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<sst xmlns="http://schemas.openxmlformats.org/spreadsheetml/2006/main" count="98" uniqueCount="56">
  <si>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</si>
  <si>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</si>
  <si>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</si>
  <si>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</si>
  <si>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</si>
  <si>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</si>
  <si>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</si>
  <si>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</si>
  <si>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</si>
  <si>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</si>
  <si>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</si>
  <si>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</si>
  <si>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</si>
  <si>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</si>
  <si>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</si>
  <si>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</si>
  <si>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</si>
  <si>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</si>
  <si>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</si>
  <si>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</si>
  <si>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</si>
  <si>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</si>
  <si>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</si>
  <si>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</si>
  <si>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</si>
  <si>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</si>
  <si>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</si>
  <si>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</si>
  <si>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</si>
  <si>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</si>
  <si>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</si>
  <si>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</si>
  <si>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</si>
  <si>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</si>
  <si>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</si>
  <si>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</si>
  <si>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</si>
  <si>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</si>
  <si>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</si>
  <si>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</si>
  <si>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</si>
  <si>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</si>
  <si>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</si>
  <si>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</si>
  <si>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</si>
  <si>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</si>
  <si>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</si>
  <si>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</si>
  <si>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</si>
  <si>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</si>
  <si>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</si>
  <si>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</si>
  <si>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</si>
  <si>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108年2月來臺旅客人次及成長率－按國籍分
Table 1-3 Visitor Arrivals by Nationality,
 February, 2019</t>
  </si>
  <si>
    <t>108年2月
Feb.., 2019</t>
  </si>
  <si>
    <t>107年2月
Feb..,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</si>
</sst>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144692.0</v>
      </c>
      <c r="E3" s="4" t="n">
        <v>124254.0</v>
      </c>
      <c r="F3" s="5" t="n">
        <f>IF(E3=0,"-",(D3-E3)/E3*100)</f>
        <v>16.44856503613566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114414.0</v>
      </c>
      <c r="E4" s="4" t="n">
        <v>92403.0</v>
      </c>
      <c r="F4" s="5" t="n">
        <f ref="F4:F46" si="0" t="shared">IF(E4=0,"-",(D4-E4)/E4*100)</f>
        <v>23.820655173533325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4143.0</v>
      </c>
      <c r="E5" s="4" t="n">
        <v>2850.0</v>
      </c>
      <c r="F5" s="5" t="n">
        <f si="0" t="shared"/>
        <v>45.36842105263158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1676.0</v>
      </c>
      <c r="E6" s="4" t="n">
        <v>1250.0</v>
      </c>
      <c r="F6" s="5" t="n">
        <f si="0" t="shared"/>
        <v>34.08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48747.0</v>
      </c>
      <c r="E7" s="4" t="n">
        <v>37440.0</v>
      </c>
      <c r="F7" s="5" t="n">
        <f si="0" t="shared"/>
        <v>30.20032051282051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23381.0</v>
      </c>
      <c r="E8" s="4" t="n">
        <v>17594.0</v>
      </c>
      <c r="F8" s="5" t="n">
        <f si="0" t="shared"/>
        <v>32.89189496419234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16228.0</v>
      </c>
      <c r="E9" s="4" t="n">
        <v>13832.0</v>
      </c>
      <c r="F9" s="5" t="n">
        <f si="0" t="shared"/>
        <v>17.32215153267785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35003.0</v>
      </c>
      <c r="E10" s="4" t="n">
        <v>24664.0</v>
      </c>
      <c r="F10" s="5" t="n">
        <f si="0" t="shared"/>
        <v>41.919396691534224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28606.0</v>
      </c>
      <c r="E11" s="4" t="n">
        <v>18144.0</v>
      </c>
      <c r="F11" s="5" t="n">
        <f si="0" t="shared"/>
        <v>57.660934744268076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43685.0</v>
      </c>
      <c r="E12" s="4" t="n">
        <v>33328.0</v>
      </c>
      <c r="F12" s="5" t="n">
        <f si="0" t="shared"/>
        <v>31.07597215554489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2747.0</v>
      </c>
      <c r="E13" s="4" t="n">
        <f>E14-E7-E8-E9-E10-E11-E12</f>
        <v>2540.0</v>
      </c>
      <c r="F13" s="5" t="n">
        <f si="0" t="shared"/>
        <v>8.149606299212598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198397.0</v>
      </c>
      <c r="E14" s="4" t="n">
        <v>147542.0</v>
      </c>
      <c r="F14" s="5" t="n">
        <f si="0" t="shared"/>
        <v>34.4681514416234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1001.0</v>
      </c>
      <c r="E15" s="4" t="n">
        <f>E16-E3-E4-E5-E6-E14</f>
        <v>863.0</v>
      </c>
      <c r="F15" s="5" t="n">
        <f si="0" t="shared"/>
        <v>15.990730011587488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464323.0</v>
      </c>
      <c r="E16" s="4" t="n">
        <v>369162.0</v>
      </c>
      <c r="F16" s="5" t="n">
        <f si="0" t="shared"/>
        <v>25.777571906100842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12737.0</v>
      </c>
      <c r="E17" s="4" t="n">
        <v>11660.0</v>
      </c>
      <c r="F17" s="5" t="n">
        <f si="0" t="shared"/>
        <v>9.236706689536877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40606.0</v>
      </c>
      <c r="E18" s="4" t="n">
        <v>40531.0</v>
      </c>
      <c r="F18" s="5" t="n">
        <f si="0" t="shared"/>
        <v>0.18504354691470726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277.0</v>
      </c>
      <c r="E19" s="4" t="n">
        <v>251.0</v>
      </c>
      <c r="F19" s="5" t="n">
        <f si="0" t="shared"/>
        <v>10.358565737051793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325.0</v>
      </c>
      <c r="E20" s="4" t="n">
        <v>305.0</v>
      </c>
      <c r="F20" s="5" t="n">
        <f si="0" t="shared"/>
        <v>6.557377049180328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74.0</v>
      </c>
      <c r="E21" s="4" t="n">
        <v>97.0</v>
      </c>
      <c r="F21" s="5" t="n">
        <f si="0" t="shared"/>
        <v>-23.711340206185564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1260.0</v>
      </c>
      <c r="E22" s="4" t="n">
        <f>E23-E17-E18-E19-E20-E21</f>
        <v>1165.0</v>
      </c>
      <c r="F22" s="5" t="n">
        <f>IF(E22=0,"-",(D22-E22)/E22*100)</f>
        <v>8.15450643776824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55279.0</v>
      </c>
      <c r="E23" s="4" t="n">
        <v>54009.0</v>
      </c>
      <c r="F23" s="5" t="n">
        <f si="0" t="shared"/>
        <v>2.351459941861542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574.0</v>
      </c>
      <c r="E24" s="4" t="n">
        <v>490.0</v>
      </c>
      <c r="F24" s="5" t="n">
        <f si="0" t="shared"/>
        <v>17.142857142857142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5211.0</v>
      </c>
      <c r="E25" s="4" t="n">
        <v>4530.0</v>
      </c>
      <c r="F25" s="5" t="n">
        <f si="0" t="shared"/>
        <v>15.033112582781458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5113.0</v>
      </c>
      <c r="E26" s="4" t="n">
        <v>4532.0</v>
      </c>
      <c r="F26" s="5" t="n">
        <f si="0" t="shared"/>
        <v>12.819947043248014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1426.0</v>
      </c>
      <c r="E27" s="4" t="n">
        <v>1562.0</v>
      </c>
      <c r="F27" s="5" t="n">
        <f si="0" t="shared"/>
        <v>-8.706786171574905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1874.0</v>
      </c>
      <c r="E28" s="4" t="n">
        <v>1896.0</v>
      </c>
      <c r="F28" s="5" t="n">
        <f si="0" t="shared"/>
        <v>-1.160337552742616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816.0</v>
      </c>
      <c r="E29" s="4" t="n">
        <v>701.0</v>
      </c>
      <c r="F29" s="5" t="n">
        <f si="0" t="shared"/>
        <v>16.405135520684734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1042.0</v>
      </c>
      <c r="E30" s="4" t="n">
        <v>877.0</v>
      </c>
      <c r="F30" s="5" t="n">
        <f si="0" t="shared"/>
        <v>18.814139110604334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8112.0</v>
      </c>
      <c r="E31" s="4" t="n">
        <v>7092.0</v>
      </c>
      <c r="F31" s="5" t="n">
        <f si="0" t="shared"/>
        <v>14.382402707275805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650.0</v>
      </c>
      <c r="E32" s="4" t="n">
        <v>701.0</v>
      </c>
      <c r="F32" s="5" t="n">
        <f si="0" t="shared"/>
        <v>-7.275320970042796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137.0</v>
      </c>
      <c r="E33" s="4" t="n">
        <v>159.0</v>
      </c>
      <c r="F33" s="5" t="n">
        <f si="0" t="shared"/>
        <v>-13.836477987421384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707.0</v>
      </c>
      <c r="E34" s="4" t="n">
        <v>690.0</v>
      </c>
      <c r="F34" s="5" t="n">
        <f si="0" t="shared"/>
        <v>2.4637681159420293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6316.0</v>
      </c>
      <c r="E35" s="4" t="n">
        <f>E36-E24-E25-E26-E27-E28-E29-E30-E31-E32-E33-E34</f>
        <v>5441.0</v>
      </c>
      <c r="F35" s="5" t="n">
        <f si="0" t="shared"/>
        <v>16.08160264657232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31978.0</v>
      </c>
      <c r="E36" s="4" t="n">
        <v>28671.0</v>
      </c>
      <c r="F36" s="5" t="n">
        <f si="0" t="shared"/>
        <v>11.534302954204597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7637.0</v>
      </c>
      <c r="E37" s="4" t="n">
        <v>6692.0</v>
      </c>
      <c r="F37" s="5" t="n">
        <f si="0" t="shared"/>
        <v>14.12133891213389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1304.0</v>
      </c>
      <c r="E38" s="4" t="n">
        <v>1239.0</v>
      </c>
      <c r="F38" s="5" t="n">
        <f si="0" t="shared"/>
        <v>5.246166263115415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188.0</v>
      </c>
      <c r="E39" s="4" t="n">
        <f>E40-E37-E38</f>
        <v>142.0</v>
      </c>
      <c r="F39" s="5" t="n">
        <f si="0" t="shared"/>
        <v>32.3943661971831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9129.0</v>
      </c>
      <c r="E40" s="4" t="n">
        <v>8073.0</v>
      </c>
      <c r="F40" s="5" t="n">
        <f si="0" t="shared"/>
        <v>13.08063916759569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646.0</v>
      </c>
      <c r="E41" s="4" t="n">
        <v>597.0</v>
      </c>
      <c r="F41" s="5" t="n">
        <f si="0" t="shared"/>
        <v>8.207705192629817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515.0</v>
      </c>
      <c r="E42" s="4" t="n">
        <f>E43-E41</f>
        <v>423.0</v>
      </c>
      <c r="F42" s="5" t="n">
        <f si="0" t="shared"/>
        <v>21.749408983451538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1161.0</v>
      </c>
      <c r="E43" s="4" t="n">
        <v>1020.0</v>
      </c>
      <c r="F43" s="5" t="n">
        <f si="0" t="shared"/>
        <v>13.823529411764707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104.0</v>
      </c>
      <c r="E44" s="4" t="n">
        <v>93.0</v>
      </c>
      <c r="F44" s="5" t="n">
        <f si="0" t="shared"/>
        <v>11.827956989247312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394228.0</v>
      </c>
      <c r="E45" s="4" t="n">
        <v>389734.0</v>
      </c>
      <c r="F45" s="5" t="n">
        <f si="0" t="shared"/>
        <v>1.1530941616589776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956202.0</v>
      </c>
      <c r="E46" s="8" t="n">
        <f>E44+E43+E40+E36+E23+E16+E45</f>
        <v>850762.0</v>
      </c>
      <c r="F46" s="5" t="n">
        <f si="0" t="shared"/>
        <v>12.393595388604568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