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<sst xmlns="http://schemas.openxmlformats.org/spreadsheetml/2006/main" count="98" uniqueCount="56">
  <si>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</si>
  <si>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</si>
  <si>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</si>
  <si>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</si>
  <si>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</si>
  <si>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</si>
  <si>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</si>
  <si>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</si>
  <si>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</si>
  <si>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</si>
  <si>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</si>
  <si>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</si>
  <si>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</si>
  <si>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</si>
  <si>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</si>
  <si>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</si>
  <si>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</si>
  <si>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</si>
  <si>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</si>
  <si>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</si>
  <si>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</si>
  <si>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</si>
  <si>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</si>
  <si>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</si>
  <si>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</si>
  <si>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</si>
  <si>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</si>
  <si>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</si>
  <si>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</si>
  <si>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</si>
  <si>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</si>
  <si>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</si>
  <si>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</si>
  <si>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</si>
  <si>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</si>
  <si>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</si>
  <si>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</si>
  <si>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</si>
  <si>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</si>
  <si>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</si>
  <si>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</si>
  <si>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</si>
  <si>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</si>
  <si>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</si>
  <si>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</si>
  <si>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</si>
  <si>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</si>
  <si>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</si>
  <si>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</si>
  <si>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</si>
  <si>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</si>
  <si>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</si>
  <si>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</si>
  <si>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108年4月來臺旅客人次及成長率－按國籍分
Table 1-3 Visitor Arrivals by Nationality,
 April, 2019</t>
  </si>
  <si>
    <t>108年4月
Apr.., 2019</t>
  </si>
  <si>
    <t>107年4月
Apr..,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</si>
</sst>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166050.0</v>
      </c>
      <c r="E3" s="4" t="n">
        <v>127020.0</v>
      </c>
      <c r="F3" s="5" t="n">
        <f>IF(E3=0,"-",(D3-E3)/E3*100)</f>
        <v>30.727444496929618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80584.0</v>
      </c>
      <c r="E4" s="4" t="n">
        <v>66595.0</v>
      </c>
      <c r="F4" s="5" t="n">
        <f ref="F4:F46" si="0" t="shared">IF(E4=0,"-",(D4-E4)/E4*100)</f>
        <v>21.006081537652975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3757.0</v>
      </c>
      <c r="E5" s="4" t="n">
        <v>4067.0</v>
      </c>
      <c r="F5" s="5" t="n">
        <f si="0" t="shared"/>
        <v>-7.622326038849275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2110.0</v>
      </c>
      <c r="E6" s="4" t="n">
        <v>1928.0</v>
      </c>
      <c r="F6" s="5" t="n">
        <f si="0" t="shared"/>
        <v>9.439834024896266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46867.0</v>
      </c>
      <c r="E7" s="4" t="n">
        <v>46057.0</v>
      </c>
      <c r="F7" s="5" t="n">
        <f si="0" t="shared"/>
        <v>1.7586903185183578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35087.0</v>
      </c>
      <c r="E8" s="4" t="n">
        <v>31967.0</v>
      </c>
      <c r="F8" s="5" t="n">
        <f si="0" t="shared"/>
        <v>9.760065067100447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15352.0</v>
      </c>
      <c r="E9" s="4" t="n">
        <v>15828.0</v>
      </c>
      <c r="F9" s="5" t="n">
        <f si="0" t="shared"/>
        <v>-3.007328784432651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49918.0</v>
      </c>
      <c r="E10" s="4" t="n">
        <v>44875.0</v>
      </c>
      <c r="F10" s="5" t="n">
        <f si="0" t="shared"/>
        <v>11.237883008356546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41707.0</v>
      </c>
      <c r="E11" s="4" t="n">
        <v>33709.0</v>
      </c>
      <c r="F11" s="5" t="n">
        <f si="0" t="shared"/>
        <v>23.726601204426117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37242.0</v>
      </c>
      <c r="E12" s="4" t="n">
        <v>46792.0</v>
      </c>
      <c r="F12" s="5" t="n">
        <f si="0" t="shared"/>
        <v>-20.409471704564883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4010.0</v>
      </c>
      <c r="E13" s="4" t="n">
        <f>E14-E7-E8-E9-E10-E11-E12</f>
        <v>5173.0</v>
      </c>
      <c r="F13" s="5" t="n">
        <f si="0" t="shared"/>
        <v>-22.48211869321477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230183.0</v>
      </c>
      <c r="E14" s="4" t="n">
        <v>224401.0</v>
      </c>
      <c r="F14" s="5" t="n">
        <f si="0" t="shared"/>
        <v>2.5766373590135516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919.0</v>
      </c>
      <c r="E15" s="4" t="n">
        <f>E16-E3-E4-E5-E6-E14</f>
        <v>1086.0</v>
      </c>
      <c r="F15" s="5" t="n">
        <f si="0" t="shared"/>
        <v>-15.377532228360957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483603.0</v>
      </c>
      <c r="E16" s="4" t="n">
        <v>425097.0</v>
      </c>
      <c r="F16" s="5" t="n">
        <f si="0" t="shared"/>
        <v>13.762976450080805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16673.0</v>
      </c>
      <c r="E17" s="4" t="n">
        <v>14094.0</v>
      </c>
      <c r="F17" s="5" t="n">
        <f si="0" t="shared"/>
        <v>18.298566765999716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54531.0</v>
      </c>
      <c r="E18" s="4" t="n">
        <v>50498.0</v>
      </c>
      <c r="F18" s="5" t="n">
        <f si="0" t="shared"/>
        <v>7.986454909105312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432.0</v>
      </c>
      <c r="E19" s="4" t="n">
        <v>420.0</v>
      </c>
      <c r="F19" s="5" t="n">
        <f si="0" t="shared"/>
        <v>2.857142857142857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674.0</v>
      </c>
      <c r="E20" s="4" t="n">
        <v>609.0</v>
      </c>
      <c r="F20" s="5" t="n">
        <f si="0" t="shared"/>
        <v>10.673234811165845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202.0</v>
      </c>
      <c r="E21" s="4" t="n">
        <v>186.0</v>
      </c>
      <c r="F21" s="5" t="n">
        <f si="0" t="shared"/>
        <v>8.60215053763441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1141.0</v>
      </c>
      <c r="E22" s="4" t="n">
        <f>E23-E17-E18-E19-E20-E21</f>
        <v>1108.0</v>
      </c>
      <c r="F22" s="5" t="n">
        <f>IF(E22=0,"-",(D22-E22)/E22*100)</f>
        <v>2.9783393501805056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73653.0</v>
      </c>
      <c r="E23" s="4" t="n">
        <v>66915.0</v>
      </c>
      <c r="F23" s="5" t="n">
        <f si="0" t="shared"/>
        <v>10.069491145483076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825.0</v>
      </c>
      <c r="E24" s="4" t="n">
        <v>765.0</v>
      </c>
      <c r="F24" s="5" t="n">
        <f si="0" t="shared"/>
        <v>7.8431372549019605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7016.0</v>
      </c>
      <c r="E25" s="4" t="n">
        <v>6314.0</v>
      </c>
      <c r="F25" s="5" t="n">
        <f si="0" t="shared"/>
        <v>11.118150142540387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9029.0</v>
      </c>
      <c r="E26" s="4" t="n">
        <v>6262.0</v>
      </c>
      <c r="F26" s="5" t="n">
        <f si="0" t="shared"/>
        <v>44.18716065154902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2176.0</v>
      </c>
      <c r="E27" s="4" t="n">
        <v>1894.0</v>
      </c>
      <c r="F27" s="5" t="n">
        <f si="0" t="shared"/>
        <v>14.889123548046463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2774.0</v>
      </c>
      <c r="E28" s="4" t="n">
        <v>2327.0</v>
      </c>
      <c r="F28" s="5" t="n">
        <f si="0" t="shared"/>
        <v>19.20928233777396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1498.0</v>
      </c>
      <c r="E29" s="4" t="n">
        <v>1116.0</v>
      </c>
      <c r="F29" s="5" t="n">
        <f si="0" t="shared"/>
        <v>34.229390681003586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1359.0</v>
      </c>
      <c r="E30" s="4" t="n">
        <v>1203.0</v>
      </c>
      <c r="F30" s="5" t="n">
        <f si="0" t="shared"/>
        <v>12.967581047381547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11288.0</v>
      </c>
      <c r="E31" s="4" t="n">
        <v>9590.0</v>
      </c>
      <c r="F31" s="5" t="n">
        <f si="0" t="shared"/>
        <v>17.70594369134515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987.0</v>
      </c>
      <c r="E32" s="4" t="n">
        <v>915.0</v>
      </c>
      <c r="F32" s="5" t="n">
        <f si="0" t="shared"/>
        <v>7.868852459016394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194.0</v>
      </c>
      <c r="E33" s="4" t="n">
        <v>171.0</v>
      </c>
      <c r="F33" s="5" t="n">
        <f si="0" t="shared"/>
        <v>13.450292397660817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929.0</v>
      </c>
      <c r="E34" s="4" t="n">
        <v>956.0</v>
      </c>
      <c r="F34" s="5" t="n">
        <f si="0" t="shared"/>
        <v>-2.8242677824267783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8671.0</v>
      </c>
      <c r="E35" s="4" t="n">
        <f>E36-E24-E25-E26-E27-E28-E29-E30-E31-E32-E33-E34</f>
        <v>6992.0</v>
      </c>
      <c r="F35" s="5" t="n">
        <f si="0" t="shared"/>
        <v>24.013157894736842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46746.0</v>
      </c>
      <c r="E36" s="4" t="n">
        <v>38505.0</v>
      </c>
      <c r="F36" s="5" t="n">
        <f si="0" t="shared"/>
        <v>21.40241527074406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15645.0</v>
      </c>
      <c r="E37" s="4" t="n">
        <v>10048.0</v>
      </c>
      <c r="F37" s="5" t="n">
        <f si="0" t="shared"/>
        <v>55.70262738853503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2627.0</v>
      </c>
      <c r="E38" s="4" t="n">
        <v>1835.0</v>
      </c>
      <c r="F38" s="5" t="n">
        <f si="0" t="shared"/>
        <v>43.16076294277929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225.0</v>
      </c>
      <c r="E39" s="4" t="n">
        <f>E40-E37-E38</f>
        <v>130.0</v>
      </c>
      <c r="F39" s="5" t="n">
        <f si="0" t="shared"/>
        <v>73.07692307692307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18497.0</v>
      </c>
      <c r="E40" s="4" t="n">
        <v>12013.0</v>
      </c>
      <c r="F40" s="5" t="n">
        <f si="0" t="shared"/>
        <v>53.97486056771831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480.0</v>
      </c>
      <c r="E41" s="4" t="n">
        <v>539.0</v>
      </c>
      <c r="F41" s="5" t="n">
        <f si="0" t="shared"/>
        <v>-10.946196660482375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586.0</v>
      </c>
      <c r="E42" s="4" t="n">
        <f>E43-E41</f>
        <v>569.0</v>
      </c>
      <c r="F42" s="5" t="n">
        <f si="0" t="shared"/>
        <v>2.987697715289982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1066.0</v>
      </c>
      <c r="E43" s="4" t="n">
        <v>1108.0</v>
      </c>
      <c r="F43" s="5" t="n">
        <f si="0" t="shared"/>
        <v>-3.790613718411552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112.0</v>
      </c>
      <c r="E44" s="4" t="n">
        <v>70.0</v>
      </c>
      <c r="F44" s="5" t="n">
        <f si="0" t="shared"/>
        <v>60.0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477716.0</v>
      </c>
      <c r="E45" s="4" t="n">
        <v>339364.0</v>
      </c>
      <c r="F45" s="5" t="n">
        <f si="0" t="shared"/>
        <v>40.76802489362454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1101393.0</v>
      </c>
      <c r="E46" s="8" t="n">
        <f>E44+E43+E40+E36+E23+E16+E45</f>
        <v>883072.0</v>
      </c>
      <c r="F46" s="5" t="n">
        <f si="0" t="shared"/>
        <v>24.722899152051024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