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<sst xmlns="http://schemas.openxmlformats.org/spreadsheetml/2006/main" count="98" uniqueCount="56">
  <si>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</si>
  <si>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</si>
  <si>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</si>
  <si>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</si>
  <si>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</si>
  <si>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</si>
  <si>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</si>
  <si>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</si>
  <si>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</si>
  <si>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</si>
  <si>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</si>
  <si>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</si>
  <si>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</si>
  <si>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</si>
  <si>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</si>
  <si>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</si>
  <si>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</si>
  <si>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</si>
  <si>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</si>
  <si>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</si>
  <si>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</si>
  <si>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</si>
  <si>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</si>
  <si>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</si>
  <si>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</si>
  <si>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</si>
  <si>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</si>
  <si>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</si>
  <si>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</si>
  <si>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</si>
  <si>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</si>
  <si>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</si>
  <si>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</si>
  <si>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</si>
  <si>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</si>
  <si>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</si>
  <si>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</si>
  <si>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</si>
  <si>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</si>
  <si>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</si>
  <si>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</si>
  <si>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</si>
  <si>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</si>
  <si>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</si>
  <si>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</si>
  <si>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</si>
  <si>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</si>
  <si>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</si>
  <si>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</si>
  <si>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</si>
  <si>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</si>
  <si>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</si>
  <si>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</si>
  <si>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108年8月來臺旅客人次及成長率－按國籍分
Table 1-3 Visitor Arrivals by Nationality,
 August, 2019</t>
  </si>
  <si>
    <t>108年8月
Aug.., 2019</t>
  </si>
  <si>
    <t>107年8月
Aug..,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</si>
</sst>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202454.0</v>
      </c>
      <c r="E3" s="4" t="n">
        <v>186655.0</v>
      </c>
      <c r="F3" s="5" t="n">
        <f>IF(E3=0,"-",(D3-E3)/E3*100)</f>
        <v>8.46427901743859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93900.0</v>
      </c>
      <c r="E4" s="4" t="n">
        <v>71972.0</v>
      </c>
      <c r="F4" s="5" t="n">
        <f ref="F4:F46" si="0" t="shared">IF(E4=0,"-",(D4-E4)/E4*100)</f>
        <v>30.46740399044073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3856.0</v>
      </c>
      <c r="E5" s="4" t="n">
        <v>3648.0</v>
      </c>
      <c r="F5" s="5" t="n">
        <f si="0" t="shared"/>
        <v>5.701754385964912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1554.0</v>
      </c>
      <c r="E6" s="4" t="n">
        <v>1663.0</v>
      </c>
      <c r="F6" s="5" t="n">
        <f si="0" t="shared"/>
        <v>-6.554419723391461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31666.0</v>
      </c>
      <c r="E7" s="4" t="n">
        <v>31067.0</v>
      </c>
      <c r="F7" s="5" t="n">
        <f si="0" t="shared"/>
        <v>1.9280909003122282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22091.0</v>
      </c>
      <c r="E8" s="4" t="n">
        <v>19870.0</v>
      </c>
      <c r="F8" s="5" t="n">
        <f si="0" t="shared"/>
        <v>11.177654755913437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17787.0</v>
      </c>
      <c r="E9" s="4" t="n">
        <v>16351.0</v>
      </c>
      <c r="F9" s="5" t="n">
        <f si="0" t="shared"/>
        <v>8.78233747171427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33680.0</v>
      </c>
      <c r="E10" s="4" t="n">
        <v>25804.0</v>
      </c>
      <c r="F10" s="5" t="n">
        <f si="0" t="shared"/>
        <v>30.52239962796466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20851.0</v>
      </c>
      <c r="E11" s="4" t="n">
        <v>16384.0</v>
      </c>
      <c r="F11" s="5" t="n">
        <f si="0" t="shared"/>
        <v>27.264404296875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34097.0</v>
      </c>
      <c r="E12" s="4" t="n">
        <v>42008.0</v>
      </c>
      <c r="F12" s="5" t="n">
        <f si="0" t="shared"/>
        <v>-18.832127213864027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2830.0</v>
      </c>
      <c r="E13" s="4" t="n">
        <f>E14-E7-E8-E9-E10-E11-E12</f>
        <v>2612.0</v>
      </c>
      <c r="F13" s="5" t="n">
        <f si="0" t="shared"/>
        <v>8.346094946401225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163002.0</v>
      </c>
      <c r="E14" s="4" t="n">
        <v>154096.0</v>
      </c>
      <c r="F14" s="5" t="n">
        <f si="0" t="shared"/>
        <v>5.7795140691516975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1304.0</v>
      </c>
      <c r="E15" s="4" t="n">
        <f>E16-E3-E4-E5-E6-E14</f>
        <v>1161.0</v>
      </c>
      <c r="F15" s="5" t="n">
        <f si="0" t="shared"/>
        <v>12.31696813092162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466070.0</v>
      </c>
      <c r="E16" s="4" t="n">
        <v>419195.0</v>
      </c>
      <c r="F16" s="5" t="n">
        <f si="0" t="shared"/>
        <v>11.182146733620392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12202.0</v>
      </c>
      <c r="E17" s="4" t="n">
        <v>12217.0</v>
      </c>
      <c r="F17" s="5" t="n">
        <f si="0" t="shared"/>
        <v>-0.12277973315871327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44890.0</v>
      </c>
      <c r="E18" s="4" t="n">
        <v>42738.0</v>
      </c>
      <c r="F18" s="5" t="n">
        <f si="0" t="shared"/>
        <v>5.03533155505639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320.0</v>
      </c>
      <c r="E19" s="4" t="n">
        <v>312.0</v>
      </c>
      <c r="F19" s="5" t="n">
        <f si="0" t="shared"/>
        <v>2.564102564102564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660.0</v>
      </c>
      <c r="E20" s="4" t="n">
        <v>374.0</v>
      </c>
      <c r="F20" s="5" t="n">
        <f si="0" t="shared"/>
        <v>76.47058823529412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68.0</v>
      </c>
      <c r="E21" s="4" t="n">
        <v>72.0</v>
      </c>
      <c r="F21" s="5" t="n">
        <f si="0" t="shared"/>
        <v>-5.555555555555555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1611.0</v>
      </c>
      <c r="E22" s="4" t="n">
        <f>E23-E17-E18-E19-E20-E21</f>
        <v>1324.0</v>
      </c>
      <c r="F22" s="5" t="n">
        <f>IF(E22=0,"-",(D22-E22)/E22*100)</f>
        <v>21.676737160120847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59751.0</v>
      </c>
      <c r="E23" s="4" t="n">
        <v>57037.0</v>
      </c>
      <c r="F23" s="5" t="n">
        <f si="0" t="shared"/>
        <v>4.758314778126479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787.0</v>
      </c>
      <c r="E24" s="4" t="n">
        <v>635.0</v>
      </c>
      <c r="F24" s="5" t="n">
        <f si="0" t="shared"/>
        <v>23.937007874015748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5605.0</v>
      </c>
      <c r="E25" s="4" t="n">
        <v>5211.0</v>
      </c>
      <c r="F25" s="5" t="n">
        <f si="0" t="shared"/>
        <v>7.560928804452121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4797.0</v>
      </c>
      <c r="E26" s="4" t="n">
        <v>4686.0</v>
      </c>
      <c r="F26" s="5" t="n">
        <f si="0" t="shared"/>
        <v>2.3687580025608197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1759.0</v>
      </c>
      <c r="E27" s="4" t="n">
        <v>1646.0</v>
      </c>
      <c r="F27" s="5" t="n">
        <f si="0" t="shared"/>
        <v>6.865127582017011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2265.0</v>
      </c>
      <c r="E28" s="4" t="n">
        <v>2209.0</v>
      </c>
      <c r="F28" s="5" t="n">
        <f si="0" t="shared"/>
        <v>2.5350837483023994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770.0</v>
      </c>
      <c r="E29" s="4" t="n">
        <v>756.0</v>
      </c>
      <c r="F29" s="5" t="n">
        <f si="0" t="shared"/>
        <v>1.8518518518518516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1462.0</v>
      </c>
      <c r="E30" s="4" t="n">
        <v>1318.0</v>
      </c>
      <c r="F30" s="5" t="n">
        <f si="0" t="shared"/>
        <v>10.925644916540213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8755.0</v>
      </c>
      <c r="E31" s="4" t="n">
        <v>8725.0</v>
      </c>
      <c r="F31" s="5" t="n">
        <f si="0" t="shared"/>
        <v>0.3438395415472779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763.0</v>
      </c>
      <c r="E32" s="4" t="n">
        <v>849.0</v>
      </c>
      <c r="F32" s="5" t="n">
        <f si="0" t="shared"/>
        <v>-10.129564193168433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145.0</v>
      </c>
      <c r="E33" s="4" t="n">
        <v>174.0</v>
      </c>
      <c r="F33" s="5" t="n">
        <f si="0" t="shared"/>
        <v>-16.666666666666664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606.0</v>
      </c>
      <c r="E34" s="4" t="n">
        <v>567.0</v>
      </c>
      <c r="F34" s="5" t="n">
        <f si="0" t="shared"/>
        <v>6.878306878306878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7457.0</v>
      </c>
      <c r="E35" s="4" t="n">
        <f>E36-E24-E25-E26-E27-E28-E29-E30-E31-E32-E33-E34</f>
        <v>6157.0</v>
      </c>
      <c r="F35" s="5" t="n">
        <f si="0" t="shared"/>
        <v>21.114178983271074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35171.0</v>
      </c>
      <c r="E36" s="4" t="n">
        <v>32933.0</v>
      </c>
      <c r="F36" s="5" t="n">
        <f si="0" t="shared"/>
        <v>6.795615340236237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6685.0</v>
      </c>
      <c r="E37" s="4" t="n">
        <v>6794.0</v>
      </c>
      <c r="F37" s="5" t="n">
        <f si="0" t="shared"/>
        <v>-1.6043567853988816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1534.0</v>
      </c>
      <c r="E38" s="4" t="n">
        <v>1243.0</v>
      </c>
      <c r="F38" s="5" t="n">
        <f si="0" t="shared"/>
        <v>23.41110217216412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286.0</v>
      </c>
      <c r="E39" s="4" t="n">
        <f>E40-E37-E38</f>
        <v>248.0</v>
      </c>
      <c r="F39" s="5" t="n">
        <f si="0" t="shared"/>
        <v>15.32258064516129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8505.0</v>
      </c>
      <c r="E40" s="4" t="n">
        <v>8285.0</v>
      </c>
      <c r="F40" s="5" t="n">
        <f si="0" t="shared"/>
        <v>2.655401327700664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686.0</v>
      </c>
      <c r="E41" s="4" t="n">
        <v>646.0</v>
      </c>
      <c r="F41" s="5" t="n">
        <f si="0" t="shared"/>
        <v>6.191950464396285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610.0</v>
      </c>
      <c r="E42" s="4" t="n">
        <f>E43-E41</f>
        <v>542.0</v>
      </c>
      <c r="F42" s="5" t="n">
        <f si="0" t="shared"/>
        <v>12.546125461254611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1296.0</v>
      </c>
      <c r="E43" s="4" t="n">
        <v>1188.0</v>
      </c>
      <c r="F43" s="5" t="n">
        <f si="0" t="shared"/>
        <v>9.090909090909092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64.0</v>
      </c>
      <c r="E44" s="4" t="n">
        <v>84.0</v>
      </c>
      <c r="F44" s="5" t="n">
        <f si="0" t="shared"/>
        <v>-23.809523809523807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460080.0</v>
      </c>
      <c r="E45" s="4" t="n">
        <v>434530.0</v>
      </c>
      <c r="F45" s="5" t="n">
        <f si="0" t="shared"/>
        <v>5.879916231330403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1030937.0</v>
      </c>
      <c r="E46" s="8" t="n">
        <f>E44+E43+E40+E36+E23+E16+E45</f>
        <v>953252.0</v>
      </c>
      <c r="F46" s="5" t="n">
        <f si="0" t="shared"/>
        <v>8.149471493372163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