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<sst xmlns="http://schemas.openxmlformats.org/spreadsheetml/2006/main" count="98" uniqueCount="56">
  <si>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</si>
  <si>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</si>
  <si>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</si>
  <si>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</si>
  <si>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</si>
  <si>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</si>
  <si>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</si>
  <si>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</si>
  <si>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</si>
  <si>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</si>
  <si>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</si>
  <si>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</si>
  <si>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</si>
  <si>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</si>
  <si>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</si>
  <si>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</si>
  <si>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</si>
  <si>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</si>
  <si>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</si>
  <si>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</si>
  <si>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</si>
  <si>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</si>
  <si>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</si>
  <si>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</si>
  <si>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</si>
  <si>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</si>
  <si>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</si>
  <si>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</si>
  <si>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</si>
  <si>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</si>
  <si>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</si>
  <si>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</si>
  <si>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</si>
  <si>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</si>
  <si>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</si>
  <si>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</si>
  <si>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</si>
  <si>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</si>
  <si>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</si>
  <si>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</si>
  <si>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</si>
  <si>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</si>
  <si>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</si>
  <si>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</si>
  <si>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</si>
  <si>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</si>
  <si>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</si>
  <si>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</si>
  <si>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</si>
  <si>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</si>
  <si>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</si>
  <si>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</si>
  <si>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</si>
  <si>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108年9月來臺旅客人次及成長率－按國籍分
Table 1-3 Visitor Arrivals by Nationality,
 September, 2019</t>
  </si>
  <si>
    <t>108年9月
Sep.., 2019</t>
  </si>
  <si>
    <t>107年9月
Sep..,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</si>
</sst>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189946.0</v>
      </c>
      <c r="E3" s="4" t="n">
        <v>162869.0</v>
      </c>
      <c r="F3" s="5" t="n">
        <f>IF(E3=0,"-",(D3-E3)/E3*100)</f>
        <v>16.625017652223566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95753.0</v>
      </c>
      <c r="E4" s="4" t="n">
        <v>77637.0</v>
      </c>
      <c r="F4" s="5" t="n">
        <f ref="F4:F46" si="0" t="shared">IF(E4=0,"-",(D4-E4)/E4*100)</f>
        <v>23.33423496528717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4400.0</v>
      </c>
      <c r="E5" s="4" t="n">
        <v>4038.0</v>
      </c>
      <c r="F5" s="5" t="n">
        <f si="0" t="shared"/>
        <v>8.964834076275384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1903.0</v>
      </c>
      <c r="E6" s="4" t="n">
        <v>1615.0</v>
      </c>
      <c r="F6" s="5" t="n">
        <f si="0" t="shared"/>
        <v>17.8328173374613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36224.0</v>
      </c>
      <c r="E7" s="4" t="n">
        <v>39530.0</v>
      </c>
      <c r="F7" s="5" t="n">
        <f si="0" t="shared"/>
        <v>-8.363268403743993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28329.0</v>
      </c>
      <c r="E8" s="4" t="n">
        <v>24656.0</v>
      </c>
      <c r="F8" s="5" t="n">
        <f si="0" t="shared"/>
        <v>14.896982478909798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19343.0</v>
      </c>
      <c r="E9" s="4" t="n">
        <v>19666.0</v>
      </c>
      <c r="F9" s="5" t="n">
        <f si="0" t="shared"/>
        <v>-1.642428556900234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32890.0</v>
      </c>
      <c r="E10" s="4" t="n">
        <v>23437.0</v>
      </c>
      <c r="F10" s="5" t="n">
        <f si="0" t="shared"/>
        <v>40.333660451422965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22784.0</v>
      </c>
      <c r="E11" s="4" t="n">
        <v>17582.0</v>
      </c>
      <c r="F11" s="5" t="n">
        <f si="0" t="shared"/>
        <v>29.58707769309521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32983.0</v>
      </c>
      <c r="E12" s="4" t="n">
        <v>38391.0</v>
      </c>
      <c r="F12" s="5" t="n">
        <f si="0" t="shared"/>
        <v>-14.0866348883853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3022.0</v>
      </c>
      <c r="E13" s="4" t="n">
        <f>E14-E7-E8-E9-E10-E11-E12</f>
        <v>2244.0</v>
      </c>
      <c r="F13" s="5" t="n">
        <f si="0" t="shared"/>
        <v>34.67023172905526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175575.0</v>
      </c>
      <c r="E14" s="4" t="n">
        <v>165506.0</v>
      </c>
      <c r="F14" s="5" t="n">
        <f si="0" t="shared"/>
        <v>6.083767355866253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1491.0</v>
      </c>
      <c r="E15" s="4" t="n">
        <f>E16-E3-E4-E5-E6-E14</f>
        <v>1668.0</v>
      </c>
      <c r="F15" s="5" t="n">
        <f si="0" t="shared"/>
        <v>-10.611510791366907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469068.0</v>
      </c>
      <c r="E16" s="4" t="n">
        <v>413333.0</v>
      </c>
      <c r="F16" s="5" t="n">
        <f si="0" t="shared"/>
        <v>13.484285067971829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10947.0</v>
      </c>
      <c r="E17" s="4" t="n">
        <v>10019.0</v>
      </c>
      <c r="F17" s="5" t="n">
        <f si="0" t="shared"/>
        <v>9.262401437269189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40003.0</v>
      </c>
      <c r="E18" s="4" t="n">
        <v>37592.0</v>
      </c>
      <c r="F18" s="5" t="n">
        <f si="0" t="shared"/>
        <v>6.413598638008086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315.0</v>
      </c>
      <c r="E19" s="4" t="n">
        <v>288.0</v>
      </c>
      <c r="F19" s="5" t="n">
        <f si="0" t="shared"/>
        <v>9.375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321.0</v>
      </c>
      <c r="E20" s="4" t="n">
        <v>403.0</v>
      </c>
      <c r="F20" s="5" t="n">
        <f si="0" t="shared"/>
        <v>-20.34739454094293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65.0</v>
      </c>
      <c r="E21" s="4" t="n">
        <v>86.0</v>
      </c>
      <c r="F21" s="5" t="n">
        <f si="0" t="shared"/>
        <v>-24.418604651162788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1302.0</v>
      </c>
      <c r="E22" s="4" t="n">
        <f>E23-E17-E18-E19-E20-E21</f>
        <v>1366.0</v>
      </c>
      <c r="F22" s="5" t="n">
        <f>IF(E22=0,"-",(D22-E22)/E22*100)</f>
        <v>-4.685212298682284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52953.0</v>
      </c>
      <c r="E23" s="4" t="n">
        <v>49754.0</v>
      </c>
      <c r="F23" s="5" t="n">
        <f si="0" t="shared"/>
        <v>6.429633798287575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739.0</v>
      </c>
      <c r="E24" s="4" t="n">
        <v>733.0</v>
      </c>
      <c r="F24" s="5" t="n">
        <f si="0" t="shared"/>
        <v>0.8185538881309686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4764.0</v>
      </c>
      <c r="E25" s="4" t="n">
        <v>4673.0</v>
      </c>
      <c r="F25" s="5" t="n">
        <f si="0" t="shared"/>
        <v>1.9473571581425209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5796.0</v>
      </c>
      <c r="E26" s="4" t="n">
        <v>5982.0</v>
      </c>
      <c r="F26" s="5" t="n">
        <f si="0" t="shared"/>
        <v>-3.1093279839518555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1698.0</v>
      </c>
      <c r="E27" s="4" t="n">
        <v>1718.0</v>
      </c>
      <c r="F27" s="5" t="n">
        <f si="0" t="shared"/>
        <v>-1.1641443538998837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2090.0</v>
      </c>
      <c r="E28" s="4" t="n">
        <v>2148.0</v>
      </c>
      <c r="F28" s="5" t="n">
        <f si="0" t="shared"/>
        <v>-2.700186219739292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908.0</v>
      </c>
      <c r="E29" s="4" t="n">
        <v>905.0</v>
      </c>
      <c r="F29" s="5" t="n">
        <f si="0" t="shared"/>
        <v>0.3314917127071823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1278.0</v>
      </c>
      <c r="E30" s="4" t="n">
        <v>1243.0</v>
      </c>
      <c r="F30" s="5" t="n">
        <f si="0" t="shared"/>
        <v>2.815768302493966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8185.0</v>
      </c>
      <c r="E31" s="4" t="n">
        <v>8052.0</v>
      </c>
      <c r="F31" s="5" t="n">
        <f si="0" t="shared"/>
        <v>1.6517635370094386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755.0</v>
      </c>
      <c r="E32" s="4" t="n">
        <v>778.0</v>
      </c>
      <c r="F32" s="5" t="n">
        <f si="0" t="shared"/>
        <v>-2.956298200514139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225.0</v>
      </c>
      <c r="E33" s="4" t="n">
        <v>147.0</v>
      </c>
      <c r="F33" s="5" t="n">
        <f si="0" t="shared"/>
        <v>53.06122448979592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772.0</v>
      </c>
      <c r="E34" s="4" t="n">
        <v>699.0</v>
      </c>
      <c r="F34" s="5" t="n">
        <f si="0" t="shared"/>
        <v>10.44349070100143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7487.0</v>
      </c>
      <c r="E35" s="4" t="n">
        <f>E36-E24-E25-E26-E27-E28-E29-E30-E31-E32-E33-E34</f>
        <v>6359.0</v>
      </c>
      <c r="F35" s="5" t="n">
        <f si="0" t="shared"/>
        <v>17.73863815065262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34697.0</v>
      </c>
      <c r="E36" s="4" t="n">
        <v>33437.0</v>
      </c>
      <c r="F36" s="5" t="n">
        <f si="0" t="shared"/>
        <v>3.7682806471872476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8971.0</v>
      </c>
      <c r="E37" s="4" t="n">
        <v>8341.0</v>
      </c>
      <c r="F37" s="5" t="n">
        <f si="0" t="shared"/>
        <v>7.5530511929025295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1725.0</v>
      </c>
      <c r="E38" s="4" t="n">
        <v>1474.0</v>
      </c>
      <c r="F38" s="5" t="n">
        <f si="0" t="shared"/>
        <v>17.028493894165535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277.0</v>
      </c>
      <c r="E39" s="4" t="n">
        <f>E40-E37-E38</f>
        <v>263.0</v>
      </c>
      <c r="F39" s="5" t="n">
        <f si="0" t="shared"/>
        <v>5.323193916349809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10973.0</v>
      </c>
      <c r="E40" s="4" t="n">
        <v>10078.0</v>
      </c>
      <c r="F40" s="5" t="n">
        <f si="0" t="shared"/>
        <v>8.880730303631672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410.0</v>
      </c>
      <c r="E41" s="4" t="n">
        <v>391.0</v>
      </c>
      <c r="F41" s="5" t="n">
        <f si="0" t="shared"/>
        <v>4.859335038363171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785.0</v>
      </c>
      <c r="E42" s="4" t="n">
        <f>E43-E41</f>
        <v>685.0</v>
      </c>
      <c r="F42" s="5" t="n">
        <f si="0" t="shared"/>
        <v>14.5985401459854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1195.0</v>
      </c>
      <c r="E43" s="4" t="n">
        <v>1076.0</v>
      </c>
      <c r="F43" s="5" t="n">
        <f si="0" t="shared"/>
        <v>11.059479553903346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78.0</v>
      </c>
      <c r="E44" s="4" t="n">
        <v>83.0</v>
      </c>
      <c r="F44" s="5" t="n">
        <f si="0" t="shared"/>
        <v>-6.024096385542169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225451.0</v>
      </c>
      <c r="E45" s="4" t="n">
        <v>328833.0</v>
      </c>
      <c r="F45" s="5" t="n">
        <f si="0" t="shared"/>
        <v>-31.439058731939923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794415.0</v>
      </c>
      <c r="E46" s="8" t="n">
        <f>E44+E43+E40+E36+E23+E16+E45</f>
        <v>836594.0</v>
      </c>
      <c r="F46" s="5" t="n">
        <f si="0" t="shared"/>
        <v>-5.04175263030813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