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<sst xmlns="http://schemas.openxmlformats.org/spreadsheetml/2006/main" count="98" uniqueCount="56">
  <si>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</si>
  <si>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</si>
  <si>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</si>
  <si>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</si>
  <si>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</si>
  <si>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</si>
  <si>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</si>
  <si>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</si>
  <si>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</si>
  <si>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</si>
  <si>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</si>
  <si>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</si>
  <si>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</si>
  <si>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</si>
  <si>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</si>
  <si>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</si>
  <si>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</si>
  <si>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</si>
  <si>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</si>
  <si>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</si>
  <si>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</si>
  <si>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</si>
  <si>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</si>
  <si>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</si>
  <si>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</si>
  <si>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</si>
  <si>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</si>
  <si>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</si>
  <si>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</si>
  <si>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</si>
  <si>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</si>
  <si>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</si>
  <si>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</si>
  <si>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</si>
  <si>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</si>
  <si>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</si>
  <si>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</si>
  <si>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</si>
  <si>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</si>
  <si>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</si>
  <si>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</si>
  <si>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</si>
  <si>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</si>
  <si>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</si>
  <si>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</si>
  <si>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</si>
  <si>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</si>
  <si>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</si>
  <si>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</si>
  <si>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</si>
  <si>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</si>
  <si>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</si>
  <si>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</si>
  <si>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109年1月來臺旅客人次及成長率－按國籍分
Table 1-3 Visitor Arrivals by Nationality,
 January, 2020</t>
  </si>
  <si>
    <t>109年1月
Jan.., 2020</t>
  </si>
  <si>
    <t>108年1月
Jan..,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</si>
</sst>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135696.0</v>
      </c>
      <c r="E3" s="4" t="n">
        <v>145941.0</v>
      </c>
      <c r="F3" s="5" t="n">
        <f>IF(E3=0,"-",(D3-E3)/E3*100)</f>
        <v>-7.019960120870763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153319.0</v>
      </c>
      <c r="E4" s="4" t="n">
        <v>117155.0</v>
      </c>
      <c r="F4" s="5" t="n">
        <f ref="F4:F46" si="0" t="shared">IF(E4=0,"-",(D4-E4)/E4*100)</f>
        <v>30.86850753275575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2995.0</v>
      </c>
      <c r="E5" s="4" t="n">
        <v>3060.0</v>
      </c>
      <c r="F5" s="5" t="n">
        <f si="0" t="shared"/>
        <v>-2.1241830065359477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1453.0</v>
      </c>
      <c r="E6" s="4" t="n">
        <v>1349.0</v>
      </c>
      <c r="F6" s="5" t="n">
        <f si="0" t="shared"/>
        <v>7.70941438102298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29858.0</v>
      </c>
      <c r="E7" s="4" t="n">
        <v>30638.0</v>
      </c>
      <c r="F7" s="5" t="n">
        <f si="0" t="shared"/>
        <v>-2.545858084731379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24286.0</v>
      </c>
      <c r="E8" s="4" t="n">
        <v>26562.0</v>
      </c>
      <c r="F8" s="5" t="n">
        <f si="0" t="shared"/>
        <v>-8.568631880129509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16130.0</v>
      </c>
      <c r="E9" s="4" t="n">
        <v>15099.0</v>
      </c>
      <c r="F9" s="5" t="n">
        <f si="0" t="shared"/>
        <v>6.828266772633949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44603.0</v>
      </c>
      <c r="E10" s="4" t="n">
        <v>38104.0</v>
      </c>
      <c r="F10" s="5" t="n">
        <f si="0" t="shared"/>
        <v>17.055952131009867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25721.0</v>
      </c>
      <c r="E11" s="4" t="n">
        <v>26945.0</v>
      </c>
      <c r="F11" s="5" t="n">
        <f si="0" t="shared"/>
        <v>-4.542586750788644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28656.0</v>
      </c>
      <c r="E12" s="4" t="n">
        <v>20132.0</v>
      </c>
      <c r="F12" s="5" t="n">
        <f si="0" t="shared"/>
        <v>42.340552354460556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1962.0</v>
      </c>
      <c r="E13" s="4" t="n">
        <f>E14-E7-E8-E9-E10-E11-E12</f>
        <v>2386.0</v>
      </c>
      <c r="F13" s="5" t="n">
        <f si="0" t="shared"/>
        <v>-17.77032690695725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171216.0</v>
      </c>
      <c r="E14" s="4" t="n">
        <v>159866.0</v>
      </c>
      <c r="F14" s="5" t="n">
        <f si="0" t="shared"/>
        <v>7.099695995396144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800.0</v>
      </c>
      <c r="E15" s="4" t="n">
        <f>E16-E3-E4-E5-E6-E14</f>
        <v>906.0</v>
      </c>
      <c r="F15" s="5" t="n">
        <f si="0" t="shared"/>
        <v>-11.699779249448124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465479.0</v>
      </c>
      <c r="E16" s="4" t="n">
        <v>428277.0</v>
      </c>
      <c r="F16" s="5" t="n">
        <f si="0" t="shared"/>
        <v>8.68643424699435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14258.0</v>
      </c>
      <c r="E17" s="4" t="n">
        <v>12803.0</v>
      </c>
      <c r="F17" s="5" t="n">
        <f si="0" t="shared"/>
        <v>11.364523939701632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51098.0</v>
      </c>
      <c r="E18" s="4" t="n">
        <v>46265.0</v>
      </c>
      <c r="F18" s="5" t="n">
        <f si="0" t="shared"/>
        <v>10.446341727007457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318.0</v>
      </c>
      <c r="E19" s="4" t="n">
        <v>273.0</v>
      </c>
      <c r="F19" s="5" t="n">
        <f si="0" t="shared"/>
        <v>16.483516483516482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441.0</v>
      </c>
      <c r="E20" s="4" t="n">
        <v>449.0</v>
      </c>
      <c r="F20" s="5" t="n">
        <f si="0" t="shared"/>
        <v>-1.7817371937639197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133.0</v>
      </c>
      <c r="E21" s="4" t="n">
        <v>94.0</v>
      </c>
      <c r="F21" s="5" t="n">
        <f si="0" t="shared"/>
        <v>41.48936170212766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1164.0</v>
      </c>
      <c r="E22" s="4" t="n">
        <f>E23-E17-E18-E19-E20-E21</f>
        <v>926.0</v>
      </c>
      <c r="F22" s="5" t="n">
        <f>IF(E22=0,"-",(D22-E22)/E22*100)</f>
        <v>25.70194384449244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67412.0</v>
      </c>
      <c r="E23" s="4" t="n">
        <v>60810.0</v>
      </c>
      <c r="F23" s="5" t="n">
        <f si="0" t="shared"/>
        <v>10.856766979115278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704.0</v>
      </c>
      <c r="E24" s="4" t="n">
        <v>628.0</v>
      </c>
      <c r="F24" s="5" t="n">
        <f si="0" t="shared"/>
        <v>12.101910828025478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5024.0</v>
      </c>
      <c r="E25" s="4" t="n">
        <v>4470.0</v>
      </c>
      <c r="F25" s="5" t="n">
        <f si="0" t="shared"/>
        <v>12.393736017897092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4734.0</v>
      </c>
      <c r="E26" s="4" t="n">
        <v>5278.0</v>
      </c>
      <c r="F26" s="5" t="n">
        <f si="0" t="shared"/>
        <v>-10.30693444486548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1646.0</v>
      </c>
      <c r="E27" s="4" t="n">
        <v>1664.0</v>
      </c>
      <c r="F27" s="5" t="n">
        <f si="0" t="shared"/>
        <v>-1.0817307692307692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2256.0</v>
      </c>
      <c r="E28" s="4" t="n">
        <v>2049.0</v>
      </c>
      <c r="F28" s="5" t="n">
        <f si="0" t="shared"/>
        <v>10.102489019033674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824.0</v>
      </c>
      <c r="E29" s="4" t="n">
        <v>790.0</v>
      </c>
      <c r="F29" s="5" t="n">
        <f si="0" t="shared"/>
        <v>4.30379746835443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1151.0</v>
      </c>
      <c r="E30" s="4" t="n">
        <v>1008.0</v>
      </c>
      <c r="F30" s="5" t="n">
        <f si="0" t="shared"/>
        <v>14.186507936507937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9490.0</v>
      </c>
      <c r="E31" s="4" t="n">
        <v>7978.0</v>
      </c>
      <c r="F31" s="5" t="n">
        <f si="0" t="shared"/>
        <v>18.952118325394835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856.0</v>
      </c>
      <c r="E32" s="4" t="n">
        <v>829.0</v>
      </c>
      <c r="F32" s="5" t="n">
        <f si="0" t="shared"/>
        <v>3.2569360675512664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157.0</v>
      </c>
      <c r="E33" s="4" t="n">
        <v>149.0</v>
      </c>
      <c r="F33" s="5" t="n">
        <f si="0" t="shared"/>
        <v>5.369127516778524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871.0</v>
      </c>
      <c r="E34" s="4" t="n">
        <v>780.0</v>
      </c>
      <c r="F34" s="5" t="n">
        <f si="0" t="shared"/>
        <v>11.666666666666666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7359.0</v>
      </c>
      <c r="E35" s="4" t="n">
        <f>E36-E24-E25-E26-E27-E28-E29-E30-E31-E32-E33-E34</f>
        <v>5847.0</v>
      </c>
      <c r="F35" s="5" t="n">
        <f si="0" t="shared"/>
        <v>25.8594150846588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35072.0</v>
      </c>
      <c r="E36" s="4" t="n">
        <v>31470.0</v>
      </c>
      <c r="F36" s="5" t="n">
        <f si="0" t="shared"/>
        <v>11.445821417222751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14920.0</v>
      </c>
      <c r="E37" s="4" t="n">
        <v>12848.0</v>
      </c>
      <c r="F37" s="5" t="n">
        <f si="0" t="shared"/>
        <v>16.127023661270236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2520.0</v>
      </c>
      <c r="E38" s="4" t="n">
        <v>2086.0</v>
      </c>
      <c r="F38" s="5" t="n">
        <f si="0" t="shared"/>
        <v>20.80536912751678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121.0</v>
      </c>
      <c r="E39" s="4" t="n">
        <f>E40-E37-E38</f>
        <v>156.0</v>
      </c>
      <c r="F39" s="5" t="n">
        <f si="0" t="shared"/>
        <v>-22.435897435897438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17561.0</v>
      </c>
      <c r="E40" s="4" t="n">
        <v>15090.0</v>
      </c>
      <c r="F40" s="5" t="n">
        <f si="0" t="shared"/>
        <v>16.375082836315443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480.0</v>
      </c>
      <c r="E41" s="4" t="n">
        <v>425.0</v>
      </c>
      <c r="F41" s="5" t="n">
        <f si="0" t="shared"/>
        <v>12.941176470588237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408.0</v>
      </c>
      <c r="E42" s="4" t="n">
        <f>E43-E41</f>
        <v>384.0</v>
      </c>
      <c r="F42" s="5" t="n">
        <f si="0" t="shared"/>
        <v>6.25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888.0</v>
      </c>
      <c r="E43" s="4" t="n">
        <v>809.0</v>
      </c>
      <c r="F43" s="5" t="n">
        <f si="0" t="shared"/>
        <v>9.765142150803461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94.0</v>
      </c>
      <c r="E44" s="4" t="n">
        <v>89.0</v>
      </c>
      <c r="F44" s="5" t="n">
        <f si="0" t="shared"/>
        <v>5.617977528089887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226464.0</v>
      </c>
      <c r="E45" s="4" t="n">
        <v>331166.0</v>
      </c>
      <c r="F45" s="5" t="n">
        <f si="0" t="shared"/>
        <v>-31.61616832645863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812970.0</v>
      </c>
      <c r="E46" s="8" t="n">
        <f>E44+E43+E40+E36+E23+E16+E45</f>
        <v>867711.0</v>
      </c>
      <c r="F46" s="5" t="n">
        <f si="0" t="shared"/>
        <v>-6.308667286688771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