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<sst xmlns="http://schemas.openxmlformats.org/spreadsheetml/2006/main" count="98" uniqueCount="56">
  <si>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</si>
  <si>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</si>
  <si>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</si>
  <si>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</si>
  <si>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</si>
  <si>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</si>
  <si>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</si>
  <si>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</si>
  <si>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</si>
  <si>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</si>
  <si>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</si>
  <si>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</si>
  <si>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</si>
  <si>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</si>
  <si>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</si>
  <si>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</si>
  <si>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</si>
  <si>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</si>
  <si>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</si>
  <si>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</si>
  <si>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</si>
  <si>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</si>
  <si>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</si>
  <si>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</si>
  <si>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</si>
  <si>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</si>
  <si>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</si>
  <si>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</si>
  <si>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</si>
  <si>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</si>
  <si>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</si>
  <si>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</si>
  <si>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</si>
  <si>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</si>
  <si>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</si>
  <si>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</si>
  <si>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</si>
  <si>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</si>
  <si>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</si>
  <si>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</si>
  <si>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</si>
  <si>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</si>
  <si>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</si>
  <si>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</si>
  <si>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</si>
  <si>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</si>
  <si>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</si>
  <si>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</si>
  <si>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</si>
  <si>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</si>
  <si>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</si>
  <si>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</si>
  <si>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</si>
  <si>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109年12月來臺旅客人次及成長率－按國籍分
Table 1-3 Visitor Arrivals by Nationality,
 December, 2020</t>
  </si>
  <si>
    <t>109年12月
Dec.., 2020</t>
  </si>
  <si>
    <t>108年12月
Dec..,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</si>
</sst>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876.0</v>
      </c>
      <c r="E3" s="4" t="n">
        <v>223816.0</v>
      </c>
      <c r="F3" s="5" t="n">
        <f>IF(E3=0,"-",(D3-E3)/E3*100)</f>
        <v>-99.60860707009329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378.0</v>
      </c>
      <c r="E4" s="4" t="n">
        <v>160947.0</v>
      </c>
      <c r="F4" s="5" t="n">
        <f ref="F4:F46" si="0" t="shared">IF(E4=0,"-",(D4-E4)/E4*100)</f>
        <v>-99.76514007716825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188.0</v>
      </c>
      <c r="E5" s="4" t="n">
        <v>4101.0</v>
      </c>
      <c r="F5" s="5" t="n">
        <f si="0" t="shared"/>
        <v>-95.41575225554743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61.0</v>
      </c>
      <c r="E6" s="4" t="n">
        <v>2023.0</v>
      </c>
      <c r="F6" s="5" t="n">
        <f si="0" t="shared"/>
        <v>-96.98467622343054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446.0</v>
      </c>
      <c r="E7" s="4" t="n">
        <v>75841.0</v>
      </c>
      <c r="F7" s="5" t="n">
        <f si="0" t="shared"/>
        <v>-99.41192758534302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246.0</v>
      </c>
      <c r="E8" s="4" t="n">
        <v>69585.0</v>
      </c>
      <c r="F8" s="5" t="n">
        <f si="0" t="shared"/>
        <v>-99.64647553352015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2937.0</v>
      </c>
      <c r="E9" s="4" t="n">
        <v>25460.0</v>
      </c>
      <c r="F9" s="5" t="n">
        <f si="0" t="shared"/>
        <v>-88.46425765907306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2861.0</v>
      </c>
      <c r="E10" s="4" t="n">
        <v>55190.0</v>
      </c>
      <c r="F10" s="5" t="n">
        <f si="0" t="shared"/>
        <v>-94.8160898713535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1886.0</v>
      </c>
      <c r="E11" s="4" t="n">
        <v>52475.0</v>
      </c>
      <c r="F11" s="5" t="n">
        <f si="0" t="shared"/>
        <v>-96.40590757503573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6970.0</v>
      </c>
      <c r="E12" s="4" t="n">
        <v>29944.0</v>
      </c>
      <c r="F12" s="5" t="n">
        <f si="0" t="shared"/>
        <v>-76.72321667111942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357.0</v>
      </c>
      <c r="E13" s="4" t="n">
        <f>E14-E7-E8-E9-E10-E11-E12</f>
        <v>3390.0</v>
      </c>
      <c r="F13" s="5" t="n">
        <f si="0" t="shared"/>
        <v>-89.46902654867257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15703.0</v>
      </c>
      <c r="E14" s="4" t="n">
        <v>311885.0</v>
      </c>
      <c r="F14" s="5" t="n">
        <f si="0" t="shared"/>
        <v>-94.965131378553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48.0</v>
      </c>
      <c r="E15" s="4" t="n">
        <f>E16-E3-E4-E5-E6-E14</f>
        <v>1112.0</v>
      </c>
      <c r="F15" s="5" t="n">
        <f si="0" t="shared"/>
        <v>-95.68345323741008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17254.0</v>
      </c>
      <c r="E16" s="4" t="n">
        <v>703884.0</v>
      </c>
      <c r="F16" s="5" t="n">
        <f si="0" t="shared"/>
        <v>-97.54874382710787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133.0</v>
      </c>
      <c r="E17" s="4" t="n">
        <v>18435.0</v>
      </c>
      <c r="F17" s="5" t="n">
        <f si="0" t="shared"/>
        <v>-99.27854624355845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1033.0</v>
      </c>
      <c r="E18" s="4" t="n">
        <v>67390.0</v>
      </c>
      <c r="F18" s="5" t="n">
        <f si="0" t="shared"/>
        <v>-98.46713162190235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7.0</v>
      </c>
      <c r="E19" s="4" t="n">
        <v>482.0</v>
      </c>
      <c r="F19" s="5" t="n">
        <f si="0" t="shared"/>
        <v>-98.54771784232366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28.0</v>
      </c>
      <c r="E20" s="4" t="n">
        <v>476.0</v>
      </c>
      <c r="F20" s="5" t="n">
        <f si="0" t="shared"/>
        <v>-94.11764705882352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5.0</v>
      </c>
      <c r="E21" s="4" t="n">
        <v>142.0</v>
      </c>
      <c r="F21" s="5" t="n">
        <f si="0" t="shared"/>
        <v>-96.47887323943662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40.0</v>
      </c>
      <c r="E22" s="4" t="n">
        <f>E23-E17-E18-E19-E20-E21</f>
        <v>1002.0</v>
      </c>
      <c r="F22" s="5" t="n">
        <f>IF(E22=0,"-",(D22-E22)/E22*100)</f>
        <v>-96.00798403193613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1246.0</v>
      </c>
      <c r="E23" s="4" t="n">
        <v>87927.0</v>
      </c>
      <c r="F23" s="5" t="n">
        <f si="0" t="shared"/>
        <v>-98.58291537297987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37.0</v>
      </c>
      <c r="E24" s="4" t="n">
        <v>830.0</v>
      </c>
      <c r="F24" s="5" t="n">
        <f si="0" t="shared"/>
        <v>-95.54216867469879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106.0</v>
      </c>
      <c r="E25" s="4" t="n">
        <v>5546.0</v>
      </c>
      <c r="F25" s="5" t="n">
        <f si="0" t="shared"/>
        <v>-98.08871258564731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138.0</v>
      </c>
      <c r="E26" s="4" t="n">
        <v>5852.0</v>
      </c>
      <c r="F26" s="5" t="n">
        <f si="0" t="shared"/>
        <v>-97.64183185235817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25.0</v>
      </c>
      <c r="E27" s="4" t="n">
        <v>1958.0</v>
      </c>
      <c r="F27" s="5" t="n">
        <f si="0" t="shared"/>
        <v>-98.72318692543412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106.0</v>
      </c>
      <c r="E28" s="4" t="n">
        <v>2751.0</v>
      </c>
      <c r="F28" s="5" t="n">
        <f si="0" t="shared"/>
        <v>-96.14685568884043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16.0</v>
      </c>
      <c r="E29" s="4" t="n">
        <v>988.0</v>
      </c>
      <c r="F29" s="5" t="n">
        <f si="0" t="shared"/>
        <v>-98.38056680161942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15.0</v>
      </c>
      <c r="E30" s="4" t="n">
        <v>1475.0</v>
      </c>
      <c r="F30" s="5" t="n">
        <f si="0" t="shared"/>
        <v>-98.98305084745763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206.0</v>
      </c>
      <c r="E31" s="4" t="n">
        <v>11129.0</v>
      </c>
      <c r="F31" s="5" t="n">
        <f si="0" t="shared"/>
        <v>-98.14898014197144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22.0</v>
      </c>
      <c r="E32" s="4" t="n">
        <v>857.0</v>
      </c>
      <c r="F32" s="5" t="n">
        <f si="0" t="shared"/>
        <v>-97.43290548424739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6.0</v>
      </c>
      <c r="E33" s="4" t="n">
        <v>230.0</v>
      </c>
      <c r="F33" s="5" t="n">
        <f si="0" t="shared"/>
        <v>-97.3913043478261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23.0</v>
      </c>
      <c r="E34" s="4" t="n">
        <v>1157.0</v>
      </c>
      <c r="F34" s="5" t="n">
        <f si="0" t="shared"/>
        <v>-98.01210025929127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273.0</v>
      </c>
      <c r="E35" s="4" t="n">
        <f>E36-E24-E25-E26-E27-E28-E29-E30-E31-E32-E33-E34</f>
        <v>8791.0</v>
      </c>
      <c r="F35" s="5" t="n">
        <f si="0" t="shared"/>
        <v>-96.89455124559208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973.0</v>
      </c>
      <c r="E36" s="4" t="n">
        <v>41564.0</v>
      </c>
      <c r="F36" s="5" t="n">
        <f si="0" t="shared"/>
        <v>-97.65903185448947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60.0</v>
      </c>
      <c r="E37" s="4" t="n">
        <v>18562.0</v>
      </c>
      <c r="F37" s="5" t="n">
        <f si="0" t="shared"/>
        <v>-99.67675896993859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17.0</v>
      </c>
      <c r="E38" s="4" t="n">
        <v>3554.0</v>
      </c>
      <c r="F38" s="5" t="n">
        <f si="0" t="shared"/>
        <v>-99.52166572875633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30.0</v>
      </c>
      <c r="E39" s="4" t="n">
        <f>E40-E37-E38</f>
        <v>234.0</v>
      </c>
      <c r="F39" s="5" t="n">
        <f si="0" t="shared"/>
        <v>-87.17948717948718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107.0</v>
      </c>
      <c r="E40" s="4" t="n">
        <v>22350.0</v>
      </c>
      <c r="F40" s="5" t="n">
        <f si="0" t="shared"/>
        <v>-99.52125279642058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40.0</v>
      </c>
      <c r="E41" s="4" t="n">
        <v>600.0</v>
      </c>
      <c r="F41" s="5" t="n">
        <f si="0" t="shared"/>
        <v>-93.33333333333333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81.0</v>
      </c>
      <c r="E42" s="4" t="n">
        <f>E43-E41</f>
        <v>621.0</v>
      </c>
      <c r="F42" s="5" t="n">
        <f si="0" t="shared"/>
        <v>-86.95652173913044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121.0</v>
      </c>
      <c r="E43" s="4" t="n">
        <v>1221.0</v>
      </c>
      <c r="F43" s="5" t="n">
        <f si="0" t="shared"/>
        <v>-90.09009009009009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0.0</v>
      </c>
      <c r="E44" s="4" t="n">
        <v>127.0</v>
      </c>
      <c r="F44" s="5" t="n">
        <f si="0" t="shared"/>
        <v>-100.0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2311.0</v>
      </c>
      <c r="E45" s="4" t="n">
        <v>286128.0</v>
      </c>
      <c r="F45" s="5" t="n">
        <f si="0" t="shared"/>
        <v>-99.1923195213331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22012.0</v>
      </c>
      <c r="E46" s="8" t="n">
        <f>E44+E43+E40+E36+E23+E16+E45</f>
        <v>1143201.0</v>
      </c>
      <c r="F46" s="5" t="n">
        <f si="0" t="shared"/>
        <v>-98.07452932598905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