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<sst xmlns="http://schemas.openxmlformats.org/spreadsheetml/2006/main" count="98" uniqueCount="56">
  <si>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</si>
  <si>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</si>
  <si>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</si>
  <si>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</si>
  <si>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</si>
  <si>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</si>
  <si>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</si>
  <si>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</si>
  <si>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</si>
  <si>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</si>
  <si>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</si>
  <si>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</si>
  <si>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</si>
  <si>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</si>
  <si>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</si>
  <si>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</si>
  <si>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</si>
  <si>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</si>
  <si>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</si>
  <si>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</si>
  <si>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</si>
  <si>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</si>
  <si>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</si>
  <si>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</si>
  <si>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</si>
  <si>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</si>
  <si>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</si>
  <si>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</si>
  <si>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</si>
  <si>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</si>
  <si>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</si>
  <si>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</si>
  <si>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</si>
  <si>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</si>
  <si>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</si>
  <si>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</si>
  <si>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</si>
  <si>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</si>
  <si>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</si>
  <si>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</si>
  <si>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</si>
  <si>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</si>
  <si>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</si>
  <si>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</si>
  <si>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</si>
  <si>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</si>
  <si>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</si>
  <si>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</si>
  <si>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</si>
  <si>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</si>
  <si>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</si>
  <si>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</si>
  <si>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</si>
  <si>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109年3月來臺旅客人次及成長率－按國籍分
Table 1-3 Visitor Arrivals by Nationality,
 March, 2020</t>
  </si>
  <si>
    <t>109年3月
Mar.., 2020</t>
  </si>
  <si>
    <t>108年3月
Mar..,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</si>
</sst>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12474.0</v>
      </c>
      <c r="E3" s="4" t="n">
        <v>215477.0</v>
      </c>
      <c r="F3" s="5" t="n">
        <f>IF(E3=0,"-",(D3-E3)/E3*100)</f>
        <v>-94.21098307475972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714.0</v>
      </c>
      <c r="E4" s="4" t="n">
        <v>95213.0</v>
      </c>
      <c r="F4" s="5" t="n">
        <f ref="F4:F46" si="0" t="shared">IF(E4=0,"-",(D4-E4)/E4*100)</f>
        <v>-99.25010240198291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723.0</v>
      </c>
      <c r="E5" s="4" t="n">
        <v>4448.0</v>
      </c>
      <c r="F5" s="5" t="n">
        <f si="0" t="shared"/>
        <v>-83.74550359712231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157.0</v>
      </c>
      <c r="E6" s="4" t="n">
        <v>2229.0</v>
      </c>
      <c r="F6" s="5" t="n">
        <f si="0" t="shared"/>
        <v>-92.95648272768058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9364.0</v>
      </c>
      <c r="E7" s="4" t="n">
        <v>59376.0</v>
      </c>
      <c r="F7" s="5" t="n">
        <f si="0" t="shared"/>
        <v>-84.22931824306117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7660.0</v>
      </c>
      <c r="E8" s="4" t="n">
        <v>41192.0</v>
      </c>
      <c r="F8" s="5" t="n">
        <f si="0" t="shared"/>
        <v>-81.40415614682462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7855.0</v>
      </c>
      <c r="E9" s="4" t="n">
        <v>17379.0</v>
      </c>
      <c r="F9" s="5" t="n">
        <f si="0" t="shared"/>
        <v>-54.80177225386961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6943.0</v>
      </c>
      <c r="E10" s="4" t="n">
        <v>40791.0</v>
      </c>
      <c r="F10" s="5" t="n">
        <f si="0" t="shared"/>
        <v>-82.97908852442941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4066.0</v>
      </c>
      <c r="E11" s="4" t="n">
        <v>42370.0</v>
      </c>
      <c r="F11" s="5" t="n">
        <f si="0" t="shared"/>
        <v>-90.4035874439462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10409.0</v>
      </c>
      <c r="E12" s="4" t="n">
        <v>35522.0</v>
      </c>
      <c r="F12" s="5" t="n">
        <f si="0" t="shared"/>
        <v>-70.69703282472834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415.0</v>
      </c>
      <c r="E13" s="4" t="n">
        <f>E14-E7-E8-E9-E10-E11-E12</f>
        <v>2951.0</v>
      </c>
      <c r="F13" s="5" t="n">
        <f si="0" t="shared"/>
        <v>-85.93697051846831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46712.0</v>
      </c>
      <c r="E14" s="4" t="n">
        <v>239581.0</v>
      </c>
      <c r="F14" s="5" t="n">
        <f si="0" t="shared"/>
        <v>-80.50262750385048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235.0</v>
      </c>
      <c r="E15" s="4" t="n">
        <f>E16-E3-E4-E5-E6-E14</f>
        <v>1098.0</v>
      </c>
      <c r="F15" s="5" t="n">
        <f si="0" t="shared"/>
        <v>-78.59744990892533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61015.0</v>
      </c>
      <c r="E16" s="4" t="n">
        <v>558046.0</v>
      </c>
      <c r="F16" s="5" t="n">
        <f si="0" t="shared"/>
        <v>-89.06631352970902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1667.0</v>
      </c>
      <c r="E17" s="4" t="n">
        <v>18178.0</v>
      </c>
      <c r="F17" s="5" t="n">
        <f si="0" t="shared"/>
        <v>-90.82957421058421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6290.0</v>
      </c>
      <c r="E18" s="4" t="n">
        <v>56927.0</v>
      </c>
      <c r="F18" s="5" t="n">
        <f si="0" t="shared"/>
        <v>-88.95076150157219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48.0</v>
      </c>
      <c r="E19" s="4" t="n">
        <v>340.0</v>
      </c>
      <c r="F19" s="5" t="n">
        <f si="0" t="shared"/>
        <v>-85.88235294117646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45.0</v>
      </c>
      <c r="E20" s="4" t="n">
        <v>567.0</v>
      </c>
      <c r="F20" s="5" t="n">
        <f si="0" t="shared"/>
        <v>-92.06349206349206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11.0</v>
      </c>
      <c r="E21" s="4" t="n">
        <v>105.0</v>
      </c>
      <c r="F21" s="5" t="n">
        <f si="0" t="shared"/>
        <v>-89.52380952380953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219.0</v>
      </c>
      <c r="E22" s="4" t="n">
        <f>E23-E17-E18-E19-E20-E21</f>
        <v>1135.0</v>
      </c>
      <c r="F22" s="5" t="n">
        <f>IF(E22=0,"-",(D22-E22)/E22*100)</f>
        <v>-80.70484581497797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8280.0</v>
      </c>
      <c r="E23" s="4" t="n">
        <v>77252.0</v>
      </c>
      <c r="F23" s="5" t="n">
        <f si="0" t="shared"/>
        <v>-89.28183089110962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167.0</v>
      </c>
      <c r="E24" s="4" t="n">
        <v>1016.0</v>
      </c>
      <c r="F24" s="5" t="n">
        <f si="0" t="shared"/>
        <v>-83.56299212598425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877.0</v>
      </c>
      <c r="E25" s="4" t="n">
        <v>5564.0</v>
      </c>
      <c r="F25" s="5" t="n">
        <f si="0" t="shared"/>
        <v>-84.23795830337887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1092.0</v>
      </c>
      <c r="E26" s="4" t="n">
        <v>10364.0</v>
      </c>
      <c r="F26" s="5" t="n">
        <f si="0" t="shared"/>
        <v>-89.46352759552296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134.0</v>
      </c>
      <c r="E27" s="4" t="n">
        <v>2354.0</v>
      </c>
      <c r="F27" s="5" t="n">
        <f si="0" t="shared"/>
        <v>-94.30756159728122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525.0</v>
      </c>
      <c r="E28" s="4" t="n">
        <v>2659.0</v>
      </c>
      <c r="F28" s="5" t="n">
        <f si="0" t="shared"/>
        <v>-80.25573523881158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144.0</v>
      </c>
      <c r="E29" s="4" t="n">
        <v>1124.0</v>
      </c>
      <c r="F29" s="5" t="n">
        <f si="0" t="shared"/>
        <v>-87.18861209964413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191.0</v>
      </c>
      <c r="E30" s="4" t="n">
        <v>1229.0</v>
      </c>
      <c r="F30" s="5" t="n">
        <f si="0" t="shared"/>
        <v>-84.45890968266883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865.0</v>
      </c>
      <c r="E31" s="4" t="n">
        <v>10280.0</v>
      </c>
      <c r="F31" s="5" t="n">
        <f si="0" t="shared"/>
        <v>-91.58560311284046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190.0</v>
      </c>
      <c r="E32" s="4" t="n">
        <v>961.0</v>
      </c>
      <c r="F32" s="5" t="n">
        <f si="0" t="shared"/>
        <v>-80.22892819979188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36.0</v>
      </c>
      <c r="E33" s="4" t="n">
        <v>224.0</v>
      </c>
      <c r="F33" s="5" t="n">
        <f si="0" t="shared"/>
        <v>-83.92857142857143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110.0</v>
      </c>
      <c r="E34" s="4" t="n">
        <v>1054.0</v>
      </c>
      <c r="F34" s="5" t="n">
        <f si="0" t="shared"/>
        <v>-89.56356736242884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1235.0</v>
      </c>
      <c r="E35" s="4" t="n">
        <f>E36-E24-E25-E26-E27-E28-E29-E30-E31-E32-E33-E34</f>
        <v>8733.0</v>
      </c>
      <c r="F35" s="5" t="n">
        <f si="0" t="shared"/>
        <v>-85.85823886407879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5566.0</v>
      </c>
      <c r="E36" s="4" t="n">
        <v>45562.0</v>
      </c>
      <c r="F36" s="5" t="n">
        <f si="0" t="shared"/>
        <v>-87.7836793819411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1053.0</v>
      </c>
      <c r="E37" s="4" t="n">
        <v>9153.0</v>
      </c>
      <c r="F37" s="5" t="n">
        <f si="0" t="shared"/>
        <v>-88.49557522123894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190.0</v>
      </c>
      <c r="E38" s="4" t="n">
        <v>1660.0</v>
      </c>
      <c r="F38" s="5" t="n">
        <f si="0" t="shared"/>
        <v>-88.55421686746988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60.0</v>
      </c>
      <c r="E39" s="4" t="n">
        <f>E40-E37-E38</f>
        <v>192.0</v>
      </c>
      <c r="F39" s="5" t="n">
        <f si="0" t="shared"/>
        <v>-68.75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1303.0</v>
      </c>
      <c r="E40" s="4" t="n">
        <v>11005.0</v>
      </c>
      <c r="F40" s="5" t="n">
        <f si="0" t="shared"/>
        <v>-88.1599273057701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71.0</v>
      </c>
      <c r="E41" s="4" t="n">
        <v>477.0</v>
      </c>
      <c r="F41" s="5" t="n">
        <f si="0" t="shared"/>
        <v>-85.1153039832285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158.0</v>
      </c>
      <c r="E42" s="4" t="n">
        <f>E43-E41</f>
        <v>569.0</v>
      </c>
      <c r="F42" s="5" t="n">
        <f si="0" t="shared"/>
        <v>-72.23198594024605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229.0</v>
      </c>
      <c r="E43" s="4" t="n">
        <v>1046.0</v>
      </c>
      <c r="F43" s="5" t="n">
        <f si="0" t="shared"/>
        <v>-78.10707456978967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30.0</v>
      </c>
      <c r="E44" s="4" t="n">
        <v>126.0</v>
      </c>
      <c r="F44" s="5" t="n">
        <f si="0" t="shared"/>
        <v>-76.19047619047619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1836.0</v>
      </c>
      <c r="E45" s="4" t="n">
        <v>386461.0</v>
      </c>
      <c r="F45" s="5" t="n">
        <f si="0" t="shared"/>
        <v>-99.5249197202305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78259.0</v>
      </c>
      <c r="E46" s="8" t="n">
        <f>E44+E43+E40+E36+E23+E16+E45</f>
        <v>1079498.0</v>
      </c>
      <c r="F46" s="5" t="n">
        <f si="0" t="shared"/>
        <v>-92.75042658717292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