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<sst xmlns="http://schemas.openxmlformats.org/spreadsheetml/2006/main" count="98" uniqueCount="56">
  <si>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</si>
  <si>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</si>
  <si>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</si>
  <si>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</si>
  <si>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</si>
  <si>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</si>
  <si>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</si>
  <si>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</si>
  <si>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</si>
  <si>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</si>
  <si>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</si>
  <si>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</si>
  <si>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</si>
  <si>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</si>
  <si>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</si>
  <si>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</si>
  <si>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</si>
  <si>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</si>
  <si>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</si>
  <si>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</si>
  <si>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</si>
  <si>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</si>
  <si>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</si>
  <si>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</si>
  <si>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</si>
  <si>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</si>
  <si>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</si>
  <si>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</si>
  <si>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</si>
  <si>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</si>
  <si>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</si>
  <si>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</si>
  <si>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</si>
  <si>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</si>
  <si>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</si>
  <si>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</si>
  <si>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</si>
  <si>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</si>
  <si>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</si>
  <si>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</si>
  <si>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</si>
  <si>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</si>
  <si>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</si>
  <si>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</si>
  <si>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</si>
  <si>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</si>
  <si>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</si>
  <si>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</si>
  <si>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</si>
  <si>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</si>
  <si>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</si>
  <si>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</si>
  <si>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</si>
  <si>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109年8月來臺旅客人次及成長率－按國籍分
Table 1-3 Visitor Arrivals by Nationality,
 August, 2020</t>
  </si>
  <si>
    <t>109年8月
Aug.., 2020</t>
  </si>
  <si>
    <t>108年8月
Aug..,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</si>
</sst>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1355.0</v>
      </c>
      <c r="E3" s="4" t="n">
        <v>202454.0</v>
      </c>
      <c r="F3" s="5" t="n">
        <f>IF(E3=0,"-",(D3-E3)/E3*100)</f>
        <v>-99.33071216177503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563.0</v>
      </c>
      <c r="E4" s="4" t="n">
        <v>93900.0</v>
      </c>
      <c r="F4" s="5" t="n">
        <f ref="F4:F46" si="0" t="shared">IF(E4=0,"-",(D4-E4)/E4*100)</f>
        <v>-99.40042598509052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82.0</v>
      </c>
      <c r="E5" s="4" t="n">
        <v>3856.0</v>
      </c>
      <c r="F5" s="5" t="n">
        <f si="0" t="shared"/>
        <v>-97.87344398340248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49.0</v>
      </c>
      <c r="E6" s="4" t="n">
        <v>1554.0</v>
      </c>
      <c r="F6" s="5" t="n">
        <f si="0" t="shared"/>
        <v>-96.84684684684684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1858.0</v>
      </c>
      <c r="E7" s="4" t="n">
        <v>31666.0</v>
      </c>
      <c r="F7" s="5" t="n">
        <f si="0" t="shared"/>
        <v>-94.13250805280111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167.0</v>
      </c>
      <c r="E8" s="4" t="n">
        <v>22091.0</v>
      </c>
      <c r="F8" s="5" t="n">
        <f si="0" t="shared"/>
        <v>-99.24403603277354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557.0</v>
      </c>
      <c r="E9" s="4" t="n">
        <v>17787.0</v>
      </c>
      <c r="F9" s="5" t="n">
        <f si="0" t="shared"/>
        <v>-96.86849946590206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315.0</v>
      </c>
      <c r="E10" s="4" t="n">
        <v>33680.0</v>
      </c>
      <c r="F10" s="5" t="n">
        <f si="0" t="shared"/>
        <v>-99.06472684085512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1101.0</v>
      </c>
      <c r="E11" s="4" t="n">
        <v>20851.0</v>
      </c>
      <c r="F11" s="5" t="n">
        <f si="0" t="shared"/>
        <v>-94.71967771329912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4757.0</v>
      </c>
      <c r="E12" s="4" t="n">
        <v>34097.0</v>
      </c>
      <c r="F12" s="5" t="n">
        <f si="0" t="shared"/>
        <v>-86.04862597882513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281.0</v>
      </c>
      <c r="E13" s="4" t="n">
        <f>E14-E7-E8-E9-E10-E11-E12</f>
        <v>2830.0</v>
      </c>
      <c r="F13" s="5" t="n">
        <f si="0" t="shared"/>
        <v>-90.07067137809187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9036.0</v>
      </c>
      <c r="E14" s="4" t="n">
        <v>163002.0</v>
      </c>
      <c r="F14" s="5" t="n">
        <f si="0" t="shared"/>
        <v>-94.45650973607685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41.0</v>
      </c>
      <c r="E15" s="4" t="n">
        <f>E16-E3-E4-E5-E6-E14</f>
        <v>1304.0</v>
      </c>
      <c r="F15" s="5" t="n">
        <f si="0" t="shared"/>
        <v>-96.8558282208589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11126.0</v>
      </c>
      <c r="E16" s="4" t="n">
        <v>466070.0</v>
      </c>
      <c r="F16" s="5" t="n">
        <f si="0" t="shared"/>
        <v>-97.61280494346343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128.0</v>
      </c>
      <c r="E17" s="4" t="n">
        <v>12202.0</v>
      </c>
      <c r="F17" s="5" t="n">
        <f si="0" t="shared"/>
        <v>-98.95099164071463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910.0</v>
      </c>
      <c r="E18" s="4" t="n">
        <v>44890.0</v>
      </c>
      <c r="F18" s="5" t="n">
        <f si="0" t="shared"/>
        <v>-97.97282245488972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14.0</v>
      </c>
      <c r="E19" s="4" t="n">
        <v>320.0</v>
      </c>
      <c r="F19" s="5" t="n">
        <f si="0" t="shared"/>
        <v>-95.625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23.0</v>
      </c>
      <c r="E20" s="4" t="n">
        <v>660.0</v>
      </c>
      <c r="F20" s="5" t="n">
        <f si="0" t="shared"/>
        <v>-96.51515151515152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2.0</v>
      </c>
      <c r="E21" s="4" t="n">
        <v>68.0</v>
      </c>
      <c r="F21" s="5" t="n">
        <f si="0" t="shared"/>
        <v>-97.05882352941177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28.0</v>
      </c>
      <c r="E22" s="4" t="n">
        <f>E23-E17-E18-E19-E20-E21</f>
        <v>1611.0</v>
      </c>
      <c r="F22" s="5" t="n">
        <f>IF(E22=0,"-",(D22-E22)/E22*100)</f>
        <v>-98.26194909993792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1105.0</v>
      </c>
      <c r="E23" s="4" t="n">
        <v>59751.0</v>
      </c>
      <c r="F23" s="5" t="n">
        <f si="0" t="shared"/>
        <v>-98.15065856638383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58.0</v>
      </c>
      <c r="E24" s="4" t="n">
        <v>787.0</v>
      </c>
      <c r="F24" s="5" t="n">
        <f si="0" t="shared"/>
        <v>-92.6302414231258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165.0</v>
      </c>
      <c r="E25" s="4" t="n">
        <v>5605.0</v>
      </c>
      <c r="F25" s="5" t="n">
        <f si="0" t="shared"/>
        <v>-97.05619982158787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159.0</v>
      </c>
      <c r="E26" s="4" t="n">
        <v>4797.0</v>
      </c>
      <c r="F26" s="5" t="n">
        <f si="0" t="shared"/>
        <v>-96.68542839274546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47.0</v>
      </c>
      <c r="E27" s="4" t="n">
        <v>1759.0</v>
      </c>
      <c r="F27" s="5" t="n">
        <f si="0" t="shared"/>
        <v>-97.32802728823195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186.0</v>
      </c>
      <c r="E28" s="4" t="n">
        <v>2265.0</v>
      </c>
      <c r="F28" s="5" t="n">
        <f si="0" t="shared"/>
        <v>-91.78807947019868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16.0</v>
      </c>
      <c r="E29" s="4" t="n">
        <v>770.0</v>
      </c>
      <c r="F29" s="5" t="n">
        <f si="0" t="shared"/>
        <v>-97.92207792207792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31.0</v>
      </c>
      <c r="E30" s="4" t="n">
        <v>1462.0</v>
      </c>
      <c r="F30" s="5" t="n">
        <f si="0" t="shared"/>
        <v>-97.8796169630643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303.0</v>
      </c>
      <c r="E31" s="4" t="n">
        <v>8755.0</v>
      </c>
      <c r="F31" s="5" t="n">
        <f si="0" t="shared"/>
        <v>-96.53912050256996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30.0</v>
      </c>
      <c r="E32" s="4" t="n">
        <v>763.0</v>
      </c>
      <c r="F32" s="5" t="n">
        <f si="0" t="shared"/>
        <v>-96.06815203145477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7.0</v>
      </c>
      <c r="E33" s="4" t="n">
        <v>145.0</v>
      </c>
      <c r="F33" s="5" t="n">
        <f si="0" t="shared"/>
        <v>-95.17241379310344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42.0</v>
      </c>
      <c r="E34" s="4" t="n">
        <v>606.0</v>
      </c>
      <c r="F34" s="5" t="n">
        <f si="0" t="shared"/>
        <v>-93.06930693069307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531.0</v>
      </c>
      <c r="E35" s="4" t="n">
        <f>E36-E24-E25-E26-E27-E28-E29-E30-E31-E32-E33-E34</f>
        <v>7457.0</v>
      </c>
      <c r="F35" s="5" t="n">
        <f si="0" t="shared"/>
        <v>-92.87917393053506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1575.0</v>
      </c>
      <c r="E36" s="4" t="n">
        <v>35171.0</v>
      </c>
      <c r="F36" s="5" t="n">
        <f si="0" t="shared"/>
        <v>-95.52187882061925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55.0</v>
      </c>
      <c r="E37" s="4" t="n">
        <v>6685.0</v>
      </c>
      <c r="F37" s="5" t="n">
        <f si="0" t="shared"/>
        <v>-99.17726252804788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10.0</v>
      </c>
      <c r="E38" s="4" t="n">
        <v>1534.0</v>
      </c>
      <c r="F38" s="5" t="n">
        <f si="0" t="shared"/>
        <v>-99.34810951760105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43.0</v>
      </c>
      <c r="E39" s="4" t="n">
        <f>E40-E37-E38</f>
        <v>286.0</v>
      </c>
      <c r="F39" s="5" t="n">
        <f si="0" t="shared"/>
        <v>-84.96503496503497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108.0</v>
      </c>
      <c r="E40" s="4" t="n">
        <v>8505.0</v>
      </c>
      <c r="F40" s="5" t="n">
        <f si="0" t="shared"/>
        <v>-98.73015873015873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31.0</v>
      </c>
      <c r="E41" s="4" t="n">
        <v>686.0</v>
      </c>
      <c r="F41" s="5" t="n">
        <f si="0" t="shared"/>
        <v>-95.48104956268222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31.0</v>
      </c>
      <c r="E42" s="4" t="n">
        <f>E43-E41</f>
        <v>610.0</v>
      </c>
      <c r="F42" s="5" t="n">
        <f si="0" t="shared"/>
        <v>-94.91803278688525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62.0</v>
      </c>
      <c r="E43" s="4" t="n">
        <v>1296.0</v>
      </c>
      <c r="F43" s="5" t="n">
        <f si="0" t="shared"/>
        <v>-95.21604938271605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6.0</v>
      </c>
      <c r="E44" s="4" t="n">
        <v>64.0</v>
      </c>
      <c r="F44" s="5" t="n">
        <f si="0" t="shared"/>
        <v>-90.625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4554.0</v>
      </c>
      <c r="E45" s="4" t="n">
        <v>460080.0</v>
      </c>
      <c r="F45" s="5" t="n">
        <f si="0" t="shared"/>
        <v>-99.01017214397496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18536.0</v>
      </c>
      <c r="E46" s="8" t="n">
        <f>E44+E43+E40+E36+E23+E16+E45</f>
        <v>1030937.0</v>
      </c>
      <c r="F46" s="5" t="n">
        <f si="0" t="shared"/>
        <v>-98.20202398400679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