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<sst xmlns="http://schemas.openxmlformats.org/spreadsheetml/2006/main" count="98" uniqueCount="56">
  <si>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</si>
  <si>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</si>
  <si>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</si>
  <si>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</si>
  <si>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</si>
  <si>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</si>
  <si>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</si>
  <si>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</si>
  <si>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</si>
  <si>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</si>
  <si>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</si>
  <si>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</si>
  <si>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</si>
  <si>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</si>
  <si>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</si>
  <si>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</si>
  <si>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</si>
  <si>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</si>
  <si>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</si>
  <si>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</si>
  <si>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</si>
  <si>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</si>
  <si>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</si>
  <si>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</si>
  <si>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</si>
  <si>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</si>
  <si>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</si>
  <si>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</si>
  <si>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</si>
  <si>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</si>
  <si>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</si>
  <si>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</si>
  <si>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</si>
  <si>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</si>
  <si>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</si>
  <si>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</si>
  <si>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</si>
  <si>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</si>
  <si>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</si>
  <si>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</si>
  <si>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</si>
  <si>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</si>
  <si>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</si>
  <si>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</si>
  <si>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</si>
  <si>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</si>
  <si>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</si>
  <si>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</si>
  <si>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</si>
  <si>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</si>
  <si>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</si>
  <si>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</si>
  <si>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</si>
  <si>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109年9月來臺旅客人次及成長率－按國籍分
Table 1-3 Visitor Arrivals by Nationality,
 September, 2020</t>
  </si>
  <si>
    <t>109年9月
Sep.., 2020</t>
  </si>
  <si>
    <t>108年9月
Sep..,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</si>
</sst>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1232.0</v>
      </c>
      <c r="E3" s="4" t="n">
        <v>189946.0</v>
      </c>
      <c r="F3" s="5" t="n">
        <f>IF(E3=0,"-",(D3-E3)/E3*100)</f>
        <v>-99.35139460688828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429.0</v>
      </c>
      <c r="E4" s="4" t="n">
        <v>95753.0</v>
      </c>
      <c r="F4" s="5" t="n">
        <f ref="F4:F46" si="0" t="shared">IF(E4=0,"-",(D4-E4)/E4*100)</f>
        <v>-99.55197226196569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133.0</v>
      </c>
      <c r="E5" s="4" t="n">
        <v>4400.0</v>
      </c>
      <c r="F5" s="5" t="n">
        <f si="0" t="shared"/>
        <v>-96.97727272727272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91.0</v>
      </c>
      <c r="E6" s="4" t="n">
        <v>1903.0</v>
      </c>
      <c r="F6" s="5" t="n">
        <f si="0" t="shared"/>
        <v>-95.21807672096689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847.0</v>
      </c>
      <c r="E7" s="4" t="n">
        <v>36224.0</v>
      </c>
      <c r="F7" s="5" t="n">
        <f si="0" t="shared"/>
        <v>-97.66177120141343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184.0</v>
      </c>
      <c r="E8" s="4" t="n">
        <v>28329.0</v>
      </c>
      <c r="F8" s="5" t="n">
        <f si="0" t="shared"/>
        <v>-99.35048889830209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1975.0</v>
      </c>
      <c r="E9" s="4" t="n">
        <v>19343.0</v>
      </c>
      <c r="F9" s="5" t="n">
        <f si="0" t="shared"/>
        <v>-89.78958796463837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747.0</v>
      </c>
      <c r="E10" s="4" t="n">
        <v>32890.0</v>
      </c>
      <c r="F10" s="5" t="n">
        <f si="0" t="shared"/>
        <v>-97.72879294618426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1199.0</v>
      </c>
      <c r="E11" s="4" t="n">
        <v>22784.0</v>
      </c>
      <c r="F11" s="5" t="n">
        <f si="0" t="shared"/>
        <v>-94.73753511235955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5608.0</v>
      </c>
      <c r="E12" s="4" t="n">
        <v>32983.0</v>
      </c>
      <c r="F12" s="5" t="n">
        <f si="0" t="shared"/>
        <v>-82.9973016402389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394.0</v>
      </c>
      <c r="E13" s="4" t="n">
        <f>E14-E7-E8-E9-E10-E11-E12</f>
        <v>3022.0</v>
      </c>
      <c r="F13" s="5" t="n">
        <f si="0" t="shared"/>
        <v>-86.96227663798808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10954.0</v>
      </c>
      <c r="E14" s="4" t="n">
        <v>175575.0</v>
      </c>
      <c r="F14" s="5" t="n">
        <f si="0" t="shared"/>
        <v>-93.76107076747829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85.0</v>
      </c>
      <c r="E15" s="4" t="n">
        <f>E16-E3-E4-E5-E6-E14</f>
        <v>1491.0</v>
      </c>
      <c r="F15" s="5" t="n">
        <f si="0" t="shared"/>
        <v>-94.299128101945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12924.0</v>
      </c>
      <c r="E16" s="4" t="n">
        <v>469068.0</v>
      </c>
      <c r="F16" s="5" t="n">
        <f si="0" t="shared"/>
        <v>-97.24474916216839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146.0</v>
      </c>
      <c r="E17" s="4" t="n">
        <v>10947.0</v>
      </c>
      <c r="F17" s="5" t="n">
        <f si="0" t="shared"/>
        <v>-98.66630126975427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855.0</v>
      </c>
      <c r="E18" s="4" t="n">
        <v>40003.0</v>
      </c>
      <c r="F18" s="5" t="n">
        <f si="0" t="shared"/>
        <v>-97.86266030047747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29.0</v>
      </c>
      <c r="E19" s="4" t="n">
        <v>315.0</v>
      </c>
      <c r="F19" s="5" t="n">
        <f si="0" t="shared"/>
        <v>-90.7936507936508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19.0</v>
      </c>
      <c r="E20" s="4" t="n">
        <v>321.0</v>
      </c>
      <c r="F20" s="5" t="n">
        <f si="0" t="shared"/>
        <v>-94.0809968847352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4.0</v>
      </c>
      <c r="E21" s="4" t="n">
        <v>65.0</v>
      </c>
      <c r="F21" s="5" t="n">
        <f si="0" t="shared"/>
        <v>-93.84615384615384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158.0</v>
      </c>
      <c r="E22" s="4" t="n">
        <f>E23-E17-E18-E19-E20-E21</f>
        <v>1302.0</v>
      </c>
      <c r="F22" s="5" t="n">
        <f>IF(E22=0,"-",(D22-E22)/E22*100)</f>
        <v>-87.86482334869432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1211.0</v>
      </c>
      <c r="E23" s="4" t="n">
        <v>52953.0</v>
      </c>
      <c r="F23" s="5" t="n">
        <f si="0" t="shared"/>
        <v>-97.71306630408098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85.0</v>
      </c>
      <c r="E24" s="4" t="n">
        <v>739.0</v>
      </c>
      <c r="F24" s="5" t="n">
        <f si="0" t="shared"/>
        <v>-88.4979702300406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161.0</v>
      </c>
      <c r="E25" s="4" t="n">
        <v>4764.0</v>
      </c>
      <c r="F25" s="5" t="n">
        <f si="0" t="shared"/>
        <v>-96.62048698572629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158.0</v>
      </c>
      <c r="E26" s="4" t="n">
        <v>5796.0</v>
      </c>
      <c r="F26" s="5" t="n">
        <f si="0" t="shared"/>
        <v>-97.27398205659075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47.0</v>
      </c>
      <c r="E27" s="4" t="n">
        <v>1698.0</v>
      </c>
      <c r="F27" s="5" t="n">
        <f si="0" t="shared"/>
        <v>-97.23203769140166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171.0</v>
      </c>
      <c r="E28" s="4" t="n">
        <v>2090.0</v>
      </c>
      <c r="F28" s="5" t="n">
        <f si="0" t="shared"/>
        <v>-91.81818181818183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25.0</v>
      </c>
      <c r="E29" s="4" t="n">
        <v>908.0</v>
      </c>
      <c r="F29" s="5" t="n">
        <f si="0" t="shared"/>
        <v>-97.24669603524228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43.0</v>
      </c>
      <c r="E30" s="4" t="n">
        <v>1278.0</v>
      </c>
      <c r="F30" s="5" t="n">
        <f si="0" t="shared"/>
        <v>-96.63536776212833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363.0</v>
      </c>
      <c r="E31" s="4" t="n">
        <v>8185.0</v>
      </c>
      <c r="F31" s="5" t="n">
        <f si="0" t="shared"/>
        <v>-95.56505803298717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33.0</v>
      </c>
      <c r="E32" s="4" t="n">
        <v>755.0</v>
      </c>
      <c r="F32" s="5" t="n">
        <f si="0" t="shared"/>
        <v>-95.62913907284768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9.0</v>
      </c>
      <c r="E33" s="4" t="n">
        <v>225.0</v>
      </c>
      <c r="F33" s="5" t="n">
        <f si="0" t="shared"/>
        <v>-96.0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28.0</v>
      </c>
      <c r="E34" s="4" t="n">
        <v>772.0</v>
      </c>
      <c r="F34" s="5" t="n">
        <f si="0" t="shared"/>
        <v>-96.37305699481865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551.0</v>
      </c>
      <c r="E35" s="4" t="n">
        <f>E36-E24-E25-E26-E27-E28-E29-E30-E31-E32-E33-E34</f>
        <v>7487.0</v>
      </c>
      <c r="F35" s="5" t="n">
        <f si="0" t="shared"/>
        <v>-92.64057700013356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1674.0</v>
      </c>
      <c r="E36" s="4" t="n">
        <v>34697.0</v>
      </c>
      <c r="F36" s="5" t="n">
        <f si="0" t="shared"/>
        <v>-95.17537539268524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64.0</v>
      </c>
      <c r="E37" s="4" t="n">
        <v>8971.0</v>
      </c>
      <c r="F37" s="5" t="n">
        <f si="0" t="shared"/>
        <v>-99.28659012373203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21.0</v>
      </c>
      <c r="E38" s="4" t="n">
        <v>1725.0</v>
      </c>
      <c r="F38" s="5" t="n">
        <f si="0" t="shared"/>
        <v>-98.78260869565217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52.0</v>
      </c>
      <c r="E39" s="4" t="n">
        <f>E40-E37-E38</f>
        <v>277.0</v>
      </c>
      <c r="F39" s="5" t="n">
        <f si="0" t="shared"/>
        <v>-81.2274368231047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137.0</v>
      </c>
      <c r="E40" s="4" t="n">
        <v>10973.0</v>
      </c>
      <c r="F40" s="5" t="n">
        <f si="0" t="shared"/>
        <v>-98.75148090768249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32.0</v>
      </c>
      <c r="E41" s="4" t="n">
        <v>410.0</v>
      </c>
      <c r="F41" s="5" t="n">
        <f si="0" t="shared"/>
        <v>-92.19512195121952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47.0</v>
      </c>
      <c r="E42" s="4" t="n">
        <f>E43-E41</f>
        <v>785.0</v>
      </c>
      <c r="F42" s="5" t="n">
        <f si="0" t="shared"/>
        <v>-94.01273885350318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79.0</v>
      </c>
      <c r="E43" s="4" t="n">
        <v>1195.0</v>
      </c>
      <c r="F43" s="5" t="n">
        <f si="0" t="shared"/>
        <v>-93.38912133891213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1.0</v>
      </c>
      <c r="E44" s="4" t="n">
        <v>78.0</v>
      </c>
      <c r="F44" s="5" t="n">
        <f si="0" t="shared"/>
        <v>-98.71794871794873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7494.0</v>
      </c>
      <c r="E45" s="4" t="n">
        <v>225451.0</v>
      </c>
      <c r="F45" s="5" t="n">
        <f si="0" t="shared"/>
        <v>-96.67599611445502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23520.0</v>
      </c>
      <c r="E46" s="8" t="n">
        <f>E44+E43+E40+E36+E23+E16+E45</f>
        <v>794415.0</v>
      </c>
      <c r="F46" s="5" t="n">
        <f si="0" t="shared"/>
        <v>-97.03933082834538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