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1月來臺旅客人次及成長率－按國籍分
Table 1-3 Visitor Arrivals by Nationality,
 January, 2021</t>
  </si>
  <si>
    <t>110年1月
Jan.., 2021</t>
  </si>
  <si>
    <t>109年1月
Jan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45.0</v>
      </c>
      <c r="E3" s="4" t="n">
        <v>135696.0</v>
      </c>
      <c r="F3" s="5" t="n">
        <f>IF(E3=0,"-",(D3-E3)/E3*100)</f>
        <v>-99.22989623865111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19.0</v>
      </c>
      <c r="E4" s="4" t="n">
        <v>153319.0</v>
      </c>
      <c r="F4" s="5" t="n">
        <f ref="F4:F46" si="0" t="shared">IF(E4=0,"-",(D4-E4)/E4*100)</f>
        <v>-99.791937072378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24.0</v>
      </c>
      <c r="E5" s="4" t="n">
        <v>2995.0</v>
      </c>
      <c r="F5" s="5" t="n">
        <f si="0" t="shared"/>
        <v>-95.8597662771285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4.0</v>
      </c>
      <c r="E6" s="4" t="n">
        <v>1453.0</v>
      </c>
      <c r="F6" s="5" t="n">
        <f si="0" t="shared"/>
        <v>-95.5953200275292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37.0</v>
      </c>
      <c r="E7" s="4" t="n">
        <v>29858.0</v>
      </c>
      <c r="F7" s="5" t="n">
        <f si="0" t="shared"/>
        <v>-98.8713242682028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07.0</v>
      </c>
      <c r="E8" s="4" t="n">
        <v>24286.0</v>
      </c>
      <c r="F8" s="5" t="n">
        <f si="0" t="shared"/>
        <v>-99.1476570863872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12.0</v>
      </c>
      <c r="E9" s="4" t="n">
        <v>16130.0</v>
      </c>
      <c r="F9" s="5" t="n">
        <f si="0" t="shared"/>
        <v>-94.9659020458772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194.0</v>
      </c>
      <c r="E10" s="4" t="n">
        <v>44603.0</v>
      </c>
      <c r="F10" s="5" t="n">
        <f si="0" t="shared"/>
        <v>-97.32305001905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955.0</v>
      </c>
      <c r="E11" s="4" t="n">
        <v>25721.0</v>
      </c>
      <c r="F11" s="5" t="n">
        <f si="0" t="shared"/>
        <v>-96.2870805956222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582.0</v>
      </c>
      <c r="E12" s="4" t="n">
        <v>28656.0</v>
      </c>
      <c r="F12" s="5" t="n">
        <f si="0" t="shared"/>
        <v>-87.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07.0</v>
      </c>
      <c r="E13" s="4" t="n">
        <f>E14-E7-E8-E9-E10-E11-E12</f>
        <v>1962.0</v>
      </c>
      <c r="F13" s="5" t="n">
        <f si="0" t="shared"/>
        <v>-89.4495412844036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294.0</v>
      </c>
      <c r="E14" s="4" t="n">
        <v>171216.0</v>
      </c>
      <c r="F14" s="5" t="n">
        <f si="0" t="shared"/>
        <v>-95.7398841229791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6.0</v>
      </c>
      <c r="E15" s="4" t="n">
        <f>E16-E3-E4-E5-E6-E14</f>
        <v>800.0</v>
      </c>
      <c r="F15" s="5" t="n">
        <f si="0" t="shared"/>
        <v>-91.7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8912.0</v>
      </c>
      <c r="E16" s="4" t="n">
        <v>465479.0</v>
      </c>
      <c r="F16" s="5" t="n">
        <f si="0" t="shared"/>
        <v>-98.0854130906012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34.0</v>
      </c>
      <c r="E17" s="4" t="n">
        <v>14258.0</v>
      </c>
      <c r="F17" s="5" t="n">
        <f si="0" t="shared"/>
        <v>-99.060176742881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1258.0</v>
      </c>
      <c r="E18" s="4" t="n">
        <v>51098.0</v>
      </c>
      <c r="F18" s="5" t="n">
        <f si="0" t="shared"/>
        <v>-97.5380641120983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5.0</v>
      </c>
      <c r="E19" s="4" t="n">
        <v>318.0</v>
      </c>
      <c r="F19" s="5" t="n">
        <f si="0" t="shared"/>
        <v>-95.2830188679245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8.0</v>
      </c>
      <c r="E20" s="4" t="n">
        <v>441.0</v>
      </c>
      <c r="F20" s="5" t="n">
        <f si="0" t="shared"/>
        <v>-95.9183673469387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3.0</v>
      </c>
      <c r="E21" s="4" t="n">
        <v>133.0</v>
      </c>
      <c r="F21" s="5" t="n">
        <f si="0" t="shared"/>
        <v>-97.7443609022556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7.0</v>
      </c>
      <c r="E22" s="4" t="n">
        <f>E23-E17-E18-E19-E20-E21</f>
        <v>1164.0</v>
      </c>
      <c r="F22" s="5" t="n">
        <f>IF(E22=0,"-",(D22-E22)/E22*100)</f>
        <v>-95.9621993127147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475.0</v>
      </c>
      <c r="E23" s="4" t="n">
        <v>67412.0</v>
      </c>
      <c r="F23" s="5" t="n">
        <f si="0" t="shared"/>
        <v>-97.8119622619118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7.0</v>
      </c>
      <c r="E24" s="4" t="n">
        <v>704.0</v>
      </c>
      <c r="F24" s="5" t="n">
        <f si="0" t="shared"/>
        <v>-89.062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08.0</v>
      </c>
      <c r="E25" s="4" t="n">
        <v>5024.0</v>
      </c>
      <c r="F25" s="5" t="n">
        <f si="0" t="shared"/>
        <v>-95.8598726114649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254.0</v>
      </c>
      <c r="E26" s="4" t="n">
        <v>4734.0</v>
      </c>
      <c r="F26" s="5" t="n">
        <f si="0" t="shared"/>
        <v>-94.6345585128855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8.0</v>
      </c>
      <c r="E27" s="4" t="n">
        <v>1646.0</v>
      </c>
      <c r="F27" s="5" t="n">
        <f si="0" t="shared"/>
        <v>-96.4763061968408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7.0</v>
      </c>
      <c r="E28" s="4" t="n">
        <v>2256.0</v>
      </c>
      <c r="F28" s="5" t="n">
        <f si="0" t="shared"/>
        <v>-91.26773049645391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8.0</v>
      </c>
      <c r="E29" s="4" t="n">
        <v>824.0</v>
      </c>
      <c r="F29" s="5" t="n">
        <f si="0" t="shared"/>
        <v>-97.8155339805825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4.0</v>
      </c>
      <c r="E30" s="4" t="n">
        <v>1151.0</v>
      </c>
      <c r="F30" s="5" t="n">
        <f si="0" t="shared"/>
        <v>-95.3084274543874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70.0</v>
      </c>
      <c r="E31" s="4" t="n">
        <v>9490.0</v>
      </c>
      <c r="F31" s="5" t="n">
        <f si="0" t="shared"/>
        <v>-97.1548998946259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7.0</v>
      </c>
      <c r="E32" s="4" t="n">
        <v>856.0</v>
      </c>
      <c r="F32" s="5" t="n">
        <f si="0" t="shared"/>
        <v>-96.8457943925233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3.0</v>
      </c>
      <c r="E33" s="4" t="n">
        <v>157.0</v>
      </c>
      <c r="F33" s="5" t="n">
        <f si="0" t="shared"/>
        <v>-91.7197452229299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2.0</v>
      </c>
      <c r="E34" s="4" t="n">
        <v>871.0</v>
      </c>
      <c r="F34" s="5" t="n">
        <f si="0" t="shared"/>
        <v>-97.4741676234213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32.0</v>
      </c>
      <c r="E35" s="4" t="n">
        <f>E36-E24-E25-E26-E27-E28-E29-E30-E31-E32-E33-E34</f>
        <v>7359.0</v>
      </c>
      <c r="F35" s="5" t="n">
        <f si="0" t="shared"/>
        <v>-94.1296371789645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630.0</v>
      </c>
      <c r="E36" s="4" t="n">
        <v>35072.0</v>
      </c>
      <c r="F36" s="5" t="n">
        <f si="0" t="shared"/>
        <v>-95.3524178832116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1.0</v>
      </c>
      <c r="E37" s="4" t="n">
        <v>14920.0</v>
      </c>
      <c r="F37" s="5" t="n">
        <f si="0" t="shared"/>
        <v>-99.6581769436997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.0</v>
      </c>
      <c r="E38" s="4" t="n">
        <v>2520.0</v>
      </c>
      <c r="F38" s="5" t="n">
        <f si="0" t="shared"/>
        <v>-99.3650793650793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31.0</v>
      </c>
      <c r="E39" s="4" t="n">
        <f>E40-E37-E38</f>
        <v>121.0</v>
      </c>
      <c r="F39" s="5" t="n">
        <f si="0" t="shared"/>
        <v>-74.380165289256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8.0</v>
      </c>
      <c r="E40" s="4" t="n">
        <v>17561.0</v>
      </c>
      <c r="F40" s="5" t="n">
        <f si="0" t="shared"/>
        <v>-99.4419452195205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3.0</v>
      </c>
      <c r="E41" s="4" t="n">
        <v>480.0</v>
      </c>
      <c r="F41" s="5" t="n">
        <f si="0" t="shared"/>
        <v>-95.2083333333333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6.0</v>
      </c>
      <c r="E42" s="4" t="n">
        <f>E43-E41</f>
        <v>408.0</v>
      </c>
      <c r="F42" s="5" t="n">
        <f si="0" t="shared"/>
        <v>-91.17647058823529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59.0</v>
      </c>
      <c r="E43" s="4" t="n">
        <v>888.0</v>
      </c>
      <c r="F43" s="5" t="n">
        <f si="0" t="shared"/>
        <v>-93.3558558558558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.0</v>
      </c>
      <c r="E44" s="4" t="n">
        <v>94.0</v>
      </c>
      <c r="F44" s="5" t="n">
        <f si="0" t="shared"/>
        <v>-94.6808510638297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615.0</v>
      </c>
      <c r="E45" s="4" t="n">
        <v>226464.0</v>
      </c>
      <c r="F45" s="5" t="n">
        <f si="0" t="shared"/>
        <v>-98.8452910837925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4794.0</v>
      </c>
      <c r="E46" s="8" t="n">
        <f>E44+E43+E40+E36+E23+E16+E45</f>
        <v>812970.0</v>
      </c>
      <c r="F46" s="5" t="n">
        <f si="0" t="shared"/>
        <v>-98.1802526538494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