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<sst xmlns="http://schemas.openxmlformats.org/spreadsheetml/2006/main" count="98" uniqueCount="56">
  <si>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</si>
  <si>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</si>
  <si>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</si>
  <si>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</si>
  <si>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</si>
  <si>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</si>
  <si>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</si>
  <si>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</si>
  <si>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</si>
  <si>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</si>
  <si>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</si>
  <si>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</si>
  <si>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</si>
  <si>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</si>
  <si>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</si>
  <si>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</si>
  <si>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</si>
  <si>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</si>
  <si>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</si>
  <si>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</si>
  <si>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</si>
  <si>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</si>
  <si>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</si>
  <si>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</si>
  <si>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</si>
  <si>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</si>
  <si>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</si>
  <si>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</si>
  <si>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</si>
  <si>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</si>
  <si>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</si>
  <si>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</si>
  <si>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</si>
  <si>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</si>
  <si>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</si>
  <si>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</si>
  <si>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</si>
  <si>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</si>
  <si>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</si>
  <si>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</si>
  <si>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</si>
  <si>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</si>
  <si>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</si>
  <si>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</si>
  <si>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</si>
  <si>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</si>
  <si>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</si>
  <si>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</si>
  <si>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</si>
  <si>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</si>
  <si>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</si>
  <si>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</si>
  <si>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</si>
  <si>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110年11月來臺旅客人次及成長率－按國籍分
Table 1-3 Visitor Arrivals by Nationality,
 November, 2021</t>
  </si>
  <si>
    <t>110年11月
Nov.., 2021</t>
  </si>
  <si>
    <t>109年11月
Nov..,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</si>
</sst>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836.0</v>
      </c>
      <c r="E3" s="4" t="n">
        <v>1112.0</v>
      </c>
      <c r="F3" s="5" t="n">
        <f>IF(E3=0,"-",(D3-E3)/E3*100)</f>
        <v>-24.820143884892087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227.0</v>
      </c>
      <c r="E4" s="4" t="n">
        <v>286.0</v>
      </c>
      <c r="F4" s="5" t="n">
        <f ref="F4:F46" si="0" t="shared">IF(E4=0,"-",(D4-E4)/E4*100)</f>
        <v>-20.62937062937063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306.0</v>
      </c>
      <c r="E5" s="4" t="n">
        <v>192.0</v>
      </c>
      <c r="F5" s="5" t="n">
        <f si="0" t="shared"/>
        <v>59.375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59.0</v>
      </c>
      <c r="E6" s="4" t="n">
        <v>69.0</v>
      </c>
      <c r="F6" s="5" t="n">
        <f si="0" t="shared"/>
        <v>-14.492753623188406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439.0</v>
      </c>
      <c r="E7" s="4" t="n">
        <v>465.0</v>
      </c>
      <c r="F7" s="5" t="n">
        <f si="0" t="shared"/>
        <v>-5.591397849462366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237.0</v>
      </c>
      <c r="E8" s="4" t="n">
        <v>215.0</v>
      </c>
      <c r="F8" s="5" t="n">
        <f si="0" t="shared"/>
        <v>10.232558139534884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3518.0</v>
      </c>
      <c r="E9" s="4" t="n">
        <v>3925.0</v>
      </c>
      <c r="F9" s="5" t="n">
        <f si="0" t="shared"/>
        <v>-10.369426751592355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736.0</v>
      </c>
      <c r="E10" s="4" t="n">
        <v>1357.0</v>
      </c>
      <c r="F10" s="5" t="n">
        <f si="0" t="shared"/>
        <v>-45.76271186440678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496.0</v>
      </c>
      <c r="E11" s="4" t="n">
        <v>1579.0</v>
      </c>
      <c r="F11" s="5" t="n">
        <f si="0" t="shared"/>
        <v>-68.58771374287524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1650.0</v>
      </c>
      <c r="E12" s="4" t="n">
        <v>5592.0</v>
      </c>
      <c r="F12" s="5" t="n">
        <f si="0" t="shared"/>
        <v>-70.49356223175965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138.0</v>
      </c>
      <c r="E13" s="4" t="n">
        <f>E14-E7-E8-E9-E10-E11-E12</f>
        <v>502.0</v>
      </c>
      <c r="F13" s="5" t="n">
        <f si="0" t="shared"/>
        <v>-72.50996015936255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7214.0</v>
      </c>
      <c r="E14" s="4" t="n">
        <v>13635.0</v>
      </c>
      <c r="F14" s="5" t="n">
        <f si="0" t="shared"/>
        <v>-47.09204253758709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90.0</v>
      </c>
      <c r="E15" s="4" t="n">
        <f>E16-E3-E4-E5-E6-E14</f>
        <v>51.0</v>
      </c>
      <c r="F15" s="5" t="n">
        <f si="0" t="shared"/>
        <v>76.47058823529412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8732.0</v>
      </c>
      <c r="E16" s="4" t="n">
        <v>15345.0</v>
      </c>
      <c r="F16" s="5" t="n">
        <f si="0" t="shared"/>
        <v>-43.09547083740632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102.0</v>
      </c>
      <c r="E17" s="4" t="n">
        <v>180.0</v>
      </c>
      <c r="F17" s="5" t="n">
        <f si="0" t="shared"/>
        <v>-43.333333333333336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756.0</v>
      </c>
      <c r="E18" s="4" t="n">
        <v>1173.0</v>
      </c>
      <c r="F18" s="5" t="n">
        <f si="0" t="shared"/>
        <v>-35.54987212276215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28.0</v>
      </c>
      <c r="E19" s="4" t="n">
        <v>11.0</v>
      </c>
      <c r="F19" s="5" t="n">
        <f si="0" t="shared"/>
        <v>154.54545454545453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9.0</v>
      </c>
      <c r="E20" s="4" t="n">
        <v>11.0</v>
      </c>
      <c r="F20" s="5" t="n">
        <f si="0" t="shared"/>
        <v>-18.181818181818183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5.0</v>
      </c>
      <c r="E21" s="4" t="n">
        <v>4.0</v>
      </c>
      <c r="F21" s="5" t="n">
        <f si="0" t="shared"/>
        <v>25.0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102.0</v>
      </c>
      <c r="E22" s="4" t="n">
        <f>E23-E17-E18-E19-E20-E21</f>
        <v>73.0</v>
      </c>
      <c r="F22" s="5" t="n">
        <f>IF(E22=0,"-",(D22-E22)/E22*100)</f>
        <v>39.726027397260275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1002.0</v>
      </c>
      <c r="E23" s="4" t="n">
        <v>1452.0</v>
      </c>
      <c r="F23" s="5" t="n">
        <f si="0" t="shared"/>
        <v>-30.991735537190085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34.0</v>
      </c>
      <c r="E24" s="4" t="n">
        <v>52.0</v>
      </c>
      <c r="F24" s="5" t="n">
        <f si="0" t="shared"/>
        <v>-34.61538461538461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102.0</v>
      </c>
      <c r="E25" s="4" t="n">
        <v>140.0</v>
      </c>
      <c r="F25" s="5" t="n">
        <f si="0" t="shared"/>
        <v>-27.142857142857142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136.0</v>
      </c>
      <c r="E26" s="4" t="n">
        <v>169.0</v>
      </c>
      <c r="F26" s="5" t="n">
        <f si="0" t="shared"/>
        <v>-19.526627218934912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53.0</v>
      </c>
      <c r="E27" s="4" t="n">
        <v>50.0</v>
      </c>
      <c r="F27" s="5" t="n">
        <f si="0" t="shared"/>
        <v>6.0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170.0</v>
      </c>
      <c r="E28" s="4" t="n">
        <v>188.0</v>
      </c>
      <c r="F28" s="5" t="n">
        <f si="0" t="shared"/>
        <v>-9.574468085106384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19.0</v>
      </c>
      <c r="E29" s="4" t="n">
        <v>24.0</v>
      </c>
      <c r="F29" s="5" t="n">
        <f si="0" t="shared"/>
        <v>-20.833333333333336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35.0</v>
      </c>
      <c r="E30" s="4" t="n">
        <v>27.0</v>
      </c>
      <c r="F30" s="5" t="n">
        <f si="0" t="shared"/>
        <v>29.629629629629626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259.0</v>
      </c>
      <c r="E31" s="4" t="n">
        <v>283.0</v>
      </c>
      <c r="F31" s="5" t="n">
        <f si="0" t="shared"/>
        <v>-8.480565371024735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21.0</v>
      </c>
      <c r="E32" s="4" t="n">
        <v>34.0</v>
      </c>
      <c r="F32" s="5" t="n">
        <f si="0" t="shared"/>
        <v>-38.23529411764706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9.0</v>
      </c>
      <c r="E33" s="4" t="n">
        <v>6.0</v>
      </c>
      <c r="F33" s="5" t="n">
        <f si="0" t="shared"/>
        <v>50.0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31.0</v>
      </c>
      <c r="E34" s="4" t="n">
        <v>22.0</v>
      </c>
      <c r="F34" s="5" t="n">
        <f si="0" t="shared"/>
        <v>40.909090909090914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450.0</v>
      </c>
      <c r="E35" s="4" t="n">
        <f>E36-E24-E25-E26-E27-E28-E29-E30-E31-E32-E33-E34</f>
        <v>471.0</v>
      </c>
      <c r="F35" s="5" t="n">
        <f si="0" t="shared"/>
        <v>-4.45859872611465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1319.0</v>
      </c>
      <c r="E36" s="4" t="n">
        <v>1466.0</v>
      </c>
      <c r="F36" s="5" t="n">
        <f si="0" t="shared"/>
        <v>-10.027285129604365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40.0</v>
      </c>
      <c r="E37" s="4" t="n">
        <v>50.0</v>
      </c>
      <c r="F37" s="5" t="n">
        <f si="0" t="shared"/>
        <v>-20.0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13.0</v>
      </c>
      <c r="E38" s="4" t="n">
        <v>14.0</v>
      </c>
      <c r="F38" s="5" t="n">
        <f si="0" t="shared"/>
        <v>-7.142857142857142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68.0</v>
      </c>
      <c r="E39" s="4" t="n">
        <f>E40-E37-E38</f>
        <v>74.0</v>
      </c>
      <c r="F39" s="5" t="n">
        <f si="0" t="shared"/>
        <v>-8.108108108108109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121.0</v>
      </c>
      <c r="E40" s="4" t="n">
        <v>138.0</v>
      </c>
      <c r="F40" s="5" t="n">
        <f si="0" t="shared"/>
        <v>-12.318840579710146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28.0</v>
      </c>
      <c r="E41" s="4" t="n">
        <v>46.0</v>
      </c>
      <c r="F41" s="5" t="n">
        <f si="0" t="shared"/>
        <v>-39.130434782608695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67.0</v>
      </c>
      <c r="E42" s="4" t="n">
        <f>E43-E41</f>
        <v>52.0</v>
      </c>
      <c r="F42" s="5" t="n">
        <f si="0" t="shared"/>
        <v>28.846153846153843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95.0</v>
      </c>
      <c r="E43" s="4" t="n">
        <v>98.0</v>
      </c>
      <c r="F43" s="5" t="n">
        <f si="0" t="shared"/>
        <v>-3.061224489795918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6.0</v>
      </c>
      <c r="E44" s="4" t="n">
        <v>8.0</v>
      </c>
      <c r="F44" s="5" t="n">
        <f si="0" t="shared"/>
        <v>-25.0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2186.0</v>
      </c>
      <c r="E45" s="4" t="n">
        <v>2670.0</v>
      </c>
      <c r="F45" s="5" t="n">
        <f si="0" t="shared"/>
        <v>-18.127340823970037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13461.0</v>
      </c>
      <c r="E46" s="8" t="n">
        <f>E44+E43+E40+E36+E23+E16+E45</f>
        <v>21177.0</v>
      </c>
      <c r="F46" s="5" t="n">
        <f si="0" t="shared"/>
        <v>-36.435755772772346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