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<sst xmlns="http://schemas.openxmlformats.org/spreadsheetml/2006/main" count="98" uniqueCount="56">
  <si>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</si>
  <si>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</si>
  <si>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</si>
  <si>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</si>
  <si>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</si>
  <si>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</si>
  <si>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</si>
  <si>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</si>
  <si>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</si>
  <si>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</si>
  <si>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</si>
  <si>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</si>
  <si>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</si>
  <si>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</si>
  <si>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</si>
  <si>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</si>
  <si>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</si>
  <si>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</si>
  <si>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</si>
  <si>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</si>
  <si>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</si>
  <si>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</si>
  <si>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</si>
  <si>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</si>
  <si>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</si>
  <si>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</si>
  <si>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</si>
  <si>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</si>
  <si>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</si>
  <si>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</si>
  <si>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</si>
  <si>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</si>
  <si>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</si>
  <si>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</si>
  <si>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</si>
  <si>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</si>
  <si>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</si>
  <si>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</si>
  <si>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</si>
  <si>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</si>
  <si>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</si>
  <si>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</si>
  <si>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</si>
  <si>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</si>
  <si>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</si>
  <si>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</si>
  <si>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</si>
  <si>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</si>
  <si>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</si>
  <si>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</si>
  <si>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</si>
  <si>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</si>
  <si>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</si>
  <si>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110年12月來臺旅客人次及成長率－按國籍分
Table 1-3 Visitor Arrivals by Nationality,
 December, 2021</t>
  </si>
  <si>
    <t>110年12月
Dec.., 2021</t>
  </si>
  <si>
    <t>109年12月
Dec..,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</si>
</sst>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730.0</v>
      </c>
      <c r="E3" s="4" t="n">
        <v>876.0</v>
      </c>
      <c r="F3" s="5" t="n">
        <f>IF(E3=0,"-",(D3-E3)/E3*100)</f>
        <v>-16.666666666666664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286.0</v>
      </c>
      <c r="E4" s="4" t="n">
        <v>378.0</v>
      </c>
      <c r="F4" s="5" t="n">
        <f ref="F4:F46" si="0" t="shared">IF(E4=0,"-",(D4-E4)/E4*100)</f>
        <v>-24.33862433862434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223.0</v>
      </c>
      <c r="E5" s="4" t="n">
        <v>188.0</v>
      </c>
      <c r="F5" s="5" t="n">
        <f si="0" t="shared"/>
        <v>18.617021276595743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50.0</v>
      </c>
      <c r="E6" s="4" t="n">
        <v>61.0</v>
      </c>
      <c r="F6" s="5" t="n">
        <f si="0" t="shared"/>
        <v>-18.0327868852459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273.0</v>
      </c>
      <c r="E7" s="4" t="n">
        <v>446.0</v>
      </c>
      <c r="F7" s="5" t="n">
        <f si="0" t="shared"/>
        <v>-38.789237668161434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341.0</v>
      </c>
      <c r="E8" s="4" t="n">
        <v>246.0</v>
      </c>
      <c r="F8" s="5" t="n">
        <f si="0" t="shared"/>
        <v>38.61788617886179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1494.0</v>
      </c>
      <c r="E9" s="4" t="n">
        <v>2937.0</v>
      </c>
      <c r="F9" s="5" t="n">
        <f si="0" t="shared"/>
        <v>-49.1317671092952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841.0</v>
      </c>
      <c r="E10" s="4" t="n">
        <v>2861.0</v>
      </c>
      <c r="F10" s="5" t="n">
        <f si="0" t="shared"/>
        <v>-70.60468367703601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382.0</v>
      </c>
      <c r="E11" s="4" t="n">
        <v>1886.0</v>
      </c>
      <c r="F11" s="5" t="n">
        <f si="0" t="shared"/>
        <v>-79.74549310710498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458.0</v>
      </c>
      <c r="E12" s="4" t="n">
        <v>6970.0</v>
      </c>
      <c r="F12" s="5" t="n">
        <f si="0" t="shared"/>
        <v>-93.42898134863702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64.0</v>
      </c>
      <c r="E13" s="4" t="n">
        <f>E14-E7-E8-E9-E10-E11-E12</f>
        <v>357.0</v>
      </c>
      <c r="F13" s="5" t="n">
        <f si="0" t="shared"/>
        <v>-82.07282913165265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3853.0</v>
      </c>
      <c r="E14" s="4" t="n">
        <v>15703.0</v>
      </c>
      <c r="F14" s="5" t="n">
        <f si="0" t="shared"/>
        <v>-75.46328726994842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28.0</v>
      </c>
      <c r="E15" s="4" t="n">
        <f>E16-E3-E4-E5-E6-E14</f>
        <v>48.0</v>
      </c>
      <c r="F15" s="5" t="n">
        <f si="0" t="shared"/>
        <v>-41.66666666666667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5170.0</v>
      </c>
      <c r="E16" s="4" t="n">
        <v>17254.0</v>
      </c>
      <c r="F16" s="5" t="n">
        <f si="0" t="shared"/>
        <v>-70.03593369653413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123.0</v>
      </c>
      <c r="E17" s="4" t="n">
        <v>133.0</v>
      </c>
      <c r="F17" s="5" t="n">
        <f si="0" t="shared"/>
        <v>-7.518796992481203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862.0</v>
      </c>
      <c r="E18" s="4" t="n">
        <v>1033.0</v>
      </c>
      <c r="F18" s="5" t="n">
        <f si="0" t="shared"/>
        <v>-16.55372700871249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2.0</v>
      </c>
      <c r="E19" s="4" t="n">
        <v>7.0</v>
      </c>
      <c r="F19" s="5" t="n">
        <f si="0" t="shared"/>
        <v>-71.42857142857143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6.0</v>
      </c>
      <c r="E20" s="4" t="n">
        <v>28.0</v>
      </c>
      <c r="F20" s="5" t="n">
        <f si="0" t="shared"/>
        <v>-78.57142857142857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5.0</v>
      </c>
      <c r="F21" s="5" t="n">
        <f si="0" t="shared"/>
        <v>-60.0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31.0</v>
      </c>
      <c r="E22" s="4" t="n">
        <f>E23-E17-E18-E19-E20-E21</f>
        <v>40.0</v>
      </c>
      <c r="F22" s="5" t="n">
        <f>IF(E22=0,"-",(D22-E22)/E22*100)</f>
        <v>-22.5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1026.0</v>
      </c>
      <c r="E23" s="4" t="n">
        <v>1246.0</v>
      </c>
      <c r="F23" s="5" t="n">
        <f si="0" t="shared"/>
        <v>-17.656500802568218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27.0</v>
      </c>
      <c r="E24" s="4" t="n">
        <v>37.0</v>
      </c>
      <c r="F24" s="5" t="n">
        <f si="0" t="shared"/>
        <v>-27.027027027027028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78.0</v>
      </c>
      <c r="E25" s="4" t="n">
        <v>106.0</v>
      </c>
      <c r="F25" s="5" t="n">
        <f si="0" t="shared"/>
        <v>-26.41509433962264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137.0</v>
      </c>
      <c r="E26" s="4" t="n">
        <v>138.0</v>
      </c>
      <c r="F26" s="5" t="n">
        <f si="0" t="shared"/>
        <v>-0.7246376811594203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37.0</v>
      </c>
      <c r="E27" s="4" t="n">
        <v>25.0</v>
      </c>
      <c r="F27" s="5" t="n">
        <f si="0" t="shared"/>
        <v>48.0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170.0</v>
      </c>
      <c r="E28" s="4" t="n">
        <v>106.0</v>
      </c>
      <c r="F28" s="5" t="n">
        <f si="0" t="shared"/>
        <v>60.37735849056604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9.0</v>
      </c>
      <c r="E29" s="4" t="n">
        <v>16.0</v>
      </c>
      <c r="F29" s="5" t="n">
        <f si="0" t="shared"/>
        <v>-43.75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20.0</v>
      </c>
      <c r="E30" s="4" t="n">
        <v>15.0</v>
      </c>
      <c r="F30" s="5" t="n">
        <f si="0" t="shared"/>
        <v>33.33333333333333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215.0</v>
      </c>
      <c r="E31" s="4" t="n">
        <v>206.0</v>
      </c>
      <c r="F31" s="5" t="n">
        <f si="0" t="shared"/>
        <v>4.368932038834951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14.0</v>
      </c>
      <c r="E32" s="4" t="n">
        <v>22.0</v>
      </c>
      <c r="F32" s="5" t="n">
        <f si="0" t="shared"/>
        <v>-36.36363636363637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6.0</v>
      </c>
      <c r="E33" s="4" t="n">
        <v>6.0</v>
      </c>
      <c r="F33" s="5" t="n">
        <f si="0" t="shared"/>
        <v>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26.0</v>
      </c>
      <c r="E34" s="4" t="n">
        <v>23.0</v>
      </c>
      <c r="F34" s="5" t="n">
        <f si="0" t="shared"/>
        <v>13.043478260869565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354.0</v>
      </c>
      <c r="E35" s="4" t="n">
        <f>E36-E24-E25-E26-E27-E28-E29-E30-E31-E32-E33-E34</f>
        <v>273.0</v>
      </c>
      <c r="F35" s="5" t="n">
        <f si="0" t="shared"/>
        <v>29.67032967032967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1093.0</v>
      </c>
      <c r="E36" s="4" t="n">
        <v>973.0</v>
      </c>
      <c r="F36" s="5" t="n">
        <f si="0" t="shared"/>
        <v>12.332990750256938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63.0</v>
      </c>
      <c r="E37" s="4" t="n">
        <v>60.0</v>
      </c>
      <c r="F37" s="5" t="n">
        <f si="0" t="shared"/>
        <v>5.0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17.0</v>
      </c>
      <c r="E38" s="4" t="n">
        <v>17.0</v>
      </c>
      <c r="F38" s="5" t="n">
        <f si="0" t="shared"/>
        <v>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40.0</v>
      </c>
      <c r="E39" s="4" t="n">
        <f>E40-E37-E38</f>
        <v>30.0</v>
      </c>
      <c r="F39" s="5" t="n">
        <f si="0" t="shared"/>
        <v>33.33333333333333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120.0</v>
      </c>
      <c r="E40" s="4" t="n">
        <v>107.0</v>
      </c>
      <c r="F40" s="5" t="n">
        <f si="0" t="shared"/>
        <v>12.149532710280374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17.0</v>
      </c>
      <c r="E41" s="4" t="n">
        <v>40.0</v>
      </c>
      <c r="F41" s="5" t="n">
        <f si="0" t="shared"/>
        <v>-57.49999999999999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37.0</v>
      </c>
      <c r="E42" s="4" t="n">
        <f>E43-E41</f>
        <v>81.0</v>
      </c>
      <c r="F42" s="5" t="n">
        <f si="0" t="shared"/>
        <v>-54.32098765432099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54.0</v>
      </c>
      <c r="E43" s="4" t="n">
        <v>121.0</v>
      </c>
      <c r="F43" s="5" t="n">
        <f si="0" t="shared"/>
        <v>-55.371900826446286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2527.0</v>
      </c>
      <c r="E45" s="4" t="n">
        <v>2311.0</v>
      </c>
      <c r="F45" s="5" t="n">
        <f si="0" t="shared"/>
        <v>9.346603202077022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9992.0</v>
      </c>
      <c r="E46" s="8" t="n">
        <f>E44+E43+E40+E36+E23+E16+E45</f>
        <v>22012.0</v>
      </c>
      <c r="F46" s="5" t="n">
        <f si="0" t="shared"/>
        <v>-54.606578230056336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