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<sst xmlns="http://schemas.openxmlformats.org/spreadsheetml/2006/main" count="98" uniqueCount="56">
  <si>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</si>
  <si>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</si>
  <si>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</si>
  <si>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</si>
  <si>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</si>
  <si>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</si>
  <si>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</si>
  <si>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</si>
  <si>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</si>
  <si>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</si>
  <si>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</si>
  <si>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</si>
  <si>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</si>
  <si>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</si>
  <si>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</si>
  <si>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</si>
  <si>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</si>
  <si>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</si>
  <si>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</si>
  <si>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</si>
  <si>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</si>
  <si>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</si>
  <si>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</si>
  <si>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</si>
  <si>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</si>
  <si>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</si>
  <si>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</si>
  <si>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</si>
  <si>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</si>
  <si>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</si>
  <si>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</si>
  <si>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</si>
  <si>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</si>
  <si>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</si>
  <si>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</si>
  <si>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</si>
  <si>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</si>
  <si>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</si>
  <si>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</si>
  <si>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</si>
  <si>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</si>
  <si>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</si>
  <si>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</si>
  <si>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</si>
  <si>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</si>
  <si>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</si>
  <si>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</si>
  <si>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</si>
  <si>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</si>
  <si>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</si>
  <si>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</si>
  <si>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</si>
  <si>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</si>
  <si>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110年3月來臺旅客人次及成長率－按國籍分
Table 1-3 Visitor Arrivals by Nationality,
 March, 2021</t>
  </si>
  <si>
    <t>110年3月
Mar.., 2021</t>
  </si>
  <si>
    <t>109年3月
Mar..,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</si>
</sst>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956.0</v>
      </c>
      <c r="E3" s="4" t="n">
        <v>12474.0</v>
      </c>
      <c r="F3" s="5" t="n">
        <f>IF(E3=0,"-",(D3-E3)/E3*100)</f>
        <v>-92.33605900272566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310.0</v>
      </c>
      <c r="E4" s="4" t="n">
        <v>714.0</v>
      </c>
      <c r="F4" s="5" t="n">
        <f ref="F4:F46" si="0" t="shared">IF(E4=0,"-",(D4-E4)/E4*100)</f>
        <v>-56.582633053221286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341.0</v>
      </c>
      <c r="E5" s="4" t="n">
        <v>723.0</v>
      </c>
      <c r="F5" s="5" t="n">
        <f si="0" t="shared"/>
        <v>-52.83540802213002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63.0</v>
      </c>
      <c r="E6" s="4" t="n">
        <v>157.0</v>
      </c>
      <c r="F6" s="5" t="n">
        <f si="0" t="shared"/>
        <v>-59.87261146496815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1085.0</v>
      </c>
      <c r="E7" s="4" t="n">
        <v>9364.0</v>
      </c>
      <c r="F7" s="5" t="n">
        <f si="0" t="shared"/>
        <v>-88.41307133703545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266.0</v>
      </c>
      <c r="E8" s="4" t="n">
        <v>7660.0</v>
      </c>
      <c r="F8" s="5" t="n">
        <f si="0" t="shared"/>
        <v>-96.52741514360314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1403.0</v>
      </c>
      <c r="E9" s="4" t="n">
        <v>7855.0</v>
      </c>
      <c r="F9" s="5" t="n">
        <f si="0" t="shared"/>
        <v>-82.13876511775939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1438.0</v>
      </c>
      <c r="E10" s="4" t="n">
        <v>6943.0</v>
      </c>
      <c r="F10" s="5" t="n">
        <f si="0" t="shared"/>
        <v>-79.28849200633732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1490.0</v>
      </c>
      <c r="E11" s="4" t="n">
        <v>4066.0</v>
      </c>
      <c r="F11" s="5" t="n">
        <f si="0" t="shared"/>
        <v>-63.354648303000495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5741.0</v>
      </c>
      <c r="E12" s="4" t="n">
        <v>10409.0</v>
      </c>
      <c r="F12" s="5" t="n">
        <f si="0" t="shared"/>
        <v>-44.845806513594006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122.0</v>
      </c>
      <c r="E13" s="4" t="n">
        <f>E14-E7-E8-E9-E10-E11-E12</f>
        <v>415.0</v>
      </c>
      <c r="F13" s="5" t="n">
        <f si="0" t="shared"/>
        <v>-70.60240963855422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11545.0</v>
      </c>
      <c r="E14" s="4" t="n">
        <v>46712.0</v>
      </c>
      <c r="F14" s="5" t="n">
        <f si="0" t="shared"/>
        <v>-75.28472341154307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71.0</v>
      </c>
      <c r="E15" s="4" t="n">
        <f>E16-E3-E4-E5-E6-E14</f>
        <v>235.0</v>
      </c>
      <c r="F15" s="5" t="n">
        <f si="0" t="shared"/>
        <v>-69.7872340425532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13286.0</v>
      </c>
      <c r="E16" s="4" t="n">
        <v>61015.0</v>
      </c>
      <c r="F16" s="5" t="n">
        <f si="0" t="shared"/>
        <v>-78.22502663279522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82.0</v>
      </c>
      <c r="E17" s="4" t="n">
        <v>1667.0</v>
      </c>
      <c r="F17" s="5" t="n">
        <f si="0" t="shared"/>
        <v>-95.08098380323935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669.0</v>
      </c>
      <c r="E18" s="4" t="n">
        <v>6290.0</v>
      </c>
      <c r="F18" s="5" t="n">
        <f si="0" t="shared"/>
        <v>-89.36406995230524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8.0</v>
      </c>
      <c r="E19" s="4" t="n">
        <v>48.0</v>
      </c>
      <c r="F19" s="5" t="n">
        <f si="0" t="shared"/>
        <v>-83.33333333333334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15.0</v>
      </c>
      <c r="E20" s="4" t="n">
        <v>45.0</v>
      </c>
      <c r="F20" s="5" t="n">
        <f si="0" t="shared"/>
        <v>-66.66666666666666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5.0</v>
      </c>
      <c r="E21" s="4" t="n">
        <v>11.0</v>
      </c>
      <c r="F21" s="5" t="n">
        <f si="0" t="shared"/>
        <v>-54.54545454545454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150.0</v>
      </c>
      <c r="E22" s="4" t="n">
        <f>E23-E17-E18-E19-E20-E21</f>
        <v>219.0</v>
      </c>
      <c r="F22" s="5" t="n">
        <f>IF(E22=0,"-",(D22-E22)/E22*100)</f>
        <v>-31.506849315068493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929.0</v>
      </c>
      <c r="E23" s="4" t="n">
        <v>8280.0</v>
      </c>
      <c r="F23" s="5" t="n">
        <f si="0" t="shared"/>
        <v>-88.78019323671498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77.0</v>
      </c>
      <c r="E24" s="4" t="n">
        <v>167.0</v>
      </c>
      <c r="F24" s="5" t="n">
        <f si="0" t="shared"/>
        <v>-53.89221556886228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107.0</v>
      </c>
      <c r="E25" s="4" t="n">
        <v>877.0</v>
      </c>
      <c r="F25" s="5" t="n">
        <f si="0" t="shared"/>
        <v>-87.79931584948689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164.0</v>
      </c>
      <c r="E26" s="4" t="n">
        <v>1092.0</v>
      </c>
      <c r="F26" s="5" t="n">
        <f si="0" t="shared"/>
        <v>-84.98168498168498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50.0</v>
      </c>
      <c r="E27" s="4" t="n">
        <v>134.0</v>
      </c>
      <c r="F27" s="5" t="n">
        <f si="0" t="shared"/>
        <v>-62.68656716417911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196.0</v>
      </c>
      <c r="E28" s="4" t="n">
        <v>525.0</v>
      </c>
      <c r="F28" s="5" t="n">
        <f si="0" t="shared"/>
        <v>-62.66666666666667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21.0</v>
      </c>
      <c r="E29" s="4" t="n">
        <v>144.0</v>
      </c>
      <c r="F29" s="5" t="n">
        <f si="0" t="shared"/>
        <v>-85.41666666666666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24.0</v>
      </c>
      <c r="E30" s="4" t="n">
        <v>191.0</v>
      </c>
      <c r="F30" s="5" t="n">
        <f si="0" t="shared"/>
        <v>-87.43455497382199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318.0</v>
      </c>
      <c r="E31" s="4" t="n">
        <v>865.0</v>
      </c>
      <c r="F31" s="5" t="n">
        <f si="0" t="shared"/>
        <v>-63.23699421965318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21.0</v>
      </c>
      <c r="E32" s="4" t="n">
        <v>190.0</v>
      </c>
      <c r="F32" s="5" t="n">
        <f si="0" t="shared"/>
        <v>-88.94736842105263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6.0</v>
      </c>
      <c r="E33" s="4" t="n">
        <v>36.0</v>
      </c>
      <c r="F33" s="5" t="n">
        <f si="0" t="shared"/>
        <v>-83.33333333333334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28.0</v>
      </c>
      <c r="E34" s="4" t="n">
        <v>110.0</v>
      </c>
      <c r="F34" s="5" t="n">
        <f si="0" t="shared"/>
        <v>-74.54545454545455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551.0</v>
      </c>
      <c r="E35" s="4" t="n">
        <f>E36-E24-E25-E26-E27-E28-E29-E30-E31-E32-E33-E34</f>
        <v>1235.0</v>
      </c>
      <c r="F35" s="5" t="n">
        <f si="0" t="shared"/>
        <v>-55.38461538461539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1563.0</v>
      </c>
      <c r="E36" s="4" t="n">
        <v>5566.0</v>
      </c>
      <c r="F36" s="5" t="n">
        <f si="0" t="shared"/>
        <v>-71.9187926697808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58.0</v>
      </c>
      <c r="E37" s="4" t="n">
        <v>1053.0</v>
      </c>
      <c r="F37" s="5" t="n">
        <f si="0" t="shared"/>
        <v>-94.49192782526116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26.0</v>
      </c>
      <c r="E38" s="4" t="n">
        <v>190.0</v>
      </c>
      <c r="F38" s="5" t="n">
        <f si="0" t="shared"/>
        <v>-86.31578947368422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140.0</v>
      </c>
      <c r="E39" s="4" t="n">
        <f>E40-E37-E38</f>
        <v>60.0</v>
      </c>
      <c r="F39" s="5" t="n">
        <f si="0" t="shared"/>
        <v>133.33333333333331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224.0</v>
      </c>
      <c r="E40" s="4" t="n">
        <v>1303.0</v>
      </c>
      <c r="F40" s="5" t="n">
        <f si="0" t="shared"/>
        <v>-82.80890253261704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41.0</v>
      </c>
      <c r="E41" s="4" t="n">
        <v>71.0</v>
      </c>
      <c r="F41" s="5" t="n">
        <f si="0" t="shared"/>
        <v>-42.25352112676056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43.0</v>
      </c>
      <c r="E42" s="4" t="n">
        <f>E43-E41</f>
        <v>158.0</v>
      </c>
      <c r="F42" s="5" t="n">
        <f si="0" t="shared"/>
        <v>-72.78481012658227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84.0</v>
      </c>
      <c r="E43" s="4" t="n">
        <v>229.0</v>
      </c>
      <c r="F43" s="5" t="n">
        <f si="0" t="shared"/>
        <v>-63.31877729257642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5.0</v>
      </c>
      <c r="E44" s="4" t="n">
        <v>30.0</v>
      </c>
      <c r="F44" s="5" t="n">
        <f si="0" t="shared"/>
        <v>-83.33333333333334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2315.0</v>
      </c>
      <c r="E45" s="4" t="n">
        <v>1836.0</v>
      </c>
      <c r="F45" s="5" t="n">
        <f si="0" t="shared"/>
        <v>26.08932461873638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18406.0</v>
      </c>
      <c r="E46" s="8" t="n">
        <f>E44+E43+E40+E36+E23+E16+E45</f>
        <v>78259.0</v>
      </c>
      <c r="F46" s="5" t="n">
        <f si="0" t="shared"/>
        <v>-76.48066037133108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