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<sst xmlns="http://schemas.openxmlformats.org/spreadsheetml/2006/main" count="98" uniqueCount="56">
  <si>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</si>
  <si>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</si>
  <si>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</si>
  <si>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</si>
  <si>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</si>
  <si>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</si>
  <si>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</si>
  <si>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</si>
  <si>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</si>
  <si>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</si>
  <si>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</si>
  <si>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</si>
  <si>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</si>
  <si>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</si>
  <si>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</si>
  <si>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</si>
  <si>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</si>
  <si>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</si>
  <si>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</si>
  <si>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</si>
  <si>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</si>
  <si>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</si>
  <si>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</si>
  <si>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</si>
  <si>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</si>
  <si>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</si>
  <si>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</si>
  <si>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</si>
  <si>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</si>
  <si>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</si>
  <si>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</si>
  <si>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</si>
  <si>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</si>
  <si>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</si>
  <si>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</si>
  <si>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</si>
  <si>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</si>
  <si>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</si>
  <si>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</si>
  <si>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</si>
  <si>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</si>
  <si>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</si>
  <si>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</si>
  <si>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</si>
  <si>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</si>
  <si>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</si>
  <si>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</si>
  <si>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</si>
  <si>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</si>
  <si>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</si>
  <si>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</si>
  <si>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</si>
  <si>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</si>
  <si>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110年5月來臺旅客人次及成長率－按國籍分
Table 1-3 Visitor Arrivals by Nationality,
 May, 2021</t>
  </si>
  <si>
    <t>110年5月
May.., 2021</t>
  </si>
  <si>
    <t>109年5月
May..,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</si>
</sst>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742.0</v>
      </c>
      <c r="E3" s="4" t="n">
        <v>235.0</v>
      </c>
      <c r="F3" s="5" t="n">
        <f>IF(E3=0,"-",(D3-E3)/E3*100)</f>
        <v>215.74468085106383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231.0</v>
      </c>
      <c r="E4" s="4" t="n">
        <v>110.0</v>
      </c>
      <c r="F4" s="5" t="n">
        <f ref="F4:F46" si="0" t="shared">IF(E4=0,"-",(D4-E4)/E4*100)</f>
        <v>110.00000000000001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65.0</v>
      </c>
      <c r="E5" s="4" t="n">
        <v>30.0</v>
      </c>
      <c r="F5" s="5" t="n">
        <f si="0" t="shared"/>
        <v>116.66666666666667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47.0</v>
      </c>
      <c r="E6" s="4" t="n">
        <v>8.0</v>
      </c>
      <c r="F6" s="5" t="n">
        <f si="0" t="shared"/>
        <v>487.5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312.0</v>
      </c>
      <c r="E7" s="4" t="n">
        <v>64.0</v>
      </c>
      <c r="F7" s="5" t="n">
        <f si="0" t="shared"/>
        <v>387.5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142.0</v>
      </c>
      <c r="E8" s="4" t="n">
        <v>47.0</v>
      </c>
      <c r="F8" s="5" t="n">
        <f si="0" t="shared"/>
        <v>202.1276595744681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710.0</v>
      </c>
      <c r="E9" s="4" t="n">
        <v>535.0</v>
      </c>
      <c r="F9" s="5" t="n">
        <f si="0" t="shared"/>
        <v>32.71028037383177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1018.0</v>
      </c>
      <c r="E10" s="4" t="n">
        <v>123.0</v>
      </c>
      <c r="F10" s="5" t="n">
        <f si="0" t="shared"/>
        <v>727.6422764227642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883.0</v>
      </c>
      <c r="E11" s="4" t="n">
        <v>1.0</v>
      </c>
      <c r="F11" s="5" t="n">
        <f si="0" t="shared"/>
        <v>88200.0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2860.0</v>
      </c>
      <c r="E12" s="4" t="n">
        <v>570.0</v>
      </c>
      <c r="F12" s="5" t="n">
        <f si="0" t="shared"/>
        <v>401.7543859649122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52.0</v>
      </c>
      <c r="E13" s="4" t="n">
        <f>E14-E7-E8-E9-E10-E11-E12</f>
        <v>12.0</v>
      </c>
      <c r="F13" s="5" t="n">
        <f si="0" t="shared"/>
        <v>333.33333333333337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5977.0</v>
      </c>
      <c r="E14" s="4" t="n">
        <v>1352.0</v>
      </c>
      <c r="F14" s="5" t="n">
        <f si="0" t="shared"/>
        <v>342.08579881656806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15.0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7077.0</v>
      </c>
      <c r="E16" s="4" t="n">
        <v>1735.0</v>
      </c>
      <c r="F16" s="5" t="n">
        <f si="0" t="shared"/>
        <v>307.8962536023055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67.0</v>
      </c>
      <c r="E17" s="4" t="n">
        <v>45.0</v>
      </c>
      <c r="F17" s="5" t="n">
        <f si="0" t="shared"/>
        <v>48.888888888888886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690.0</v>
      </c>
      <c r="E18" s="4" t="n">
        <v>231.0</v>
      </c>
      <c r="F18" s="5" t="n">
        <f si="0" t="shared"/>
        <v>198.70129870129873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17.0</v>
      </c>
      <c r="E19" s="4" t="n">
        <v>5.0</v>
      </c>
      <c r="F19" s="5" t="n">
        <f si="0" t="shared"/>
        <v>240.0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6.0</v>
      </c>
      <c r="E20" s="4" t="n">
        <v>5.0</v>
      </c>
      <c r="F20" s="5" t="n">
        <f si="0" t="shared"/>
        <v>20.0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3.0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27.0</v>
      </c>
      <c r="E22" s="4" t="n">
        <f>E23-E17-E18-E19-E20-E21</f>
        <v>11.0</v>
      </c>
      <c r="F22" s="5" t="n">
        <f>IF(E22=0,"-",(D22-E22)/E22*100)</f>
        <v>145.45454545454547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810.0</v>
      </c>
      <c r="E23" s="4" t="n">
        <v>297.0</v>
      </c>
      <c r="F23" s="5" t="n">
        <f si="0" t="shared"/>
        <v>172.72727272727272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50.0</v>
      </c>
      <c r="E24" s="4" t="n">
        <v>39.0</v>
      </c>
      <c r="F24" s="5" t="n">
        <f si="0" t="shared"/>
        <v>28.205128205128204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89.0</v>
      </c>
      <c r="E25" s="4" t="n">
        <v>18.0</v>
      </c>
      <c r="F25" s="5" t="n">
        <f si="0" t="shared"/>
        <v>394.44444444444446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102.0</v>
      </c>
      <c r="E26" s="4" t="n">
        <v>48.0</v>
      </c>
      <c r="F26" s="5" t="n">
        <f si="0" t="shared"/>
        <v>112.5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25.0</v>
      </c>
      <c r="E27" s="4" t="n">
        <v>9.0</v>
      </c>
      <c r="F27" s="5" t="n">
        <f si="0" t="shared"/>
        <v>177.77777777777777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191.0</v>
      </c>
      <c r="E28" s="4" t="n">
        <v>99.0</v>
      </c>
      <c r="F28" s="5" t="n">
        <f si="0" t="shared"/>
        <v>92.92929292929293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8.0</v>
      </c>
      <c r="E29" s="4" t="n">
        <v>6.0</v>
      </c>
      <c r="F29" s="5" t="n">
        <f si="0" t="shared"/>
        <v>33.33333333333333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22.0</v>
      </c>
      <c r="E30" s="4" t="n">
        <v>10.0</v>
      </c>
      <c r="F30" s="5" t="n">
        <f si="0" t="shared"/>
        <v>120.0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216.0</v>
      </c>
      <c r="E31" s="4" t="n">
        <v>49.0</v>
      </c>
      <c r="F31" s="5" t="n">
        <f si="0" t="shared"/>
        <v>340.81632653061223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11.0</v>
      </c>
      <c r="E32" s="4" t="n">
        <v>6.0</v>
      </c>
      <c r="F32" s="5" t="n">
        <f si="0" t="shared"/>
        <v>83.33333333333334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3.0</v>
      </c>
      <c r="E33" s="4" t="n">
        <v>2.0</v>
      </c>
      <c r="F33" s="5" t="n">
        <f si="0" t="shared"/>
        <v>50.0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19.0</v>
      </c>
      <c r="E34" s="4" t="n">
        <v>6.0</v>
      </c>
      <c r="F34" s="5" t="n">
        <f si="0" t="shared"/>
        <v>216.66666666666666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441.0</v>
      </c>
      <c r="E35" s="4" t="n">
        <f>E36-E24-E25-E26-E27-E28-E29-E30-E31-E32-E33-E34</f>
        <v>88.0</v>
      </c>
      <c r="F35" s="5" t="n">
        <f si="0" t="shared"/>
        <v>401.1363636363637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1177.0</v>
      </c>
      <c r="E36" s="4" t="n">
        <v>380.0</v>
      </c>
      <c r="F36" s="5" t="n">
        <f si="0" t="shared"/>
        <v>209.73684210526318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33.0</v>
      </c>
      <c r="E37" s="4" t="n">
        <v>17.0</v>
      </c>
      <c r="F37" s="5" t="n">
        <f si="0" t="shared"/>
        <v>94.11764705882352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10.0</v>
      </c>
      <c r="E38" s="4" t="n">
        <v>5.0</v>
      </c>
      <c r="F38" s="5" t="n">
        <f si="0" t="shared"/>
        <v>100.0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10.0</v>
      </c>
      <c r="E39" s="4" t="n">
        <f>E40-E37-E38</f>
        <v>2.0</v>
      </c>
      <c r="F39" s="5" t="n">
        <f si="0" t="shared"/>
        <v>400.0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53.0</v>
      </c>
      <c r="E40" s="4" t="n">
        <v>24.0</v>
      </c>
      <c r="F40" s="5" t="n">
        <f si="0" t="shared"/>
        <v>120.83333333333333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23.0</v>
      </c>
      <c r="E41" s="4" t="n">
        <v>8.0</v>
      </c>
      <c r="F41" s="5" t="n">
        <f si="0" t="shared"/>
        <v>187.5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19.0</v>
      </c>
      <c r="E42" s="4" t="n">
        <f>E43-E41</f>
        <v>1.0</v>
      </c>
      <c r="F42" s="5" t="n">
        <f si="0" t="shared"/>
        <v>1800.0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42.0</v>
      </c>
      <c r="E43" s="4" t="n">
        <v>9.0</v>
      </c>
      <c r="F43" s="5" t="n">
        <f si="0" t="shared"/>
        <v>366.66666666666663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1557.0</v>
      </c>
      <c r="E45" s="4" t="n">
        <v>805.0</v>
      </c>
      <c r="F45" s="5" t="n">
        <f si="0" t="shared"/>
        <v>93.41614906832298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10719.0</v>
      </c>
      <c r="E46" s="8" t="n">
        <f>E44+E43+E40+E36+E23+E16+E45</f>
        <v>3250.0</v>
      </c>
      <c r="F46" s="5" t="n">
        <f si="0" t="shared"/>
        <v>229.81538461538463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