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<sst xmlns="http://schemas.openxmlformats.org/spreadsheetml/2006/main" count="98" uniqueCount="56">
  <si>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</si>
  <si>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</si>
  <si>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</si>
  <si>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</si>
  <si>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</si>
  <si>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</si>
  <si>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</si>
  <si>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</si>
  <si>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</si>
  <si>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</si>
  <si>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</si>
  <si>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</si>
  <si>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</si>
  <si>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</si>
  <si>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</si>
  <si>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</si>
  <si>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</si>
  <si>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</si>
  <si>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</si>
  <si>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</si>
  <si>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</si>
  <si>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</si>
  <si>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</si>
  <si>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</si>
  <si>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</si>
  <si>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</si>
  <si>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</si>
  <si>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</si>
  <si>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</si>
  <si>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</si>
  <si>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</si>
  <si>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</si>
  <si>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</si>
  <si>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</si>
  <si>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</si>
  <si>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</si>
  <si>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</si>
  <si>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</si>
  <si>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</si>
  <si>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</si>
  <si>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</si>
  <si>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</si>
  <si>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</si>
  <si>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</si>
  <si>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</si>
  <si>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</si>
  <si>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</si>
  <si>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</si>
  <si>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</si>
  <si>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</si>
  <si>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</si>
  <si>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</si>
  <si>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</si>
  <si>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110年9月來臺旅客人次及成長率－按國籍分
Table 1-3 Visitor Arrivals by Nationality,
 September, 2021</t>
  </si>
  <si>
    <t>110年9月
Sep.., 2021</t>
  </si>
  <si>
    <t>109年9月
Sep..,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</si>
</sst>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832.0</v>
      </c>
      <c r="E3" s="4" t="n">
        <v>1232.0</v>
      </c>
      <c r="F3" s="5" t="n">
        <f>IF(E3=0,"-",(D3-E3)/E3*100)</f>
        <v>-32.467532467532465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371.0</v>
      </c>
      <c r="E4" s="4" t="n">
        <v>429.0</v>
      </c>
      <c r="F4" s="5" t="n">
        <f ref="F4:F46" si="0" t="shared">IF(E4=0,"-",(D4-E4)/E4*100)</f>
        <v>-13.51981351981352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128.0</v>
      </c>
      <c r="E5" s="4" t="n">
        <v>133.0</v>
      </c>
      <c r="F5" s="5" t="n">
        <f si="0" t="shared"/>
        <v>-3.7593984962406015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69.0</v>
      </c>
      <c r="E6" s="4" t="n">
        <v>91.0</v>
      </c>
      <c r="F6" s="5" t="n">
        <f si="0" t="shared"/>
        <v>-24.175824175824175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555.0</v>
      </c>
      <c r="E7" s="4" t="n">
        <v>847.0</v>
      </c>
      <c r="F7" s="5" t="n">
        <f si="0" t="shared"/>
        <v>-34.47461629279811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174.0</v>
      </c>
      <c r="E8" s="4" t="n">
        <v>184.0</v>
      </c>
      <c r="F8" s="5" t="n">
        <f si="0" t="shared"/>
        <v>-5.434782608695652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714.0</v>
      </c>
      <c r="E9" s="4" t="n">
        <v>1975.0</v>
      </c>
      <c r="F9" s="5" t="n">
        <f si="0" t="shared"/>
        <v>-63.84810126582279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298.0</v>
      </c>
      <c r="E10" s="4" t="n">
        <v>747.0</v>
      </c>
      <c r="F10" s="5" t="n">
        <f si="0" t="shared"/>
        <v>-60.107095046854084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124.0</v>
      </c>
      <c r="E11" s="4" t="n">
        <v>1199.0</v>
      </c>
      <c r="F11" s="5" t="n">
        <f si="0" t="shared"/>
        <v>-89.6580483736447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101.0</v>
      </c>
      <c r="E12" s="4" t="n">
        <v>5608.0</v>
      </c>
      <c r="F12" s="5" t="n">
        <f si="0" t="shared"/>
        <v>-98.19900142653353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69.0</v>
      </c>
      <c r="E13" s="4" t="n">
        <f>E14-E7-E8-E9-E10-E11-E12</f>
        <v>394.0</v>
      </c>
      <c r="F13" s="5" t="n">
        <f si="0" t="shared"/>
        <v>-82.48730964467005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2035.0</v>
      </c>
      <c r="E14" s="4" t="n">
        <v>10954.0</v>
      </c>
      <c r="F14" s="5" t="n">
        <f si="0" t="shared"/>
        <v>-81.42231148438927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50.0</v>
      </c>
      <c r="E15" s="4" t="n">
        <f>E16-E3-E4-E5-E6-E14</f>
        <v>85.0</v>
      </c>
      <c r="F15" s="5" t="n">
        <f si="0" t="shared"/>
        <v>-41.17647058823529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3485.0</v>
      </c>
      <c r="E16" s="4" t="n">
        <v>12924.0</v>
      </c>
      <c r="F16" s="5" t="n">
        <f si="0" t="shared"/>
        <v>-73.03466419065305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82.0</v>
      </c>
      <c r="E17" s="4" t="n">
        <v>146.0</v>
      </c>
      <c r="F17" s="5" t="n">
        <f si="0" t="shared"/>
        <v>-43.83561643835616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934.0</v>
      </c>
      <c r="E18" s="4" t="n">
        <v>855.0</v>
      </c>
      <c r="F18" s="5" t="n">
        <f si="0" t="shared"/>
        <v>9.239766081871345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11.0</v>
      </c>
      <c r="E19" s="4" t="n">
        <v>29.0</v>
      </c>
      <c r="F19" s="5" t="n">
        <f si="0" t="shared"/>
        <v>-62.06896551724138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12.0</v>
      </c>
      <c r="E20" s="4" t="n">
        <v>19.0</v>
      </c>
      <c r="F20" s="5" t="n">
        <f si="0" t="shared"/>
        <v>-36.84210526315789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2.0</v>
      </c>
      <c r="E21" s="4" t="n">
        <v>4.0</v>
      </c>
      <c r="F21" s="5" t="n">
        <f si="0" t="shared"/>
        <v>-50.0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184.0</v>
      </c>
      <c r="E22" s="4" t="n">
        <f>E23-E17-E18-E19-E20-E21</f>
        <v>158.0</v>
      </c>
      <c r="F22" s="5" t="n">
        <f>IF(E22=0,"-",(D22-E22)/E22*100)</f>
        <v>16.455696202531644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1225.0</v>
      </c>
      <c r="E23" s="4" t="n">
        <v>1211.0</v>
      </c>
      <c r="F23" s="5" t="n">
        <f si="0" t="shared"/>
        <v>1.1560693641618496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64.0</v>
      </c>
      <c r="E24" s="4" t="n">
        <v>85.0</v>
      </c>
      <c r="F24" s="5" t="n">
        <f si="0" t="shared"/>
        <v>-24.705882352941178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232.0</v>
      </c>
      <c r="E25" s="4" t="n">
        <v>161.0</v>
      </c>
      <c r="F25" s="5" t="n">
        <f si="0" t="shared"/>
        <v>44.099378881987576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223.0</v>
      </c>
      <c r="E26" s="4" t="n">
        <v>158.0</v>
      </c>
      <c r="F26" s="5" t="n">
        <f si="0" t="shared"/>
        <v>41.139240506329116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58.0</v>
      </c>
      <c r="E27" s="4" t="n">
        <v>47.0</v>
      </c>
      <c r="F27" s="5" t="n">
        <f si="0" t="shared"/>
        <v>23.404255319148938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175.0</v>
      </c>
      <c r="E28" s="4" t="n">
        <v>171.0</v>
      </c>
      <c r="F28" s="5" t="n">
        <f si="0" t="shared"/>
        <v>2.3391812865497075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24.0</v>
      </c>
      <c r="E29" s="4" t="n">
        <v>25.0</v>
      </c>
      <c r="F29" s="5" t="n">
        <f si="0" t="shared"/>
        <v>-4.0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64.0</v>
      </c>
      <c r="E30" s="4" t="n">
        <v>43.0</v>
      </c>
      <c r="F30" s="5" t="n">
        <f si="0" t="shared"/>
        <v>48.837209302325576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370.0</v>
      </c>
      <c r="E31" s="4" t="n">
        <v>363.0</v>
      </c>
      <c r="F31" s="5" t="n">
        <f si="0" t="shared"/>
        <v>1.9283746556473829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21.0</v>
      </c>
      <c r="E32" s="4" t="n">
        <v>33.0</v>
      </c>
      <c r="F32" s="5" t="n">
        <f si="0" t="shared"/>
        <v>-36.36363636363637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8.0</v>
      </c>
      <c r="E33" s="4" t="n">
        <v>9.0</v>
      </c>
      <c r="F33" s="5" t="n">
        <f si="0" t="shared"/>
        <v>-11.11111111111111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27.0</v>
      </c>
      <c r="E34" s="4" t="n">
        <v>28.0</v>
      </c>
      <c r="F34" s="5" t="n">
        <f si="0" t="shared"/>
        <v>-3.571428571428571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648.0</v>
      </c>
      <c r="E35" s="4" t="n">
        <f>E36-E24-E25-E26-E27-E28-E29-E30-E31-E32-E33-E34</f>
        <v>551.0</v>
      </c>
      <c r="F35" s="5" t="n">
        <f si="0" t="shared"/>
        <v>17.604355716878402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1914.0</v>
      </c>
      <c r="E36" s="4" t="n">
        <v>1674.0</v>
      </c>
      <c r="F36" s="5" t="n">
        <f si="0" t="shared"/>
        <v>14.336917562724013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34.0</v>
      </c>
      <c r="E37" s="4" t="n">
        <v>64.0</v>
      </c>
      <c r="F37" s="5" t="n">
        <f si="0" t="shared"/>
        <v>-46.875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23.0</v>
      </c>
      <c r="E38" s="4" t="n">
        <v>21.0</v>
      </c>
      <c r="F38" s="5" t="n">
        <f si="0" t="shared"/>
        <v>9.523809523809524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83.0</v>
      </c>
      <c r="E39" s="4" t="n">
        <f>E40-E37-E38</f>
        <v>52.0</v>
      </c>
      <c r="F39" s="5" t="n">
        <f si="0" t="shared"/>
        <v>59.61538461538461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140.0</v>
      </c>
      <c r="E40" s="4" t="n">
        <v>137.0</v>
      </c>
      <c r="F40" s="5" t="n">
        <f si="0" t="shared"/>
        <v>2.18978102189781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46.0</v>
      </c>
      <c r="E41" s="4" t="n">
        <v>32.0</v>
      </c>
      <c r="F41" s="5" t="n">
        <f si="0" t="shared"/>
        <v>43.75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80.0</v>
      </c>
      <c r="E42" s="4" t="n">
        <f>E43-E41</f>
        <v>47.0</v>
      </c>
      <c r="F42" s="5" t="n">
        <f si="0" t="shared"/>
        <v>70.2127659574468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126.0</v>
      </c>
      <c r="E43" s="4" t="n">
        <v>79.0</v>
      </c>
      <c r="F43" s="5" t="n">
        <f si="0" t="shared"/>
        <v>59.49367088607595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17.0</v>
      </c>
      <c r="E44" s="4" t="n">
        <v>1.0</v>
      </c>
      <c r="F44" s="5" t="n">
        <f si="0" t="shared"/>
        <v>1600.0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5357.0</v>
      </c>
      <c r="E45" s="4" t="n">
        <v>7494.0</v>
      </c>
      <c r="F45" s="5" t="n">
        <f si="0" t="shared"/>
        <v>-28.516146250333602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12264.0</v>
      </c>
      <c r="E46" s="8" t="n">
        <f>E44+E43+E40+E36+E23+E16+E45</f>
        <v>23520.0</v>
      </c>
      <c r="F46" s="5" t="n">
        <f si="0" t="shared"/>
        <v>-47.85714285714286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