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<sst xmlns="http://schemas.openxmlformats.org/spreadsheetml/2006/main" count="98" uniqueCount="56">
  <si>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</si>
  <si>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</si>
  <si>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</si>
  <si>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</si>
  <si>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</si>
  <si>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</si>
  <si>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</si>
  <si>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</si>
  <si>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</si>
  <si>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</si>
  <si>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</si>
  <si>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</si>
  <si>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</si>
  <si>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</si>
  <si>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</si>
  <si>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</si>
  <si>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</si>
  <si>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</si>
  <si>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</si>
  <si>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</si>
  <si>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</si>
  <si>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</si>
  <si>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</si>
  <si>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</si>
  <si>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</si>
  <si>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</si>
  <si>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</si>
  <si>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</si>
  <si>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</si>
  <si>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</si>
  <si>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</si>
  <si>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</si>
  <si>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</si>
  <si>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</si>
  <si>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</si>
  <si>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</si>
  <si>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</si>
  <si>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</si>
  <si>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</si>
  <si>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</si>
  <si>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</si>
  <si>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</si>
  <si>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</si>
  <si>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</si>
  <si>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</si>
  <si>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</si>
  <si>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</si>
  <si>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</si>
  <si>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</si>
  <si>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</si>
  <si>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</si>
  <si>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</si>
  <si>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</si>
  <si>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111年1月來臺旅客人次及成長率－按國籍分
Table 1-3 Visitor Arrivals by Nationality,
 January, 2022</t>
  </si>
  <si>
    <t>111年1月
Jan.., 2022</t>
  </si>
  <si>
    <t>110年1月
Jan..,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</si>
</sst>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827.0</v>
      </c>
      <c r="E3" s="4" t="n">
        <v>1045.0</v>
      </c>
      <c r="F3" s="5" t="n">
        <f>IF(E3=0,"-",(D3-E3)/E3*100)</f>
        <v>-20.861244019138756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280.0</v>
      </c>
      <c r="E4" s="4" t="n">
        <v>319.0</v>
      </c>
      <c r="F4" s="5" t="n">
        <f ref="F4:F46" si="0" t="shared">IF(E4=0,"-",(D4-E4)/E4*100)</f>
        <v>-12.225705329153605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121.0</v>
      </c>
      <c r="E5" s="4" t="n">
        <v>124.0</v>
      </c>
      <c r="F5" s="5" t="n">
        <f si="0" t="shared"/>
        <v>-2.4193548387096775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33.0</v>
      </c>
      <c r="E6" s="4" t="n">
        <v>64.0</v>
      </c>
      <c r="F6" s="5" t="n">
        <f si="0" t="shared"/>
        <v>-48.4375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152.0</v>
      </c>
      <c r="E7" s="4" t="n">
        <v>337.0</v>
      </c>
      <c r="F7" s="5" t="n">
        <f si="0" t="shared"/>
        <v>-54.89614243323442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115.0</v>
      </c>
      <c r="E8" s="4" t="n">
        <v>207.0</v>
      </c>
      <c r="F8" s="5" t="n">
        <f si="0" t="shared"/>
        <v>-44.44444444444444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727.0</v>
      </c>
      <c r="E9" s="4" t="n">
        <v>812.0</v>
      </c>
      <c r="F9" s="5" t="n">
        <f si="0" t="shared"/>
        <v>-10.467980295566502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231.0</v>
      </c>
      <c r="E10" s="4" t="n">
        <v>1194.0</v>
      </c>
      <c r="F10" s="5" t="n">
        <f si="0" t="shared"/>
        <v>-80.65326633165829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246.0</v>
      </c>
      <c r="E11" s="4" t="n">
        <v>955.0</v>
      </c>
      <c r="F11" s="5" t="n">
        <f si="0" t="shared"/>
        <v>-74.24083769633508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140.0</v>
      </c>
      <c r="E12" s="4" t="n">
        <v>3582.0</v>
      </c>
      <c r="F12" s="5" t="n">
        <f si="0" t="shared"/>
        <v>-96.09156895589057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38.0</v>
      </c>
      <c r="E13" s="4" t="n">
        <f>E14-E7-E8-E9-E10-E11-E12</f>
        <v>207.0</v>
      </c>
      <c r="F13" s="5" t="n">
        <f si="0" t="shared"/>
        <v>-81.64251207729468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1649.0</v>
      </c>
      <c r="E14" s="4" t="n">
        <v>7294.0</v>
      </c>
      <c r="F14" s="5" t="n">
        <f si="0" t="shared"/>
        <v>-77.39237729640801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20.0</v>
      </c>
      <c r="E15" s="4" t="n">
        <f>E16-E3-E4-E5-E6-E14</f>
        <v>66.0</v>
      </c>
      <c r="F15" s="5" t="n">
        <f si="0" t="shared"/>
        <v>-69.6969696969697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2930.0</v>
      </c>
      <c r="E16" s="4" t="n">
        <v>8912.0</v>
      </c>
      <c r="F16" s="5" t="n">
        <f si="0" t="shared"/>
        <v>-67.1229802513465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132.0</v>
      </c>
      <c r="E17" s="4" t="n">
        <v>134.0</v>
      </c>
      <c r="F17" s="5" t="n">
        <f si="0" t="shared"/>
        <v>-1.4925373134328357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846.0</v>
      </c>
      <c r="E18" s="4" t="n">
        <v>1258.0</v>
      </c>
      <c r="F18" s="5" t="n">
        <f si="0" t="shared"/>
        <v>-32.75039745627981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20.0</v>
      </c>
      <c r="E19" s="4" t="n">
        <v>15.0</v>
      </c>
      <c r="F19" s="5" t="n">
        <f si="0" t="shared"/>
        <v>33.33333333333333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28.0</v>
      </c>
      <c r="E20" s="4" t="n">
        <v>18.0</v>
      </c>
      <c r="F20" s="5" t="n">
        <f si="0" t="shared"/>
        <v>55.55555555555556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1.0</v>
      </c>
      <c r="E21" s="4" t="n">
        <v>3.0</v>
      </c>
      <c r="F21" s="5" t="n">
        <f si="0" t="shared"/>
        <v>-66.66666666666666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96.0</v>
      </c>
      <c r="E22" s="4" t="n">
        <f>E23-E17-E18-E19-E20-E21</f>
        <v>47.0</v>
      </c>
      <c r="F22" s="5" t="n">
        <f>IF(E22=0,"-",(D22-E22)/E22*100)</f>
        <v>104.25531914893618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1123.0</v>
      </c>
      <c r="E23" s="4" t="n">
        <v>1475.0</v>
      </c>
      <c r="F23" s="5" t="n">
        <f si="0" t="shared"/>
        <v>-23.864406779661017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59.0</v>
      </c>
      <c r="E24" s="4" t="n">
        <v>77.0</v>
      </c>
      <c r="F24" s="5" t="n">
        <f si="0" t="shared"/>
        <v>-23.376623376623375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167.0</v>
      </c>
      <c r="E25" s="4" t="n">
        <v>208.0</v>
      </c>
      <c r="F25" s="5" t="n">
        <f si="0" t="shared"/>
        <v>-19.71153846153846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187.0</v>
      </c>
      <c r="E26" s="4" t="n">
        <v>254.0</v>
      </c>
      <c r="F26" s="5" t="n">
        <f si="0" t="shared"/>
        <v>-26.37795275590551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50.0</v>
      </c>
      <c r="E27" s="4" t="n">
        <v>58.0</v>
      </c>
      <c r="F27" s="5" t="n">
        <f si="0" t="shared"/>
        <v>-13.793103448275861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148.0</v>
      </c>
      <c r="E28" s="4" t="n">
        <v>197.0</v>
      </c>
      <c r="F28" s="5" t="n">
        <f si="0" t="shared"/>
        <v>-24.873096446700508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36.0</v>
      </c>
      <c r="E29" s="4" t="n">
        <v>18.0</v>
      </c>
      <c r="F29" s="5" t="n">
        <f si="0" t="shared"/>
        <v>100.0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76.0</v>
      </c>
      <c r="E30" s="4" t="n">
        <v>54.0</v>
      </c>
      <c r="F30" s="5" t="n">
        <f si="0" t="shared"/>
        <v>40.74074074074074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350.0</v>
      </c>
      <c r="E31" s="4" t="n">
        <v>270.0</v>
      </c>
      <c r="F31" s="5" t="n">
        <f si="0" t="shared"/>
        <v>29.629629629629626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21.0</v>
      </c>
      <c r="E32" s="4" t="n">
        <v>27.0</v>
      </c>
      <c r="F32" s="5" t="n">
        <f si="0" t="shared"/>
        <v>-22.22222222222222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5.0</v>
      </c>
      <c r="E33" s="4" t="n">
        <v>13.0</v>
      </c>
      <c r="F33" s="5" t="n">
        <f si="0" t="shared"/>
        <v>-61.53846153846154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42.0</v>
      </c>
      <c r="E34" s="4" t="n">
        <v>22.0</v>
      </c>
      <c r="F34" s="5" t="n">
        <f si="0" t="shared"/>
        <v>90.9090909090909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426.0</v>
      </c>
      <c r="E35" s="4" t="n">
        <f>E36-E24-E25-E26-E27-E28-E29-E30-E31-E32-E33-E34</f>
        <v>432.0</v>
      </c>
      <c r="F35" s="5" t="n">
        <f si="0" t="shared"/>
        <v>-1.3888888888888888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1567.0</v>
      </c>
      <c r="E36" s="4" t="n">
        <v>1630.0</v>
      </c>
      <c r="F36" s="5" t="n">
        <f si="0" t="shared"/>
        <v>-3.8650306748466257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63.0</v>
      </c>
      <c r="E37" s="4" t="n">
        <v>51.0</v>
      </c>
      <c r="F37" s="5" t="n">
        <f si="0" t="shared"/>
        <v>23.52941176470588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17.0</v>
      </c>
      <c r="E38" s="4" t="n">
        <v>16.0</v>
      </c>
      <c r="F38" s="5" t="n">
        <f si="0" t="shared"/>
        <v>6.25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17.0</v>
      </c>
      <c r="E39" s="4" t="n">
        <f>E40-E37-E38</f>
        <v>31.0</v>
      </c>
      <c r="F39" s="5" t="n">
        <f si="0" t="shared"/>
        <v>-45.16129032258064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97.0</v>
      </c>
      <c r="E40" s="4" t="n">
        <v>98.0</v>
      </c>
      <c r="F40" s="5" t="n">
        <f si="0" t="shared"/>
        <v>-1.0204081632653061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28.0</v>
      </c>
      <c r="E41" s="4" t="n">
        <v>23.0</v>
      </c>
      <c r="F41" s="5" t="n">
        <f si="0" t="shared"/>
        <v>21.73913043478261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27.0</v>
      </c>
      <c r="E42" s="4" t="n">
        <f>E43-E41</f>
        <v>36.0</v>
      </c>
      <c r="F42" s="5" t="n">
        <f si="0" t="shared"/>
        <v>-25.0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55.0</v>
      </c>
      <c r="E43" s="4" t="n">
        <v>59.0</v>
      </c>
      <c r="F43" s="5" t="n">
        <f si="0" t="shared"/>
        <v>-6.779661016949152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1.0</v>
      </c>
      <c r="E44" s="4" t="n">
        <v>5.0</v>
      </c>
      <c r="F44" s="5" t="n">
        <f si="0" t="shared"/>
        <v>-80.0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1866.0</v>
      </c>
      <c r="E45" s="4" t="n">
        <v>2615.0</v>
      </c>
      <c r="F45" s="5" t="n">
        <f si="0" t="shared"/>
        <v>-28.642447418738048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7639.0</v>
      </c>
      <c r="E46" s="8" t="n">
        <f>E44+E43+E40+E36+E23+E16+E45</f>
        <v>14794.0</v>
      </c>
      <c r="F46" s="5" t="n">
        <f si="0" t="shared"/>
        <v>-48.36420170339327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