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<sst xmlns="http://schemas.openxmlformats.org/spreadsheetml/2006/main" count="98" uniqueCount="56">
  <si>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</si>
  <si>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</si>
  <si>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</si>
  <si>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</si>
  <si>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</si>
  <si>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</si>
  <si>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</si>
  <si>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</si>
  <si>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</si>
  <si>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</si>
  <si>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</si>
  <si>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</si>
  <si>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</si>
  <si>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</si>
  <si>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</si>
  <si>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</si>
  <si>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</si>
  <si>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</si>
  <si>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</si>
  <si>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</si>
  <si>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</si>
  <si>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</si>
  <si>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</si>
  <si>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</si>
  <si>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</si>
  <si>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</si>
  <si>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</si>
  <si>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</si>
  <si>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</si>
  <si>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</si>
  <si>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</si>
  <si>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</si>
  <si>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</si>
  <si>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</si>
  <si>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</si>
  <si>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</si>
  <si>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</si>
  <si>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</si>
  <si>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</si>
  <si>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</si>
  <si>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</si>
  <si>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</si>
  <si>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</si>
  <si>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</si>
  <si>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</si>
  <si>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</si>
  <si>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</si>
  <si>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</si>
  <si>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</si>
  <si>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</si>
  <si>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</si>
  <si>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</si>
  <si>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</si>
  <si>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111年11月來臺旅客人次及成長率－按國籍分
Table 1-3 Visitor Arrivals by Nationality,
 November, 2022</t>
  </si>
  <si>
    <t>111年11月
Nov.., 2022</t>
  </si>
  <si>
    <t>110年11月
Nov..,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</si>
</sst>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21106.0</v>
      </c>
      <c r="E3" s="4" t="n">
        <v>836.0</v>
      </c>
      <c r="F3" s="5" t="n">
        <f>IF(E3=0,"-",(D3-E3)/E3*100)</f>
        <v>2424.6411483253587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13148.0</v>
      </c>
      <c r="E4" s="4" t="n">
        <v>227.0</v>
      </c>
      <c r="F4" s="5" t="n">
        <f ref="F4:F46" si="0" t="shared">IF(E4=0,"-",(D4-E4)/E4*100)</f>
        <v>5692.070484581498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1880.0</v>
      </c>
      <c r="E5" s="4" t="n">
        <v>306.0</v>
      </c>
      <c r="F5" s="5" t="n">
        <f si="0" t="shared"/>
        <v>514.3790849673203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752.0</v>
      </c>
      <c r="E6" s="4" t="n">
        <v>59.0</v>
      </c>
      <c r="F6" s="5" t="n">
        <f si="0" t="shared"/>
        <v>1174.5762711864406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9977.0</v>
      </c>
      <c r="E7" s="4" t="n">
        <v>439.0</v>
      </c>
      <c r="F7" s="5" t="n">
        <f si="0" t="shared"/>
        <v>2172.665148063781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17343.0</v>
      </c>
      <c r="E8" s="4" t="n">
        <v>237.0</v>
      </c>
      <c r="F8" s="5" t="n">
        <f si="0" t="shared"/>
        <v>7217.721518987342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12615.0</v>
      </c>
      <c r="E9" s="4" t="n">
        <v>3518.0</v>
      </c>
      <c r="F9" s="5" t="n">
        <f si="0" t="shared"/>
        <v>258.58442296759523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10141.0</v>
      </c>
      <c r="E10" s="4" t="n">
        <v>736.0</v>
      </c>
      <c r="F10" s="5" t="n">
        <f si="0" t="shared"/>
        <v>1277.8532608695652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14251.0</v>
      </c>
      <c r="E11" s="4" t="n">
        <v>496.0</v>
      </c>
      <c r="F11" s="5" t="n">
        <f si="0" t="shared"/>
        <v>2773.185483870968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18439.0</v>
      </c>
      <c r="E12" s="4" t="n">
        <v>1650.0</v>
      </c>
      <c r="F12" s="5" t="n">
        <f si="0" t="shared"/>
        <v>1017.5151515151516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770.0</v>
      </c>
      <c r="E13" s="4" t="n">
        <f>E14-E7-E8-E9-E10-E11-E12</f>
        <v>138.0</v>
      </c>
      <c r="F13" s="5" t="n">
        <f si="0" t="shared"/>
        <v>457.9710144927536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83536.0</v>
      </c>
      <c r="E14" s="4" t="n">
        <v>7214.0</v>
      </c>
      <c r="F14" s="5" t="n">
        <f si="0" t="shared"/>
        <v>1057.9706126975327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399.0</v>
      </c>
      <c r="E15" s="4" t="n">
        <f>E16-E3-E4-E5-E6-E14</f>
        <v>90.0</v>
      </c>
      <c r="F15" s="5" t="n">
        <f si="0" t="shared"/>
        <v>343.3333333333333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120821.0</v>
      </c>
      <c r="E16" s="4" t="n">
        <v>8732.0</v>
      </c>
      <c r="F16" s="5" t="n">
        <f si="0" t="shared"/>
        <v>1283.6578103527256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3663.0</v>
      </c>
      <c r="E17" s="4" t="n">
        <v>102.0</v>
      </c>
      <c r="F17" s="5" t="n">
        <f si="0" t="shared"/>
        <v>3491.1764705882356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20553.0</v>
      </c>
      <c r="E18" s="4" t="n">
        <v>756.0</v>
      </c>
      <c r="F18" s="5" t="n">
        <f si="0" t="shared"/>
        <v>2618.6507936507937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121.0</v>
      </c>
      <c r="E19" s="4" t="n">
        <v>28.0</v>
      </c>
      <c r="F19" s="5" t="n">
        <f si="0" t="shared"/>
        <v>332.14285714285717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118.0</v>
      </c>
      <c r="E20" s="4" t="n">
        <v>9.0</v>
      </c>
      <c r="F20" s="5" t="n">
        <f si="0" t="shared"/>
        <v>1211.111111111111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15.0</v>
      </c>
      <c r="E21" s="4" t="n">
        <v>5.0</v>
      </c>
      <c r="F21" s="5" t="n">
        <f si="0" t="shared"/>
        <v>200.0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403.0</v>
      </c>
      <c r="E22" s="4" t="n">
        <f>E23-E17-E18-E19-E20-E21</f>
        <v>102.0</v>
      </c>
      <c r="F22" s="5" t="n">
        <f>IF(E22=0,"-",(D22-E22)/E22*100)</f>
        <v>295.0980392156863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24873.0</v>
      </c>
      <c r="E23" s="4" t="n">
        <v>1002.0</v>
      </c>
      <c r="F23" s="5" t="n">
        <f si="0" t="shared"/>
        <v>2382.3353293413174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340.0</v>
      </c>
      <c r="E24" s="4" t="n">
        <v>34.0</v>
      </c>
      <c r="F24" s="5" t="n">
        <f si="0" t="shared"/>
        <v>900.0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1907.0</v>
      </c>
      <c r="E25" s="4" t="n">
        <v>102.0</v>
      </c>
      <c r="F25" s="5" t="n">
        <f si="0" t="shared"/>
        <v>1769.6078431372548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2561.0</v>
      </c>
      <c r="E26" s="4" t="n">
        <v>136.0</v>
      </c>
      <c r="F26" s="5" t="n">
        <f si="0" t="shared"/>
        <v>1783.0882352941178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893.0</v>
      </c>
      <c r="E27" s="4" t="n">
        <v>53.0</v>
      </c>
      <c r="F27" s="5" t="n">
        <f si="0" t="shared"/>
        <v>1584.9056603773586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1198.0</v>
      </c>
      <c r="E28" s="4" t="n">
        <v>170.0</v>
      </c>
      <c r="F28" s="5" t="n">
        <f si="0" t="shared"/>
        <v>604.7058823529412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393.0</v>
      </c>
      <c r="E29" s="4" t="n">
        <v>19.0</v>
      </c>
      <c r="F29" s="5" t="n">
        <f si="0" t="shared"/>
        <v>1968.4210526315792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471.0</v>
      </c>
      <c r="E30" s="4" t="n">
        <v>35.0</v>
      </c>
      <c r="F30" s="5" t="n">
        <f si="0" t="shared"/>
        <v>1245.7142857142858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2902.0</v>
      </c>
      <c r="E31" s="4" t="n">
        <v>259.0</v>
      </c>
      <c r="F31" s="5" t="n">
        <f si="0" t="shared"/>
        <v>1020.4633204633204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371.0</v>
      </c>
      <c r="E32" s="4" t="n">
        <v>21.0</v>
      </c>
      <c r="F32" s="5" t="n">
        <f si="0" t="shared"/>
        <v>1666.6666666666667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71.0</v>
      </c>
      <c r="E33" s="4" t="n">
        <v>9.0</v>
      </c>
      <c r="F33" s="5" t="n">
        <f si="0" t="shared"/>
        <v>688.8888888888889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371.0</v>
      </c>
      <c r="E34" s="4" t="n">
        <v>31.0</v>
      </c>
      <c r="F34" s="5" t="n">
        <f si="0" t="shared"/>
        <v>1096.774193548387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2524.0</v>
      </c>
      <c r="E35" s="4" t="n">
        <f>E36-E24-E25-E26-E27-E28-E29-E30-E31-E32-E33-E34</f>
        <v>450.0</v>
      </c>
      <c r="F35" s="5" t="n">
        <f si="0" t="shared"/>
        <v>460.8888888888889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14002.0</v>
      </c>
      <c r="E36" s="4" t="n">
        <v>1319.0</v>
      </c>
      <c r="F36" s="5" t="n">
        <f si="0" t="shared"/>
        <v>961.5617892342684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2587.0</v>
      </c>
      <c r="E37" s="4" t="n">
        <v>40.0</v>
      </c>
      <c r="F37" s="5" t="n">
        <f si="0" t="shared"/>
        <v>6367.5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612.0</v>
      </c>
      <c r="E38" s="4" t="n">
        <v>13.0</v>
      </c>
      <c r="F38" s="5" t="n">
        <f si="0" t="shared"/>
        <v>4607.692307692308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97.0</v>
      </c>
      <c r="E39" s="4" t="n">
        <f>E40-E37-E38</f>
        <v>68.0</v>
      </c>
      <c r="F39" s="5" t="n">
        <f si="0" t="shared"/>
        <v>42.64705882352941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3296.0</v>
      </c>
      <c r="E40" s="4" t="n">
        <v>121.0</v>
      </c>
      <c r="F40" s="5" t="n">
        <f si="0" t="shared"/>
        <v>2623.9669421487606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145.0</v>
      </c>
      <c r="E41" s="4" t="n">
        <v>28.0</v>
      </c>
      <c r="F41" s="5" t="n">
        <f si="0" t="shared"/>
        <v>417.8571428571429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235.0</v>
      </c>
      <c r="E42" s="4" t="n">
        <f>E43-E41</f>
        <v>67.0</v>
      </c>
      <c r="F42" s="5" t="n">
        <f si="0" t="shared"/>
        <v>250.74626865671644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380.0</v>
      </c>
      <c r="E43" s="4" t="n">
        <v>95.0</v>
      </c>
      <c r="F43" s="5" t="n">
        <f si="0" t="shared"/>
        <v>300.0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39.0</v>
      </c>
      <c r="E44" s="4" t="n">
        <v>6.0</v>
      </c>
      <c r="F44" s="5" t="n">
        <f si="0" t="shared"/>
        <v>550.0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9726.0</v>
      </c>
      <c r="E45" s="4" t="n">
        <v>2186.0</v>
      </c>
      <c r="F45" s="5" t="n">
        <f si="0" t="shared"/>
        <v>344.92223238792315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173137.0</v>
      </c>
      <c r="E46" s="8" t="n">
        <f>E44+E43+E40+E36+E23+E16+E45</f>
        <v>13461.0</v>
      </c>
      <c r="F46" s="5" t="n">
        <f si="0" t="shared"/>
        <v>1186.2120199093677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