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<sst xmlns="http://schemas.openxmlformats.org/spreadsheetml/2006/main" count="98" uniqueCount="56">
  <si>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</si>
  <si>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</si>
  <si>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</si>
  <si>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</si>
  <si>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</si>
  <si>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</si>
  <si>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</si>
  <si>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</si>
  <si>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</si>
  <si>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</si>
  <si>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</si>
  <si>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</si>
  <si>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</si>
  <si>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</si>
  <si>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</si>
  <si>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</si>
  <si>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</si>
  <si>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</si>
  <si>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</si>
  <si>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</si>
  <si>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</si>
  <si>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</si>
  <si>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</si>
  <si>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</si>
  <si>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</si>
  <si>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</si>
  <si>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</si>
  <si>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</si>
  <si>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</si>
  <si>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</si>
  <si>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</si>
  <si>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</si>
  <si>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</si>
  <si>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</si>
  <si>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</si>
  <si>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</si>
  <si>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</si>
  <si>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</si>
  <si>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</si>
  <si>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</si>
  <si>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</si>
  <si>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</si>
  <si>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</si>
  <si>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</si>
  <si>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</si>
  <si>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</si>
  <si>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</si>
  <si>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</si>
  <si>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</si>
  <si>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</si>
  <si>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</si>
  <si>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</si>
  <si>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</si>
  <si>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111年12月來臺旅客人次及成長率－按國籍分
Table 1-3 Visitor Arrivals by Nationality,
 December, 2022</t>
  </si>
  <si>
    <t>111年12月
Dec.., 2022</t>
  </si>
  <si>
    <t>110年12月
Dec..,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</si>
</sst>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33885.0</v>
      </c>
      <c r="E3" s="4" t="n">
        <v>730.0</v>
      </c>
      <c r="F3" s="5" t="n">
        <f>IF(E3=0,"-",(D3-E3)/E3*100)</f>
        <v>4541.780821917809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26858.0</v>
      </c>
      <c r="E4" s="4" t="n">
        <v>286.0</v>
      </c>
      <c r="F4" s="5" t="n">
        <f ref="F4:F46" si="0" t="shared">IF(E4=0,"-",(D4-E4)/E4*100)</f>
        <v>9290.90909090909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2018.0</v>
      </c>
      <c r="E5" s="4" t="n">
        <v>223.0</v>
      </c>
      <c r="F5" s="5" t="n">
        <f si="0" t="shared"/>
        <v>804.932735426009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872.0</v>
      </c>
      <c r="E6" s="4" t="n">
        <v>50.0</v>
      </c>
      <c r="F6" s="5" t="n">
        <f si="0" t="shared"/>
        <v>1644.0000000000002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31614.0</v>
      </c>
      <c r="E7" s="4" t="n">
        <v>273.0</v>
      </c>
      <c r="F7" s="5" t="n">
        <f si="0" t="shared"/>
        <v>11480.219780219779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39120.0</v>
      </c>
      <c r="E8" s="4" t="n">
        <v>341.0</v>
      </c>
      <c r="F8" s="5" t="n">
        <f si="0" t="shared"/>
        <v>11372.140762463343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15761.0</v>
      </c>
      <c r="E9" s="4" t="n">
        <v>1494.0</v>
      </c>
      <c r="F9" s="5" t="n">
        <f si="0" t="shared"/>
        <v>954.9531459170014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16457.0</v>
      </c>
      <c r="E10" s="4" t="n">
        <v>841.0</v>
      </c>
      <c r="F10" s="5" t="n">
        <f si="0" t="shared"/>
        <v>1856.8370986920331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30618.0</v>
      </c>
      <c r="E11" s="4" t="n">
        <v>382.0</v>
      </c>
      <c r="F11" s="5" t="n">
        <f si="0" t="shared"/>
        <v>7915.183246073299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19828.0</v>
      </c>
      <c r="E12" s="4" t="n">
        <v>458.0</v>
      </c>
      <c r="F12" s="5" t="n">
        <f si="0" t="shared"/>
        <v>4229.257641921397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945.0</v>
      </c>
      <c r="E13" s="4" t="n">
        <f>E14-E7-E8-E9-E10-E11-E12</f>
        <v>64.0</v>
      </c>
      <c r="F13" s="5" t="n">
        <f si="0" t="shared"/>
        <v>1376.5625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154343.0</v>
      </c>
      <c r="E14" s="4" t="n">
        <v>3853.0</v>
      </c>
      <c r="F14" s="5" t="n">
        <f si="0" t="shared"/>
        <v>3905.787697897742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413.0</v>
      </c>
      <c r="E15" s="4" t="n">
        <f>E16-E3-E4-E5-E6-E14</f>
        <v>28.0</v>
      </c>
      <c r="F15" s="5" t="n">
        <f si="0" t="shared"/>
        <v>1375.0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218389.0</v>
      </c>
      <c r="E16" s="4" t="n">
        <v>5170.0</v>
      </c>
      <c r="F16" s="5" t="n">
        <f si="0" t="shared"/>
        <v>4124.158607350097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6073.0</v>
      </c>
      <c r="E17" s="4" t="n">
        <v>123.0</v>
      </c>
      <c r="F17" s="5" t="n">
        <f si="0" t="shared"/>
        <v>4837.39837398374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34877.0</v>
      </c>
      <c r="E18" s="4" t="n">
        <v>862.0</v>
      </c>
      <c r="F18" s="5" t="n">
        <f si="0" t="shared"/>
        <v>3946.055684454756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122.0</v>
      </c>
      <c r="E19" s="4" t="n">
        <v>2.0</v>
      </c>
      <c r="F19" s="5" t="n">
        <f si="0" t="shared"/>
        <v>6000.0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142.0</v>
      </c>
      <c r="E20" s="4" t="n">
        <v>6.0</v>
      </c>
      <c r="F20" s="5" t="n">
        <f si="0" t="shared"/>
        <v>2266.666666666667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37.0</v>
      </c>
      <c r="E21" s="4" t="n">
        <v>2.0</v>
      </c>
      <c r="F21" s="5" t="n">
        <f si="0" t="shared"/>
        <v>1750.0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367.0</v>
      </c>
      <c r="E22" s="4" t="n">
        <f>E23-E17-E18-E19-E20-E21</f>
        <v>31.0</v>
      </c>
      <c r="F22" s="5" t="n">
        <f>IF(E22=0,"-",(D22-E22)/E22*100)</f>
        <v>1083.8709677419354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41618.0</v>
      </c>
      <c r="E23" s="4" t="n">
        <v>1026.0</v>
      </c>
      <c r="F23" s="5" t="n">
        <f si="0" t="shared"/>
        <v>3956.3352826510722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375.0</v>
      </c>
      <c r="E24" s="4" t="n">
        <v>27.0</v>
      </c>
      <c r="F24" s="5" t="n">
        <f si="0" t="shared"/>
        <v>1288.888888888889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2525.0</v>
      </c>
      <c r="E25" s="4" t="n">
        <v>78.0</v>
      </c>
      <c r="F25" s="5" t="n">
        <f si="0" t="shared"/>
        <v>3137.1794871794873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3180.0</v>
      </c>
      <c r="E26" s="4" t="n">
        <v>137.0</v>
      </c>
      <c r="F26" s="5" t="n">
        <f si="0" t="shared"/>
        <v>2221.167883211679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738.0</v>
      </c>
      <c r="E27" s="4" t="n">
        <v>37.0</v>
      </c>
      <c r="F27" s="5" t="n">
        <f si="0" t="shared"/>
        <v>1894.5945945945948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1312.0</v>
      </c>
      <c r="E28" s="4" t="n">
        <v>170.0</v>
      </c>
      <c r="F28" s="5" t="n">
        <f si="0" t="shared"/>
        <v>671.7647058823529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395.0</v>
      </c>
      <c r="E29" s="4" t="n">
        <v>9.0</v>
      </c>
      <c r="F29" s="5" t="n">
        <f si="0" t="shared"/>
        <v>4288.888888888889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437.0</v>
      </c>
      <c r="E30" s="4" t="n">
        <v>20.0</v>
      </c>
      <c r="F30" s="5" t="n">
        <f si="0" t="shared"/>
        <v>2085.0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3718.0</v>
      </c>
      <c r="E31" s="4" t="n">
        <v>215.0</v>
      </c>
      <c r="F31" s="5" t="n">
        <f si="0" t="shared"/>
        <v>1629.3023255813953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450.0</v>
      </c>
      <c r="E32" s="4" t="n">
        <v>14.0</v>
      </c>
      <c r="F32" s="5" t="n">
        <f si="0" t="shared"/>
        <v>3114.285714285714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109.0</v>
      </c>
      <c r="E33" s="4" t="n">
        <v>6.0</v>
      </c>
      <c r="F33" s="5" t="n">
        <f si="0" t="shared"/>
        <v>1716.6666666666667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417.0</v>
      </c>
      <c r="E34" s="4" t="n">
        <v>26.0</v>
      </c>
      <c r="F34" s="5" t="n">
        <f si="0" t="shared"/>
        <v>1503.8461538461538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2743.0</v>
      </c>
      <c r="E35" s="4" t="n">
        <f>E36-E24-E25-E26-E27-E28-E29-E30-E31-E32-E33-E34</f>
        <v>354.0</v>
      </c>
      <c r="F35" s="5" t="n">
        <f si="0" t="shared"/>
        <v>674.8587570621469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16399.0</v>
      </c>
      <c r="E36" s="4" t="n">
        <v>1093.0</v>
      </c>
      <c r="F36" s="5" t="n">
        <f si="0" t="shared"/>
        <v>1400.3659652333029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5815.0</v>
      </c>
      <c r="E37" s="4" t="n">
        <v>63.0</v>
      </c>
      <c r="F37" s="5" t="n">
        <f si="0" t="shared"/>
        <v>9130.15873015873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1586.0</v>
      </c>
      <c r="E38" s="4" t="n">
        <v>17.0</v>
      </c>
      <c r="F38" s="5" t="n">
        <f si="0" t="shared"/>
        <v>9229.411764705883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83.0</v>
      </c>
      <c r="E39" s="4" t="n">
        <f>E40-E37-E38</f>
        <v>40.0</v>
      </c>
      <c r="F39" s="5" t="n">
        <f si="0" t="shared"/>
        <v>107.5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7484.0</v>
      </c>
      <c r="E40" s="4" t="n">
        <v>120.0</v>
      </c>
      <c r="F40" s="5" t="n">
        <f si="0" t="shared"/>
        <v>6136.666666666667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236.0</v>
      </c>
      <c r="E41" s="4" t="n">
        <v>17.0</v>
      </c>
      <c r="F41" s="5" t="n">
        <f si="0" t="shared"/>
        <v>1288.235294117647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217.0</v>
      </c>
      <c r="E42" s="4" t="n">
        <f>E43-E41</f>
        <v>37.0</v>
      </c>
      <c r="F42" s="5" t="n">
        <f si="0" t="shared"/>
        <v>486.4864864864865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453.0</v>
      </c>
      <c r="E43" s="4" t="n">
        <v>54.0</v>
      </c>
      <c r="F43" s="5" t="n">
        <f si="0" t="shared"/>
        <v>738.8888888888889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51.0</v>
      </c>
      <c r="E44" s="4" t="n">
        <v>2.0</v>
      </c>
      <c r="F44" s="5" t="n">
        <f si="0" t="shared"/>
        <v>2450.0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17706.0</v>
      </c>
      <c r="E45" s="4" t="n">
        <v>2527.0</v>
      </c>
      <c r="F45" s="5" t="n">
        <f si="0" t="shared"/>
        <v>600.6727344677483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302100.0</v>
      </c>
      <c r="E46" s="8" t="n">
        <f>E44+E43+E40+E36+E23+E16+E45</f>
        <v>9992.0</v>
      </c>
      <c r="F46" s="5" t="n">
        <f si="0" t="shared"/>
        <v>2923.4187349879903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