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<sst xmlns="http://schemas.openxmlformats.org/spreadsheetml/2006/main" count="98" uniqueCount="56">
  <si>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</si>
  <si>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</si>
  <si>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</si>
  <si>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</si>
  <si>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</si>
  <si>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</si>
  <si>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</si>
  <si>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</si>
  <si>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</si>
  <si>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</si>
  <si>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</si>
  <si>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</si>
  <si>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</si>
  <si>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</si>
  <si>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</si>
  <si>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</si>
  <si>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</si>
  <si>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</si>
  <si>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</si>
  <si>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</si>
  <si>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</si>
  <si>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</si>
  <si>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</si>
  <si>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</si>
  <si>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</si>
  <si>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</si>
  <si>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</si>
  <si>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</si>
  <si>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</si>
  <si>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</si>
  <si>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</si>
  <si>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</si>
  <si>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</si>
  <si>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</si>
  <si>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</si>
  <si>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</si>
  <si>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</si>
  <si>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</si>
  <si>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</si>
  <si>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</si>
  <si>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</si>
  <si>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</si>
  <si>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</si>
  <si>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</si>
  <si>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</si>
  <si>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</si>
  <si>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</si>
  <si>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</si>
  <si>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</si>
  <si>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</si>
  <si>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</si>
  <si>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</si>
  <si>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</si>
  <si>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111年3月來臺旅客人次及成長率－按國籍分
Table 1-3 Visitor Arrivals by Nationality,
 March, 2022</t>
  </si>
  <si>
    <t>111年3月
Mar.., 2022</t>
  </si>
  <si>
    <t>110年3月
Mar..,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</si>
</sst>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1262.0</v>
      </c>
      <c r="E3" s="4" t="n">
        <v>956.0</v>
      </c>
      <c r="F3" s="5" t="n">
        <f>IF(E3=0,"-",(D3-E3)/E3*100)</f>
        <v>32.00836820083682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400.0</v>
      </c>
      <c r="E4" s="4" t="n">
        <v>310.0</v>
      </c>
      <c r="F4" s="5" t="n">
        <f ref="F4:F46" si="0" t="shared">IF(E4=0,"-",(D4-E4)/E4*100)</f>
        <v>29.03225806451613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378.0</v>
      </c>
      <c r="E5" s="4" t="n">
        <v>341.0</v>
      </c>
      <c r="F5" s="5" t="n">
        <f si="0" t="shared"/>
        <v>10.850439882697946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95.0</v>
      </c>
      <c r="E6" s="4" t="n">
        <v>63.0</v>
      </c>
      <c r="F6" s="5" t="n">
        <f si="0" t="shared"/>
        <v>50.79365079365079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1161.0</v>
      </c>
      <c r="E7" s="4" t="n">
        <v>1085.0</v>
      </c>
      <c r="F7" s="5" t="n">
        <f si="0" t="shared"/>
        <v>7.0046082949308754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279.0</v>
      </c>
      <c r="E8" s="4" t="n">
        <v>266.0</v>
      </c>
      <c r="F8" s="5" t="n">
        <f si="0" t="shared"/>
        <v>4.887218045112782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3337.0</v>
      </c>
      <c r="E9" s="4" t="n">
        <v>1403.0</v>
      </c>
      <c r="F9" s="5" t="n">
        <f si="0" t="shared"/>
        <v>137.84746970776908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1363.0</v>
      </c>
      <c r="E10" s="4" t="n">
        <v>1438.0</v>
      </c>
      <c r="F10" s="5" t="n">
        <f si="0" t="shared"/>
        <v>-5.21557719054242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3000.0</v>
      </c>
      <c r="E11" s="4" t="n">
        <v>1490.0</v>
      </c>
      <c r="F11" s="5" t="n">
        <f si="0" t="shared"/>
        <v>101.34228187919463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2861.0</v>
      </c>
      <c r="E12" s="4" t="n">
        <v>5741.0</v>
      </c>
      <c r="F12" s="5" t="n">
        <f si="0" t="shared"/>
        <v>-50.1654763978401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132.0</v>
      </c>
      <c r="E13" s="4" t="n">
        <f>E14-E7-E8-E9-E10-E11-E12</f>
        <v>122.0</v>
      </c>
      <c r="F13" s="5" t="n">
        <f si="0" t="shared"/>
        <v>8.19672131147541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12133.0</v>
      </c>
      <c r="E14" s="4" t="n">
        <v>11545.0</v>
      </c>
      <c r="F14" s="5" t="n">
        <f si="0" t="shared"/>
        <v>5.0931139021221306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106.0</v>
      </c>
      <c r="E15" s="4" t="n">
        <f>E16-E3-E4-E5-E6-E14</f>
        <v>71.0</v>
      </c>
      <c r="F15" s="5" t="n">
        <f si="0" t="shared"/>
        <v>49.29577464788733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14374.0</v>
      </c>
      <c r="E16" s="4" t="n">
        <v>13286.0</v>
      </c>
      <c r="F16" s="5" t="n">
        <f si="0" t="shared"/>
        <v>8.189071202769833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138.0</v>
      </c>
      <c r="E17" s="4" t="n">
        <v>82.0</v>
      </c>
      <c r="F17" s="5" t="n">
        <f si="0" t="shared"/>
        <v>68.29268292682927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852.0</v>
      </c>
      <c r="E18" s="4" t="n">
        <v>669.0</v>
      </c>
      <c r="F18" s="5" t="n">
        <f si="0" t="shared"/>
        <v>27.3542600896861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23.0</v>
      </c>
      <c r="E19" s="4" t="n">
        <v>8.0</v>
      </c>
      <c r="F19" s="5" t="n">
        <f si="0" t="shared"/>
        <v>187.5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37.0</v>
      </c>
      <c r="E20" s="4" t="n">
        <v>15.0</v>
      </c>
      <c r="F20" s="5" t="n">
        <f si="0" t="shared"/>
        <v>146.66666666666666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9.0</v>
      </c>
      <c r="E21" s="4" t="n">
        <v>5.0</v>
      </c>
      <c r="F21" s="5" t="n">
        <f si="0" t="shared"/>
        <v>80.0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220.0</v>
      </c>
      <c r="E22" s="4" t="n">
        <f>E23-E17-E18-E19-E20-E21</f>
        <v>150.0</v>
      </c>
      <c r="F22" s="5" t="n">
        <f>IF(E22=0,"-",(D22-E22)/E22*100)</f>
        <v>46.666666666666664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1279.0</v>
      </c>
      <c r="E23" s="4" t="n">
        <v>929.0</v>
      </c>
      <c r="F23" s="5" t="n">
        <f si="0" t="shared"/>
        <v>37.67491926803014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75.0</v>
      </c>
      <c r="E24" s="4" t="n">
        <v>77.0</v>
      </c>
      <c r="F24" s="5" t="n">
        <f si="0" t="shared"/>
        <v>-2.5974025974025974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150.0</v>
      </c>
      <c r="E25" s="4" t="n">
        <v>107.0</v>
      </c>
      <c r="F25" s="5" t="n">
        <f si="0" t="shared"/>
        <v>40.18691588785047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194.0</v>
      </c>
      <c r="E26" s="4" t="n">
        <v>164.0</v>
      </c>
      <c r="F26" s="5" t="n">
        <f si="0" t="shared"/>
        <v>18.29268292682927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69.0</v>
      </c>
      <c r="E27" s="4" t="n">
        <v>50.0</v>
      </c>
      <c r="F27" s="5" t="n">
        <f si="0" t="shared"/>
        <v>38.0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223.0</v>
      </c>
      <c r="E28" s="4" t="n">
        <v>196.0</v>
      </c>
      <c r="F28" s="5" t="n">
        <f si="0" t="shared"/>
        <v>13.77551020408163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25.0</v>
      </c>
      <c r="E29" s="4" t="n">
        <v>21.0</v>
      </c>
      <c r="F29" s="5" t="n">
        <f si="0" t="shared"/>
        <v>19.047619047619047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38.0</v>
      </c>
      <c r="E30" s="4" t="n">
        <v>24.0</v>
      </c>
      <c r="F30" s="5" t="n">
        <f si="0" t="shared"/>
        <v>58.333333333333336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416.0</v>
      </c>
      <c r="E31" s="4" t="n">
        <v>318.0</v>
      </c>
      <c r="F31" s="5" t="n">
        <f si="0" t="shared"/>
        <v>30.81761006289308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29.0</v>
      </c>
      <c r="E32" s="4" t="n">
        <v>21.0</v>
      </c>
      <c r="F32" s="5" t="n">
        <f si="0" t="shared"/>
        <v>38.095238095238095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9.0</v>
      </c>
      <c r="E33" s="4" t="n">
        <v>6.0</v>
      </c>
      <c r="F33" s="5" t="n">
        <f si="0" t="shared"/>
        <v>50.0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32.0</v>
      </c>
      <c r="E34" s="4" t="n">
        <v>28.0</v>
      </c>
      <c r="F34" s="5" t="n">
        <f si="0" t="shared"/>
        <v>14.285714285714285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617.0</v>
      </c>
      <c r="E35" s="4" t="n">
        <f>E36-E24-E25-E26-E27-E28-E29-E30-E31-E32-E33-E34</f>
        <v>551.0</v>
      </c>
      <c r="F35" s="5" t="n">
        <f si="0" t="shared"/>
        <v>11.978221415607985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1877.0</v>
      </c>
      <c r="E36" s="4" t="n">
        <v>1563.0</v>
      </c>
      <c r="F36" s="5" t="n">
        <f si="0" t="shared"/>
        <v>20.089571337172103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83.0</v>
      </c>
      <c r="E37" s="4" t="n">
        <v>58.0</v>
      </c>
      <c r="F37" s="5" t="n">
        <f si="0" t="shared"/>
        <v>43.103448275862064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22.0</v>
      </c>
      <c r="E38" s="4" t="n">
        <v>26.0</v>
      </c>
      <c r="F38" s="5" t="n">
        <f si="0" t="shared"/>
        <v>-15.384615384615385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49.0</v>
      </c>
      <c r="E39" s="4" t="n">
        <f>E40-E37-E38</f>
        <v>140.0</v>
      </c>
      <c r="F39" s="5" t="n">
        <f si="0" t="shared"/>
        <v>-65.0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154.0</v>
      </c>
      <c r="E40" s="4" t="n">
        <v>224.0</v>
      </c>
      <c r="F40" s="5" t="n">
        <f si="0" t="shared"/>
        <v>-31.25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59.0</v>
      </c>
      <c r="E41" s="4" t="n">
        <v>41.0</v>
      </c>
      <c r="F41" s="5" t="n">
        <f si="0" t="shared"/>
        <v>43.90243902439025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78.0</v>
      </c>
      <c r="E42" s="4" t="n">
        <f>E43-E41</f>
        <v>43.0</v>
      </c>
      <c r="F42" s="5" t="n">
        <f si="0" t="shared"/>
        <v>81.3953488372093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137.0</v>
      </c>
      <c r="E43" s="4" t="n">
        <v>84.0</v>
      </c>
      <c r="F43" s="5" t="n">
        <f si="0" t="shared"/>
        <v>63.095238095238095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5.0</v>
      </c>
      <c r="E44" s="4" t="n">
        <v>5.0</v>
      </c>
      <c r="F44" s="5" t="n">
        <f si="0" t="shared"/>
        <v>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2210.0</v>
      </c>
      <c r="E45" s="4" t="n">
        <v>2315.0</v>
      </c>
      <c r="F45" s="5" t="n">
        <f si="0" t="shared"/>
        <v>-4.535637149028078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20036.0</v>
      </c>
      <c r="E46" s="8" t="n">
        <f>E44+E43+E40+E36+E23+E16+E45</f>
        <v>18406.0</v>
      </c>
      <c r="F46" s="5" t="n">
        <f si="0" t="shared"/>
        <v>8.855807888731935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