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<sst xmlns="http://schemas.openxmlformats.org/spreadsheetml/2006/main" count="98" uniqueCount="56">
  <si>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</si>
  <si>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</si>
  <si>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</si>
  <si>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</si>
  <si>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</si>
  <si>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</si>
  <si>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</si>
  <si>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</si>
  <si>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</si>
  <si>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</si>
  <si>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</si>
  <si>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</si>
  <si>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</si>
  <si>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</si>
  <si>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</si>
  <si>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</si>
  <si>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</si>
  <si>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</si>
  <si>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</si>
  <si>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</si>
  <si>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</si>
  <si>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</si>
  <si>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</si>
  <si>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</si>
  <si>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</si>
  <si>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</si>
  <si>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</si>
  <si>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</si>
  <si>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</si>
  <si>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</si>
  <si>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</si>
  <si>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</si>
  <si>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</si>
  <si>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</si>
  <si>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</si>
  <si>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</si>
  <si>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</si>
  <si>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</si>
  <si>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</si>
  <si>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</si>
  <si>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</si>
  <si>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</si>
  <si>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</si>
  <si>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</si>
  <si>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</si>
  <si>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</si>
  <si>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</si>
  <si>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</si>
  <si>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</si>
  <si>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</si>
  <si>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</si>
  <si>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</si>
  <si>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</si>
  <si>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111年7月來臺旅客人次及成長率－按國籍分
Table 1-3 Visitor Arrivals by Nationality,
 July, 2022</t>
  </si>
  <si>
    <t>111年7月
Jul.., 2022</t>
  </si>
  <si>
    <t>110年7月
Jul..,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</si>
</sst>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3146.0</v>
      </c>
      <c r="E3" s="4" t="n">
        <v>365.0</v>
      </c>
      <c r="F3" s="5" t="n">
        <f>IF(E3=0,"-",(D3-E3)/E3*100)</f>
        <v>761.9178082191781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1146.0</v>
      </c>
      <c r="E4" s="4" t="n">
        <v>117.0</v>
      </c>
      <c r="F4" s="5" t="n">
        <f ref="F4:F46" si="0" t="shared">IF(E4=0,"-",(D4-E4)/E4*100)</f>
        <v>879.4871794871796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763.0</v>
      </c>
      <c r="E5" s="4" t="n">
        <v>37.0</v>
      </c>
      <c r="F5" s="5" t="n">
        <f si="0" t="shared"/>
        <v>1962.162162162162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209.0</v>
      </c>
      <c r="E6" s="4" t="n">
        <v>34.0</v>
      </c>
      <c r="F6" s="5" t="n">
        <f si="0" t="shared"/>
        <v>514.7058823529412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1656.0</v>
      </c>
      <c r="E7" s="4" t="n">
        <v>167.0</v>
      </c>
      <c r="F7" s="5" t="n">
        <f si="0" t="shared"/>
        <v>891.6167664670658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825.0</v>
      </c>
      <c r="E8" s="4" t="n">
        <v>114.0</v>
      </c>
      <c r="F8" s="5" t="n">
        <f si="0" t="shared"/>
        <v>623.6842105263157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5213.0</v>
      </c>
      <c r="E9" s="4" t="n">
        <v>504.0</v>
      </c>
      <c r="F9" s="5" t="n">
        <f si="0" t="shared"/>
        <v>934.3253968253969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5102.0</v>
      </c>
      <c r="E10" s="4" t="n">
        <v>439.0</v>
      </c>
      <c r="F10" s="5" t="n">
        <f si="0" t="shared"/>
        <v>1062.1867881548974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2757.0</v>
      </c>
      <c r="E11" s="4" t="n">
        <v>36.0</v>
      </c>
      <c r="F11" s="5" t="n">
        <f si="0" t="shared"/>
        <v>7558.333333333333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13877.0</v>
      </c>
      <c r="E12" s="4" t="n">
        <v>82.0</v>
      </c>
      <c r="F12" s="5" t="n">
        <f si="0" t="shared"/>
        <v>16823.170731707316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160.0</v>
      </c>
      <c r="E13" s="4" t="n">
        <f>E14-E7-E8-E9-E10-E11-E12</f>
        <v>33.0</v>
      </c>
      <c r="F13" s="5" t="n">
        <f si="0" t="shared"/>
        <v>384.8484848484849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29590.0</v>
      </c>
      <c r="E14" s="4" t="n">
        <v>1375.0</v>
      </c>
      <c r="F14" s="5" t="n">
        <f si="0" t="shared"/>
        <v>2052.0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124.0</v>
      </c>
      <c r="E15" s="4" t="n">
        <f>E16-E3-E4-E5-E6-E14</f>
        <v>8.0</v>
      </c>
      <c r="F15" s="5" t="n">
        <f si="0" t="shared"/>
        <v>1450.0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34978.0</v>
      </c>
      <c r="E16" s="4" t="n">
        <v>1936.0</v>
      </c>
      <c r="F16" s="5" t="n">
        <f si="0" t="shared"/>
        <v>1706.7148760330579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572.0</v>
      </c>
      <c r="E17" s="4" t="n">
        <v>59.0</v>
      </c>
      <c r="F17" s="5" t="n">
        <f si="0" t="shared"/>
        <v>869.491525423729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4132.0</v>
      </c>
      <c r="E18" s="4" t="n">
        <v>1085.0</v>
      </c>
      <c r="F18" s="5" t="n">
        <f si="0" t="shared"/>
        <v>280.82949308755764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79.0</v>
      </c>
      <c r="E19" s="4" t="n">
        <v>3.0</v>
      </c>
      <c r="F19" s="5" t="n">
        <f si="0" t="shared"/>
        <v>2533.333333333333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59.0</v>
      </c>
      <c r="E20" s="4" t="n">
        <v>6.0</v>
      </c>
      <c r="F20" s="5" t="n">
        <f si="0" t="shared"/>
        <v>883.3333333333334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11.0</v>
      </c>
      <c r="E21" s="4" t="n">
        <v>2.0</v>
      </c>
      <c r="F21" s="5" t="n">
        <f si="0" t="shared"/>
        <v>450.0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300.0</v>
      </c>
      <c r="E22" s="4" t="n">
        <f>E23-E17-E18-E19-E20-E21</f>
        <v>41.0</v>
      </c>
      <c r="F22" s="5" t="n">
        <f>IF(E22=0,"-",(D22-E22)/E22*100)</f>
        <v>631.7073170731708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5153.0</v>
      </c>
      <c r="E23" s="4" t="n">
        <v>1196.0</v>
      </c>
      <c r="F23" s="5" t="n">
        <f si="0" t="shared"/>
        <v>330.8528428093645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139.0</v>
      </c>
      <c r="E24" s="4" t="n">
        <v>53.0</v>
      </c>
      <c r="F24" s="5" t="n">
        <f si="0" t="shared"/>
        <v>162.26415094339623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576.0</v>
      </c>
      <c r="E25" s="4" t="n">
        <v>104.0</v>
      </c>
      <c r="F25" s="5" t="n">
        <f si="0" t="shared"/>
        <v>453.8461538461538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591.0</v>
      </c>
      <c r="E26" s="4" t="n">
        <v>112.0</v>
      </c>
      <c r="F26" s="5" t="n">
        <f si="0" t="shared"/>
        <v>427.67857142857144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174.0</v>
      </c>
      <c r="E27" s="4" t="n">
        <v>24.0</v>
      </c>
      <c r="F27" s="5" t="n">
        <f si="0" t="shared"/>
        <v>625.0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436.0</v>
      </c>
      <c r="E28" s="4" t="n">
        <v>92.0</v>
      </c>
      <c r="F28" s="5" t="n">
        <f si="0" t="shared"/>
        <v>373.9130434782609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73.0</v>
      </c>
      <c r="E29" s="4" t="n">
        <v>17.0</v>
      </c>
      <c r="F29" s="5" t="n">
        <f si="0" t="shared"/>
        <v>329.4117647058823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139.0</v>
      </c>
      <c r="E30" s="4" t="n">
        <v>25.0</v>
      </c>
      <c r="F30" s="5" t="n">
        <f si="0" t="shared"/>
        <v>455.99999999999994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977.0</v>
      </c>
      <c r="E31" s="4" t="n">
        <v>129.0</v>
      </c>
      <c r="F31" s="5" t="n">
        <f si="0" t="shared"/>
        <v>657.3643410852713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91.0</v>
      </c>
      <c r="E32" s="4" t="n">
        <v>16.0</v>
      </c>
      <c r="F32" s="5" t="n">
        <f si="0" t="shared"/>
        <v>468.75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11.0</v>
      </c>
      <c r="E33" s="4" t="n">
        <v>4.0</v>
      </c>
      <c r="F33" s="5" t="n">
        <f si="0" t="shared"/>
        <v>175.0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84.0</v>
      </c>
      <c r="E34" s="4" t="n">
        <v>29.0</v>
      </c>
      <c r="F34" s="5" t="n">
        <f si="0" t="shared"/>
        <v>189.6551724137931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1305.0</v>
      </c>
      <c r="E35" s="4" t="n">
        <f>E36-E24-E25-E26-E27-E28-E29-E30-E31-E32-E33-E34</f>
        <v>279.0</v>
      </c>
      <c r="F35" s="5" t="n">
        <f si="0" t="shared"/>
        <v>367.741935483871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4596.0</v>
      </c>
      <c r="E36" s="4" t="n">
        <v>884.0</v>
      </c>
      <c r="F36" s="5" t="n">
        <f si="0" t="shared"/>
        <v>419.9095022624435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293.0</v>
      </c>
      <c r="E37" s="4" t="n">
        <v>27.0</v>
      </c>
      <c r="F37" s="5" t="n">
        <f si="0" t="shared"/>
        <v>985.1851851851851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72.0</v>
      </c>
      <c r="E38" s="4" t="n">
        <v>5.0</v>
      </c>
      <c r="F38" s="5" t="n">
        <f si="0" t="shared"/>
        <v>1340.0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37.0</v>
      </c>
      <c r="E39" s="4" t="n">
        <f>E40-E37-E38</f>
        <v>2.0</v>
      </c>
      <c r="F39" s="5" t="n">
        <f si="0" t="shared"/>
        <v>1750.0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402.0</v>
      </c>
      <c r="E40" s="4" t="n">
        <v>34.0</v>
      </c>
      <c r="F40" s="5" t="n">
        <f si="0" t="shared"/>
        <v>1082.3529411764707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213.0</v>
      </c>
      <c r="E41" s="4" t="n">
        <v>14.0</v>
      </c>
      <c r="F41" s="5" t="n">
        <f si="0" t="shared"/>
        <v>1421.4285714285713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119.0</v>
      </c>
      <c r="E42" s="4" t="n">
        <f>E43-E41</f>
        <v>17.0</v>
      </c>
      <c r="F42" s="5" t="n">
        <f si="0" t="shared"/>
        <v>600.0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332.0</v>
      </c>
      <c r="E43" s="4" t="n">
        <v>31.0</v>
      </c>
      <c r="F43" s="5" t="n">
        <f si="0" t="shared"/>
        <v>970.9677419354838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12.0</v>
      </c>
      <c r="E44" s="4" t="n">
        <v>1.0</v>
      </c>
      <c r="F44" s="5" t="n">
        <f si="0" t="shared"/>
        <v>1100.0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4518.0</v>
      </c>
      <c r="E45" s="4" t="n">
        <v>1398.0</v>
      </c>
      <c r="F45" s="5" t="n">
        <f si="0" t="shared"/>
        <v>223.17596566523602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49991.0</v>
      </c>
      <c r="E46" s="8" t="n">
        <f>E44+E43+E40+E36+E23+E16+E45</f>
        <v>5480.0</v>
      </c>
      <c r="F46" s="5" t="n">
        <f si="0" t="shared"/>
        <v>812.2445255474453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