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8月來臺旅客人次及成長率－按國籍分
Table 1-3 Visitor Arrivals by Nationality,
 August, 2022</t>
  </si>
  <si>
    <t>111年8月
Aug.., 2022</t>
  </si>
  <si>
    <t>110年8月
Aug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5753.0</v>
      </c>
      <c r="E3" s="4" t="n">
        <v>958.0</v>
      </c>
      <c r="F3" s="5" t="n">
        <f>IF(E3=0,"-",(D3-E3)/E3*100)</f>
        <v>500.521920668058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21.0</v>
      </c>
      <c r="E4" s="4" t="n">
        <v>275.0</v>
      </c>
      <c r="F4" s="5" t="n">
        <f ref="F4:F46" si="0" t="shared">IF(E4=0,"-",(D4-E4)/E4*100)</f>
        <v>489.4545454545454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930.0</v>
      </c>
      <c r="E5" s="4" t="n">
        <v>116.0</v>
      </c>
      <c r="F5" s="5" t="n">
        <f si="0" t="shared"/>
        <v>701.724137931034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326.0</v>
      </c>
      <c r="E6" s="4" t="n">
        <v>72.0</v>
      </c>
      <c r="F6" s="5" t="n">
        <f si="0" t="shared"/>
        <v>352.7777777777777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75.0</v>
      </c>
      <c r="E7" s="4" t="n">
        <v>315.0</v>
      </c>
      <c r="F7" s="5" t="n">
        <f si="0" t="shared"/>
        <v>1193.650793650793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908.0</v>
      </c>
      <c r="E8" s="4" t="n">
        <v>142.0</v>
      </c>
      <c r="F8" s="5" t="n">
        <f si="0" t="shared"/>
        <v>539.436619718309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864.0</v>
      </c>
      <c r="E9" s="4" t="n">
        <v>413.0</v>
      </c>
      <c r="F9" s="5" t="n">
        <f si="0" t="shared"/>
        <v>1804.116222760290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460.0</v>
      </c>
      <c r="E10" s="4" t="n">
        <v>202.0</v>
      </c>
      <c r="F10" s="5" t="n">
        <f si="0" t="shared"/>
        <v>2602.97029702970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554.0</v>
      </c>
      <c r="E11" s="4" t="n">
        <v>78.0</v>
      </c>
      <c r="F11" s="5" t="n">
        <f si="0" t="shared"/>
        <v>4456.41025641025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8130.0</v>
      </c>
      <c r="E12" s="4" t="n">
        <v>61.0</v>
      </c>
      <c r="F12" s="5" t="n">
        <f si="0" t="shared"/>
        <v>29621.31147540983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08.0</v>
      </c>
      <c r="E13" s="4" t="n">
        <f>E14-E7-E8-E9-E10-E11-E12</f>
        <v>21.0</v>
      </c>
      <c r="F13" s="5" t="n">
        <f si="0" t="shared"/>
        <v>3747.619047619047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0799.0</v>
      </c>
      <c r="E14" s="4" t="n">
        <v>1232.0</v>
      </c>
      <c r="F14" s="5" t="n">
        <f si="0" t="shared"/>
        <v>3211.6071428571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14.0</v>
      </c>
      <c r="E15" s="4" t="n">
        <f>E16-E3-E4-E5-E6-E14</f>
        <v>62.0</v>
      </c>
      <c r="F15" s="5" t="n">
        <f si="0" t="shared"/>
        <v>245.1612903225806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9643.0</v>
      </c>
      <c r="E16" s="4" t="n">
        <v>2715.0</v>
      </c>
      <c r="F16" s="5" t="n">
        <f si="0" t="shared"/>
        <v>1728.471454880294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89.0</v>
      </c>
      <c r="E17" s="4" t="n">
        <v>105.0</v>
      </c>
      <c r="F17" s="5" t="n">
        <f si="0" t="shared"/>
        <v>556.190476190476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177.0</v>
      </c>
      <c r="E18" s="4" t="n">
        <v>917.0</v>
      </c>
      <c r="F18" s="5" t="n">
        <f si="0" t="shared"/>
        <v>355.5070883315158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68.0</v>
      </c>
      <c r="E19" s="4" t="n">
        <v>22.0</v>
      </c>
      <c r="F19" s="5" t="n">
        <f si="0" t="shared"/>
        <v>209.090909090909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77.0</v>
      </c>
      <c r="E20" s="4" t="n">
        <v>4.0</v>
      </c>
      <c r="F20" s="5" t="n">
        <f si="0" t="shared"/>
        <v>1825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5.0</v>
      </c>
      <c r="E21" s="4" t="n">
        <v>1.0</v>
      </c>
      <c r="F21" s="5" t="n">
        <f si="0" t="shared"/>
        <v>14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20.0</v>
      </c>
      <c r="E22" s="4" t="n">
        <f>E23-E17-E18-E19-E20-E21</f>
        <v>74.0</v>
      </c>
      <c r="F22" s="5" t="n">
        <f>IF(E22=0,"-",(D22-E22)/E22*100)</f>
        <v>602.702702702702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546.0</v>
      </c>
      <c r="E23" s="4" t="n">
        <v>1123.0</v>
      </c>
      <c r="F23" s="5" t="n">
        <f si="0" t="shared"/>
        <v>393.855743544078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88.0</v>
      </c>
      <c r="E24" s="4" t="n">
        <v>72.0</v>
      </c>
      <c r="F24" s="5" t="n">
        <f si="0" t="shared"/>
        <v>161.1111111111111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869.0</v>
      </c>
      <c r="E25" s="4" t="n">
        <v>189.0</v>
      </c>
      <c r="F25" s="5" t="n">
        <f si="0" t="shared"/>
        <v>359.7883597883597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976.0</v>
      </c>
      <c r="E26" s="4" t="n">
        <v>174.0</v>
      </c>
      <c r="F26" s="5" t="n">
        <f si="0" t="shared"/>
        <v>460.9195402298850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21.0</v>
      </c>
      <c r="E27" s="4" t="n">
        <v>57.0</v>
      </c>
      <c r="F27" s="5" t="n">
        <f si="0" t="shared"/>
        <v>287.71929824561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569.0</v>
      </c>
      <c r="E28" s="4" t="n">
        <v>186.0</v>
      </c>
      <c r="F28" s="5" t="n">
        <f si="0" t="shared"/>
        <v>205.9139784946236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5.0</v>
      </c>
      <c r="E29" s="4" t="n">
        <v>16.0</v>
      </c>
      <c r="F29" s="5" t="n">
        <f si="0" t="shared"/>
        <v>618.7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07.0</v>
      </c>
      <c r="E30" s="4" t="n">
        <v>45.0</v>
      </c>
      <c r="F30" s="5" t="n">
        <f si="0" t="shared"/>
        <v>360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343.0</v>
      </c>
      <c r="E31" s="4" t="n">
        <v>229.0</v>
      </c>
      <c r="F31" s="5" t="n">
        <f si="0" t="shared"/>
        <v>486.4628820960698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27.0</v>
      </c>
      <c r="E32" s="4" t="n">
        <v>36.0</v>
      </c>
      <c r="F32" s="5" t="n">
        <f si="0" t="shared"/>
        <v>252.7777777777777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.0</v>
      </c>
      <c r="E33" s="4" t="n">
        <v>1.0</v>
      </c>
      <c r="F33" s="5" t="n">
        <f si="0" t="shared"/>
        <v>130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5.0</v>
      </c>
      <c r="E34" s="4" t="n">
        <v>26.0</v>
      </c>
      <c r="F34" s="5" t="n">
        <f si="0" t="shared"/>
        <v>265.3846153846153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724.0</v>
      </c>
      <c r="E35" s="4" t="n">
        <f>E36-E24-E25-E26-E27-E28-E29-E30-E31-E32-E33-E34</f>
        <v>561.0</v>
      </c>
      <c r="F35" s="5" t="n">
        <f si="0" t="shared"/>
        <v>207.308377896613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6448.0</v>
      </c>
      <c r="E36" s="4" t="n">
        <v>1592.0</v>
      </c>
      <c r="F36" s="5" t="n">
        <f si="0" t="shared"/>
        <v>305.025125628140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30.0</v>
      </c>
      <c r="E37" s="4" t="n">
        <v>37.0</v>
      </c>
      <c r="F37" s="5" t="n">
        <f si="0" t="shared"/>
        <v>791.891891891891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61.0</v>
      </c>
      <c r="E38" s="4" t="n">
        <v>4.0</v>
      </c>
      <c r="F38" s="5" t="n">
        <f si="0" t="shared"/>
        <v>1425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0.0</v>
      </c>
      <c r="E39" s="4" t="n">
        <f>E40-E37-E38</f>
        <v>92.0</v>
      </c>
      <c r="F39" s="5" t="n">
        <f si="0" t="shared"/>
        <v>-23.9130434782608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461.0</v>
      </c>
      <c r="E40" s="4" t="n">
        <v>133.0</v>
      </c>
      <c r="F40" s="5" t="n">
        <f si="0" t="shared"/>
        <v>246.6165413533834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4.0</v>
      </c>
      <c r="E41" s="4" t="n">
        <v>35.0</v>
      </c>
      <c r="F41" s="5" t="n">
        <f si="0" t="shared"/>
        <v>797.142857142857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60.0</v>
      </c>
      <c r="E42" s="4" t="n">
        <f>E43-E41</f>
        <v>37.0</v>
      </c>
      <c r="F42" s="5" t="n">
        <f si="0" t="shared"/>
        <v>602.702702702702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74.0</v>
      </c>
      <c r="E43" s="4" t="n">
        <v>72.0</v>
      </c>
      <c r="F43" s="5" t="n">
        <f si="0" t="shared"/>
        <v>697.222222222222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8.0</v>
      </c>
      <c r="E44" s="4" t="n">
        <v>3.0</v>
      </c>
      <c r="F44" s="5" t="n">
        <f si="0" t="shared"/>
        <v>5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6609.0</v>
      </c>
      <c r="E45" s="4" t="n">
        <v>2322.0</v>
      </c>
      <c r="F45" s="5" t="n">
        <f si="0" t="shared"/>
        <v>184.6253229974160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9299.0</v>
      </c>
      <c r="E46" s="8" t="n">
        <f>E44+E43+E40+E36+E23+E16+E45</f>
        <v>7960.0</v>
      </c>
      <c r="F46" s="5" t="n">
        <f si="0" t="shared"/>
        <v>770.590452261306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