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<sst xmlns="http://schemas.openxmlformats.org/spreadsheetml/2006/main" count="98" uniqueCount="56">
  <si>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</si>
  <si>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</si>
  <si>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</si>
  <si>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</si>
  <si>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</si>
  <si>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</si>
  <si>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</si>
  <si>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</si>
  <si>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</si>
  <si>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</si>
  <si>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</si>
  <si>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</si>
  <si>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</si>
  <si>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</si>
  <si>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</si>
  <si>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</si>
  <si>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</si>
  <si>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</si>
  <si>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</si>
  <si>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</si>
  <si>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</si>
  <si>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</si>
  <si>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</si>
  <si>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</si>
  <si>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</si>
  <si>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</si>
  <si>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</si>
  <si>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</si>
  <si>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</si>
  <si>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</si>
  <si>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</si>
  <si>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</si>
  <si>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</si>
  <si>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</si>
  <si>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</si>
  <si>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</si>
  <si>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</si>
  <si>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</si>
  <si>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</si>
  <si>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</si>
  <si>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</si>
  <si>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</si>
  <si>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</si>
  <si>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</si>
  <si>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</si>
  <si>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</si>
  <si>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</si>
  <si>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</si>
  <si>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</si>
  <si>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</si>
  <si>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</si>
  <si>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</si>
  <si>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</si>
  <si>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111年9月來臺旅客人次及成長率－按國籍分
Table 1-3 Visitor Arrivals by Nationality,
 September, 2022</t>
  </si>
  <si>
    <t>111年9月
Sep.., 2022</t>
  </si>
  <si>
    <t>110年9月
Sep..,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</si>
</sst>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5560.0</v>
      </c>
      <c r="E3" s="4" t="n">
        <v>832.0</v>
      </c>
      <c r="F3" s="5" t="n">
        <f>IF(E3=0,"-",(D3-E3)/E3*100)</f>
        <v>568.2692307692307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1357.0</v>
      </c>
      <c r="E4" s="4" t="n">
        <v>371.0</v>
      </c>
      <c r="F4" s="5" t="n">
        <f ref="F4:F46" si="0" t="shared">IF(E4=0,"-",(D4-E4)/E4*100)</f>
        <v>265.7681940700809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1214.0</v>
      </c>
      <c r="E5" s="4" t="n">
        <v>128.0</v>
      </c>
      <c r="F5" s="5" t="n">
        <f si="0" t="shared"/>
        <v>848.4375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260.0</v>
      </c>
      <c r="E6" s="4" t="n">
        <v>69.0</v>
      </c>
      <c r="F6" s="5" t="n">
        <f si="0" t="shared"/>
        <v>276.81159420289856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4173.0</v>
      </c>
      <c r="E7" s="4" t="n">
        <v>555.0</v>
      </c>
      <c r="F7" s="5" t="n">
        <f si="0" t="shared"/>
        <v>651.8918918918919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1193.0</v>
      </c>
      <c r="E8" s="4" t="n">
        <v>174.0</v>
      </c>
      <c r="F8" s="5" t="n">
        <f si="0" t="shared"/>
        <v>585.6321839080459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8613.0</v>
      </c>
      <c r="E9" s="4" t="n">
        <v>714.0</v>
      </c>
      <c r="F9" s="5" t="n">
        <f si="0" t="shared"/>
        <v>1106.3025210084033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5777.0</v>
      </c>
      <c r="E10" s="4" t="n">
        <v>298.0</v>
      </c>
      <c r="F10" s="5" t="n">
        <f si="0" t="shared"/>
        <v>1838.5906040268455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3817.0</v>
      </c>
      <c r="E11" s="4" t="n">
        <v>124.0</v>
      </c>
      <c r="F11" s="5" t="n">
        <f si="0" t="shared"/>
        <v>2978.2258064516127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15612.0</v>
      </c>
      <c r="E12" s="4" t="n">
        <v>101.0</v>
      </c>
      <c r="F12" s="5" t="n">
        <f si="0" t="shared"/>
        <v>15357.425742574258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552.0</v>
      </c>
      <c r="E13" s="4" t="n">
        <f>E14-E7-E8-E9-E10-E11-E12</f>
        <v>69.0</v>
      </c>
      <c r="F13" s="5" t="n">
        <f si="0" t="shared"/>
        <v>700.0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39737.0</v>
      </c>
      <c r="E14" s="4" t="n">
        <v>2035.0</v>
      </c>
      <c r="F14" s="5" t="n">
        <f si="0" t="shared"/>
        <v>1852.6781326781324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383.0</v>
      </c>
      <c r="E15" s="4" t="n">
        <f>E16-E3-E4-E5-E6-E14</f>
        <v>50.0</v>
      </c>
      <c r="F15" s="5" t="n">
        <f si="0" t="shared"/>
        <v>666.0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48511.0</v>
      </c>
      <c r="E16" s="4" t="n">
        <v>3485.0</v>
      </c>
      <c r="F16" s="5" t="n">
        <f si="0" t="shared"/>
        <v>1291.9942611190818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700.0</v>
      </c>
      <c r="E17" s="4" t="n">
        <v>82.0</v>
      </c>
      <c r="F17" s="5" t="n">
        <f si="0" t="shared"/>
        <v>753.6585365853658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4226.0</v>
      </c>
      <c r="E18" s="4" t="n">
        <v>934.0</v>
      </c>
      <c r="F18" s="5" t="n">
        <f si="0" t="shared"/>
        <v>352.46252676659526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70.0</v>
      </c>
      <c r="E19" s="4" t="n">
        <v>11.0</v>
      </c>
      <c r="F19" s="5" t="n">
        <f si="0" t="shared"/>
        <v>536.3636363636364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71.0</v>
      </c>
      <c r="E20" s="4" t="n">
        <v>12.0</v>
      </c>
      <c r="F20" s="5" t="n">
        <f si="0" t="shared"/>
        <v>491.6666666666667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22.0</v>
      </c>
      <c r="E21" s="4" t="n">
        <v>2.0</v>
      </c>
      <c r="F21" s="5" t="n">
        <f si="0" t="shared"/>
        <v>1000.0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628.0</v>
      </c>
      <c r="E22" s="4" t="n">
        <f>E23-E17-E18-E19-E20-E21</f>
        <v>184.0</v>
      </c>
      <c r="F22" s="5" t="n">
        <f>IF(E22=0,"-",(D22-E22)/E22*100)</f>
        <v>241.30434782608697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5717.0</v>
      </c>
      <c r="E23" s="4" t="n">
        <v>1225.0</v>
      </c>
      <c r="F23" s="5" t="n">
        <f si="0" t="shared"/>
        <v>366.6938775510204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163.0</v>
      </c>
      <c r="E24" s="4" t="n">
        <v>64.0</v>
      </c>
      <c r="F24" s="5" t="n">
        <f si="0" t="shared"/>
        <v>154.6875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818.0</v>
      </c>
      <c r="E25" s="4" t="n">
        <v>232.0</v>
      </c>
      <c r="F25" s="5" t="n">
        <f si="0" t="shared"/>
        <v>252.58620689655174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945.0</v>
      </c>
      <c r="E26" s="4" t="n">
        <v>223.0</v>
      </c>
      <c r="F26" s="5" t="n">
        <f si="0" t="shared"/>
        <v>323.76681614349775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337.0</v>
      </c>
      <c r="E27" s="4" t="n">
        <v>58.0</v>
      </c>
      <c r="F27" s="5" t="n">
        <f si="0" t="shared"/>
        <v>481.03448275862075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495.0</v>
      </c>
      <c r="E28" s="4" t="n">
        <v>175.0</v>
      </c>
      <c r="F28" s="5" t="n">
        <f si="0" t="shared"/>
        <v>182.85714285714286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102.0</v>
      </c>
      <c r="E29" s="4" t="n">
        <v>24.0</v>
      </c>
      <c r="F29" s="5" t="n">
        <f si="0" t="shared"/>
        <v>325.0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219.0</v>
      </c>
      <c r="E30" s="4" t="n">
        <v>64.0</v>
      </c>
      <c r="F30" s="5" t="n">
        <f si="0" t="shared"/>
        <v>242.1875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1172.0</v>
      </c>
      <c r="E31" s="4" t="n">
        <v>370.0</v>
      </c>
      <c r="F31" s="5" t="n">
        <f si="0" t="shared"/>
        <v>216.75675675675677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75.0</v>
      </c>
      <c r="E32" s="4" t="n">
        <v>21.0</v>
      </c>
      <c r="F32" s="5" t="n">
        <f si="0" t="shared"/>
        <v>257.14285714285717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15.0</v>
      </c>
      <c r="E33" s="4" t="n">
        <v>8.0</v>
      </c>
      <c r="F33" s="5" t="n">
        <f si="0" t="shared"/>
        <v>87.5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108.0</v>
      </c>
      <c r="E34" s="4" t="n">
        <v>27.0</v>
      </c>
      <c r="F34" s="5" t="n">
        <f si="0" t="shared"/>
        <v>300.0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1582.0</v>
      </c>
      <c r="E35" s="4" t="n">
        <f>E36-E24-E25-E26-E27-E28-E29-E30-E31-E32-E33-E34</f>
        <v>648.0</v>
      </c>
      <c r="F35" s="5" t="n">
        <f si="0" t="shared"/>
        <v>144.1358024691358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6031.0</v>
      </c>
      <c r="E36" s="4" t="n">
        <v>1914.0</v>
      </c>
      <c r="F36" s="5" t="n">
        <f si="0" t="shared"/>
        <v>215.0992685475444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544.0</v>
      </c>
      <c r="E37" s="4" t="n">
        <v>34.0</v>
      </c>
      <c r="F37" s="5" t="n">
        <f si="0" t="shared"/>
        <v>1500.0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102.0</v>
      </c>
      <c r="E38" s="4" t="n">
        <v>23.0</v>
      </c>
      <c r="F38" s="5" t="n">
        <f si="0" t="shared"/>
        <v>343.47826086956525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73.0</v>
      </c>
      <c r="E39" s="4" t="n">
        <f>E40-E37-E38</f>
        <v>83.0</v>
      </c>
      <c r="F39" s="5" t="n">
        <f si="0" t="shared"/>
        <v>-12.048192771084338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719.0</v>
      </c>
      <c r="E40" s="4" t="n">
        <v>140.0</v>
      </c>
      <c r="F40" s="5" t="n">
        <f si="0" t="shared"/>
        <v>413.5714285714286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128.0</v>
      </c>
      <c r="E41" s="4" t="n">
        <v>46.0</v>
      </c>
      <c r="F41" s="5" t="n">
        <f si="0" t="shared"/>
        <v>178.26086956521738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256.0</v>
      </c>
      <c r="E42" s="4" t="n">
        <f>E43-E41</f>
        <v>80.0</v>
      </c>
      <c r="F42" s="5" t="n">
        <f si="0" t="shared"/>
        <v>220.00000000000003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384.0</v>
      </c>
      <c r="E43" s="4" t="n">
        <v>126.0</v>
      </c>
      <c r="F43" s="5" t="n">
        <f si="0" t="shared"/>
        <v>204.76190476190476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41.0</v>
      </c>
      <c r="E44" s="4" t="n">
        <v>17.0</v>
      </c>
      <c r="F44" s="5" t="n">
        <f si="0" t="shared"/>
        <v>141.1764705882353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6915.0</v>
      </c>
      <c r="E45" s="4" t="n">
        <v>5357.0</v>
      </c>
      <c r="F45" s="5" t="n">
        <f si="0" t="shared"/>
        <v>29.083442225126007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68318.0</v>
      </c>
      <c r="E46" s="8" t="n">
        <f>E44+E43+E40+E36+E23+E16+E45</f>
        <v>12264.0</v>
      </c>
      <c r="F46" s="5" t="n">
        <f si="0" t="shared"/>
        <v>457.06131767775605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