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12年1月來臺旅客人次及成長率－按國籍分
Table 1-3 Visitor Arrivals by Nationality,
 January, 2023</t>
  </si>
  <si>
    <t>112年1月
Jan.., 2023</t>
  </si>
  <si>
    <t>111年1月
Jan..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27482.0</v>
      </c>
      <c r="E3" s="4" t="n">
        <v>827.0</v>
      </c>
      <c r="F3" s="5" t="n">
        <f>IF(E3=0,"-",(D3-E3)/E3*100)</f>
        <v>3223.0955259975817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36374.0</v>
      </c>
      <c r="E4" s="4" t="n">
        <v>280.0</v>
      </c>
      <c r="F4" s="5" t="n">
        <f ref="F4:F46" si="0" t="shared">IF(E4=0,"-",(D4-E4)/E4*100)</f>
        <v>12890.714285714284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1845.0</v>
      </c>
      <c r="E5" s="4" t="n">
        <v>121.0</v>
      </c>
      <c r="F5" s="5" t="n">
        <f si="0" t="shared"/>
        <v>1424.793388429752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784.0</v>
      </c>
      <c r="E6" s="4" t="n">
        <v>33.0</v>
      </c>
      <c r="F6" s="5" t="n">
        <f si="0" t="shared"/>
        <v>2275.757575757576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20634.0</v>
      </c>
      <c r="E7" s="4" t="n">
        <v>152.0</v>
      </c>
      <c r="F7" s="5" t="n">
        <f si="0" t="shared"/>
        <v>13475.0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6243.0</v>
      </c>
      <c r="E8" s="4" t="n">
        <v>115.0</v>
      </c>
      <c r="F8" s="5" t="n">
        <f si="0" t="shared"/>
        <v>14024.347826086956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1478.0</v>
      </c>
      <c r="E9" s="4" t="n">
        <v>727.0</v>
      </c>
      <c r="F9" s="5" t="n">
        <f si="0" t="shared"/>
        <v>1478.8170563961487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18781.0</v>
      </c>
      <c r="E10" s="4" t="n">
        <v>231.0</v>
      </c>
      <c r="F10" s="5" t="n">
        <f si="0" t="shared"/>
        <v>8030.30303030303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16097.0</v>
      </c>
      <c r="E11" s="4" t="n">
        <v>246.0</v>
      </c>
      <c r="F11" s="5" t="n">
        <f si="0" t="shared"/>
        <v>6443.49593495935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18958.0</v>
      </c>
      <c r="E12" s="4" t="n">
        <v>140.0</v>
      </c>
      <c r="F12" s="5" t="n">
        <f si="0" t="shared"/>
        <v>13441.42857142857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1324.0</v>
      </c>
      <c r="E13" s="4" t="n">
        <f>E14-E7-E8-E9-E10-E11-E12</f>
        <v>38.0</v>
      </c>
      <c r="F13" s="5" t="n">
        <f si="0" t="shared"/>
        <v>3384.2105263157896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03515.0</v>
      </c>
      <c r="E14" s="4" t="n">
        <v>1649.0</v>
      </c>
      <c r="F14" s="5" t="n">
        <f si="0" t="shared"/>
        <v>6177.440873256519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412.0</v>
      </c>
      <c r="E15" s="4" t="n">
        <f>E16-E3-E4-E5-E6-E14</f>
        <v>20.0</v>
      </c>
      <c r="F15" s="5" t="n">
        <f si="0" t="shared"/>
        <v>1960.0000000000002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170412.0</v>
      </c>
      <c r="E16" s="4" t="n">
        <v>2930.0</v>
      </c>
      <c r="F16" s="5" t="n">
        <f si="0" t="shared"/>
        <v>5716.109215017064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5770.0</v>
      </c>
      <c r="E17" s="4" t="n">
        <v>132.0</v>
      </c>
      <c r="F17" s="5" t="n">
        <f si="0" t="shared"/>
        <v>4271.212121212121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26640.0</v>
      </c>
      <c r="E18" s="4" t="n">
        <v>846.0</v>
      </c>
      <c r="F18" s="5" t="n">
        <f si="0" t="shared"/>
        <v>3048.936170212766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172.0</v>
      </c>
      <c r="E19" s="4" t="n">
        <v>20.0</v>
      </c>
      <c r="F19" s="5" t="n">
        <f si="0" t="shared"/>
        <v>760.0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162.0</v>
      </c>
      <c r="E20" s="4" t="n">
        <v>28.0</v>
      </c>
      <c r="F20" s="5" t="n">
        <f si="0" t="shared"/>
        <v>478.57142857142856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82.0</v>
      </c>
      <c r="E21" s="4" t="n">
        <v>1.0</v>
      </c>
      <c r="F21" s="5" t="n">
        <f si="0" t="shared"/>
        <v>8100.0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734.0</v>
      </c>
      <c r="E22" s="4" t="n">
        <f>E23-E17-E18-E19-E20-E21</f>
        <v>96.0</v>
      </c>
      <c r="F22" s="5" t="n">
        <f>IF(E22=0,"-",(D22-E22)/E22*100)</f>
        <v>664.5833333333333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33560.0</v>
      </c>
      <c r="E23" s="4" t="n">
        <v>1123.0</v>
      </c>
      <c r="F23" s="5" t="n">
        <f si="0" t="shared"/>
        <v>2888.4238646482636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358.0</v>
      </c>
      <c r="E24" s="4" t="n">
        <v>59.0</v>
      </c>
      <c r="F24" s="5" t="n">
        <f si="0" t="shared"/>
        <v>506.77966101694915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2820.0</v>
      </c>
      <c r="E25" s="4" t="n">
        <v>167.0</v>
      </c>
      <c r="F25" s="5" t="n">
        <f si="0" t="shared"/>
        <v>1588.622754491018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3183.0</v>
      </c>
      <c r="E26" s="4" t="n">
        <v>187.0</v>
      </c>
      <c r="F26" s="5" t="n">
        <f si="0" t="shared"/>
        <v>1602.139037433155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814.0</v>
      </c>
      <c r="E27" s="4" t="n">
        <v>50.0</v>
      </c>
      <c r="F27" s="5" t="n">
        <f si="0" t="shared"/>
        <v>1528.0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317.0</v>
      </c>
      <c r="E28" s="4" t="n">
        <v>148.0</v>
      </c>
      <c r="F28" s="5" t="n">
        <f si="0" t="shared"/>
        <v>789.8648648648648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435.0</v>
      </c>
      <c r="E29" s="4" t="n">
        <v>36.0</v>
      </c>
      <c r="F29" s="5" t="n">
        <f si="0" t="shared"/>
        <v>1108.3333333333335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604.0</v>
      </c>
      <c r="E30" s="4" t="n">
        <v>76.0</v>
      </c>
      <c r="F30" s="5" t="n">
        <f si="0" t="shared"/>
        <v>694.7368421052632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4391.0</v>
      </c>
      <c r="E31" s="4" t="n">
        <v>350.0</v>
      </c>
      <c r="F31" s="5" t="n">
        <f si="0" t="shared"/>
        <v>1154.5714285714287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502.0</v>
      </c>
      <c r="E32" s="4" t="n">
        <v>21.0</v>
      </c>
      <c r="F32" s="5" t="n">
        <f si="0" t="shared"/>
        <v>2290.4761904761904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14.0</v>
      </c>
      <c r="E33" s="4" t="n">
        <v>5.0</v>
      </c>
      <c r="F33" s="5" t="n">
        <f si="0" t="shared"/>
        <v>2180.0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439.0</v>
      </c>
      <c r="E34" s="4" t="n">
        <v>42.0</v>
      </c>
      <c r="F34" s="5" t="n">
        <f si="0" t="shared"/>
        <v>945.2380952380953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3547.0</v>
      </c>
      <c r="E35" s="4" t="n">
        <f>E36-E24-E25-E26-E27-E28-E29-E30-E31-E32-E33-E34</f>
        <v>426.0</v>
      </c>
      <c r="F35" s="5" t="n">
        <f si="0" t="shared"/>
        <v>732.6291079812207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18524.0</v>
      </c>
      <c r="E36" s="4" t="n">
        <v>1567.0</v>
      </c>
      <c r="F36" s="5" t="n">
        <f si="0" t="shared"/>
        <v>1082.1314613911934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6334.0</v>
      </c>
      <c r="E37" s="4" t="n">
        <v>63.0</v>
      </c>
      <c r="F37" s="5" t="n">
        <f si="0" t="shared"/>
        <v>9953.968253968254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228.0</v>
      </c>
      <c r="E38" s="4" t="n">
        <v>17.0</v>
      </c>
      <c r="F38" s="5" t="n">
        <f si="0" t="shared"/>
        <v>7123.529411764705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43.0</v>
      </c>
      <c r="E39" s="4" t="n">
        <f>E40-E37-E38</f>
        <v>17.0</v>
      </c>
      <c r="F39" s="5" t="n">
        <f si="0" t="shared"/>
        <v>741.1764705882354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7705.0</v>
      </c>
      <c r="E40" s="4" t="n">
        <v>97.0</v>
      </c>
      <c r="F40" s="5" t="n">
        <f si="0" t="shared"/>
        <v>7843.298969072165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49.0</v>
      </c>
      <c r="E41" s="4" t="n">
        <v>28.0</v>
      </c>
      <c r="F41" s="5" t="n">
        <f si="0" t="shared"/>
        <v>1146.4285714285713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254.0</v>
      </c>
      <c r="E42" s="4" t="n">
        <f>E43-E41</f>
        <v>27.0</v>
      </c>
      <c r="F42" s="5" t="n">
        <f si="0" t="shared"/>
        <v>840.7407407407406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603.0</v>
      </c>
      <c r="E43" s="4" t="n">
        <v>55.0</v>
      </c>
      <c r="F43" s="5" t="n">
        <f si="0" t="shared"/>
        <v>996.3636363636363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35.0</v>
      </c>
      <c r="E44" s="4" t="n">
        <v>1.0</v>
      </c>
      <c r="F44" s="5" t="n">
        <f si="0" t="shared"/>
        <v>3400.0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23520.0</v>
      </c>
      <c r="E45" s="4" t="n">
        <v>1866.0</v>
      </c>
      <c r="F45" s="5" t="n">
        <f si="0" t="shared"/>
        <v>1160.4501607717043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254359.0</v>
      </c>
      <c r="E46" s="8" t="n">
        <f>E44+E43+E40+E36+E23+E16+E45</f>
        <v>7639.0</v>
      </c>
      <c r="F46" s="5" t="n">
        <f si="0" t="shared"/>
        <v>3229.7421128419946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