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<sst xmlns="http://schemas.openxmlformats.org/spreadsheetml/2006/main" count="98" uniqueCount="56">
  <si>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</si>
  <si>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</si>
  <si>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</si>
  <si>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</si>
  <si>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</si>
  <si>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</si>
  <si>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</si>
  <si>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</si>
  <si>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</si>
  <si>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</si>
  <si>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</si>
  <si>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</si>
  <si>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</si>
  <si>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</si>
  <si>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</si>
  <si>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</si>
  <si>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</si>
  <si>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</si>
  <si>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</si>
  <si>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</si>
  <si>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</si>
  <si>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</si>
  <si>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</si>
  <si>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</si>
  <si>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</si>
  <si>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</si>
  <si>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</si>
  <si>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</si>
  <si>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</si>
  <si>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</si>
  <si>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</si>
  <si>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</si>
  <si>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</si>
  <si>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</si>
  <si>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</si>
  <si>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</si>
  <si>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</si>
  <si>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</si>
  <si>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</si>
  <si>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</si>
  <si>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</si>
  <si>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</si>
  <si>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</si>
  <si>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</si>
  <si>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</si>
  <si>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</si>
  <si>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</si>
  <si>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</si>
  <si>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</si>
  <si>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</si>
  <si>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</si>
  <si>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</si>
  <si>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</si>
  <si>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97年12月來臺旅客人次及成長率－按國籍分
Table 1-3 Visitor Arrivals by Nationality,
 December, 2008</t>
  </si>
  <si>
    <t>97年12月
Dec.., 2008</t>
  </si>
  <si>
    <t>96年12月
Dec..,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</si>
</sst>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90053.0</v>
      </c>
      <c r="E3" s="4" t="n">
        <v>0.0</v>
      </c>
      <c r="F3" s="5" t="str">
        <f>IF(E3=0,"-",(D3-E3)/E3*100)</f>
        <v>-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12230.0</v>
      </c>
      <c r="E4" s="4" t="n">
        <v>0.0</v>
      </c>
      <c r="F4" s="5" t="str">
        <f ref="F4:F46" si="0" t="shared">IF(E4=0,"-",(D4-E4)/E4*100)</f>
        <v>-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1411.0</v>
      </c>
      <c r="E5" s="4" t="n">
        <v>0.0</v>
      </c>
      <c r="F5" s="5" t="str">
        <f si="0" t="shared"/>
        <v>-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678.0</v>
      </c>
      <c r="E6" s="4" t="n">
        <v>0.0</v>
      </c>
      <c r="F6" s="5" t="str">
        <f si="0" t="shared"/>
        <v>-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24434.0</v>
      </c>
      <c r="E7" s="4" t="n">
        <v>0.0</v>
      </c>
      <c r="F7" s="5" t="str">
        <f si="0" t="shared"/>
        <v>-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29818.0</v>
      </c>
      <c r="E8" s="4" t="n">
        <v>0.0</v>
      </c>
      <c r="F8" s="5" t="str">
        <f si="0" t="shared"/>
        <v>-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9827.0</v>
      </c>
      <c r="E9" s="4" t="n">
        <v>0.0</v>
      </c>
      <c r="F9" s="5" t="str">
        <f si="0" t="shared"/>
        <v>-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5661.0</v>
      </c>
      <c r="E10" s="4" t="n">
        <v>0.0</v>
      </c>
      <c r="F10" s="5" t="str">
        <f si="0" t="shared"/>
        <v>-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5423.0</v>
      </c>
      <c r="E11" s="4" t="n">
        <v>0.0</v>
      </c>
      <c r="F11" s="5" t="str">
        <f si="0" t="shared"/>
        <v>-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4280.0</v>
      </c>
      <c r="E12" s="4" t="n">
        <v>0.0</v>
      </c>
      <c r="F12" s="5" t="str">
        <f si="0" t="shared"/>
        <v>-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518.0</v>
      </c>
      <c r="E13" s="4" t="n">
        <f>E14-E7-E8-E9-E10-E11-E12</f>
        <v>0.0</v>
      </c>
      <c r="F13" s="5" t="str">
        <f si="0" t="shared"/>
        <v>-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79961.0</v>
      </c>
      <c r="E14" s="4" t="n">
        <v>0.0</v>
      </c>
      <c r="F14" s="5" t="str">
        <f si="0" t="shared"/>
        <v>-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2981.0</v>
      </c>
      <c r="E15" s="4" t="n">
        <f>E16-E3-E4-E5-E6-E14</f>
        <v>0.0</v>
      </c>
      <c r="F15" s="5" t="str">
        <f si="0" t="shared"/>
        <v>-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187314.0</v>
      </c>
      <c r="E16" s="4" t="n">
        <v>0.0</v>
      </c>
      <c r="F16" s="5" t="str">
        <f si="0" t="shared"/>
        <v>-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8569.0</v>
      </c>
      <c r="E17" s="4" t="n">
        <v>0.0</v>
      </c>
      <c r="F17" s="5" t="str">
        <f si="0" t="shared"/>
        <v>-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36781.0</v>
      </c>
      <c r="E18" s="4" t="n">
        <v>0.0</v>
      </c>
      <c r="F18" s="5" t="str">
        <f si="0" t="shared"/>
        <v>-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114.0</v>
      </c>
      <c r="E19" s="4" t="n">
        <v>0.0</v>
      </c>
      <c r="F19" s="5" t="str">
        <f si="0" t="shared"/>
        <v>-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256.0</v>
      </c>
      <c r="E20" s="4" t="n">
        <v>0.0</v>
      </c>
      <c r="F20" s="5" t="str">
        <f si="0" t="shared"/>
        <v>-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62.0</v>
      </c>
      <c r="E21" s="4" t="n">
        <v>0.0</v>
      </c>
      <c r="F21" s="5" t="str">
        <f si="0" t="shared"/>
        <v>-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326.0</v>
      </c>
      <c r="E22" s="4" t="n">
        <f>E23-E17-E18-E19-E20-E21</f>
        <v>0.0</v>
      </c>
      <c r="F22" s="5" t="str">
        <f>IF(E22=0,"-",(D22-E22)/E22*100)</f>
        <v>-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46108.0</v>
      </c>
      <c r="E23" s="4" t="n">
        <v>0.0</v>
      </c>
      <c r="F23" s="5" t="str">
        <f si="0" t="shared"/>
        <v>-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309.0</v>
      </c>
      <c r="E24" s="4" t="n">
        <v>0.0</v>
      </c>
      <c r="F24" s="5" t="str">
        <f si="0" t="shared"/>
        <v>-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1974.0</v>
      </c>
      <c r="E25" s="4" t="n">
        <v>0.0</v>
      </c>
      <c r="F25" s="5" t="str">
        <f si="0" t="shared"/>
        <v>-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2817.0</v>
      </c>
      <c r="E26" s="4" t="n">
        <v>0.0</v>
      </c>
      <c r="F26" s="5" t="str">
        <f si="0" t="shared"/>
        <v>-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813.0</v>
      </c>
      <c r="E27" s="4" t="n">
        <v>0.0</v>
      </c>
      <c r="F27" s="5" t="str">
        <f si="0" t="shared"/>
        <v>-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1051.0</v>
      </c>
      <c r="E28" s="4" t="n">
        <v>0.0</v>
      </c>
      <c r="F28" s="5" t="str">
        <f si="0" t="shared"/>
        <v>-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462.0</v>
      </c>
      <c r="E29" s="4" t="n">
        <v>0.0</v>
      </c>
      <c r="F29" s="5" t="str">
        <f si="0" t="shared"/>
        <v>-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349.0</v>
      </c>
      <c r="E30" s="4" t="n">
        <v>0.0</v>
      </c>
      <c r="F30" s="5" t="str">
        <f si="0" t="shared"/>
        <v>-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6136.0</v>
      </c>
      <c r="E31" s="4" t="n">
        <v>0.0</v>
      </c>
      <c r="F31" s="5" t="str">
        <f si="0" t="shared"/>
        <v>-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443.0</v>
      </c>
      <c r="E32" s="4" t="n">
        <v>0.0</v>
      </c>
      <c r="F32" s="5" t="str">
        <f si="0" t="shared"/>
        <v>-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66.0</v>
      </c>
      <c r="E33" s="4" t="n">
        <v>0.0</v>
      </c>
      <c r="F33" s="5" t="str">
        <f si="0" t="shared"/>
        <v>-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532.0</v>
      </c>
      <c r="E34" s="4" t="n">
        <v>0.0</v>
      </c>
      <c r="F34" s="5" t="str">
        <f si="0" t="shared"/>
        <v>-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4446.0</v>
      </c>
      <c r="E35" s="4" t="n">
        <f>E36-E24-E25-E26-E27-E28-E29-E30-E31-E32-E33-E34</f>
        <v>0.0</v>
      </c>
      <c r="F35" s="5" t="str">
        <f si="0" t="shared"/>
        <v>-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19398.0</v>
      </c>
      <c r="E36" s="4" t="n">
        <v>0.0</v>
      </c>
      <c r="F36" s="5" t="str">
        <f si="0" t="shared"/>
        <v>-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6856.0</v>
      </c>
      <c r="E37" s="4" t="n">
        <v>0.0</v>
      </c>
      <c r="F37" s="5" t="str">
        <f si="0" t="shared"/>
        <v>-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1183.0</v>
      </c>
      <c r="E38" s="4" t="n">
        <v>0.0</v>
      </c>
      <c r="F38" s="5" t="str">
        <f si="0" t="shared"/>
        <v>-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49.0</v>
      </c>
      <c r="E39" s="4" t="n">
        <f>E40-E37-E38</f>
        <v>0.0</v>
      </c>
      <c r="F39" s="5" t="str">
        <f si="0" t="shared"/>
        <v>-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8088.0</v>
      </c>
      <c r="E40" s="4" t="n">
        <v>0.0</v>
      </c>
      <c r="F40" s="5" t="str">
        <f si="0" t="shared"/>
        <v>-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394.0</v>
      </c>
      <c r="E41" s="4" t="n">
        <v>0.0</v>
      </c>
      <c r="F41" s="5" t="str">
        <f si="0" t="shared"/>
        <v>-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239.0</v>
      </c>
      <c r="E42" s="4" t="n">
        <f>E43-E41</f>
        <v>0.0</v>
      </c>
      <c r="F42" s="5" t="str">
        <f si="0" t="shared"/>
        <v>-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633.0</v>
      </c>
      <c r="E43" s="4" t="n">
        <v>0.0</v>
      </c>
      <c r="F43" s="5" t="str">
        <f si="0" t="shared"/>
        <v>-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13.0</v>
      </c>
      <c r="E44" s="4" t="n">
        <v>0.0</v>
      </c>
      <c r="F44" s="5" t="str">
        <f si="0" t="shared"/>
        <v>-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90484.0</v>
      </c>
      <c r="E45" s="4" t="n">
        <v>71063.0</v>
      </c>
      <c r="F45" s="5" t="n">
        <f si="0" t="shared"/>
        <v>27.32927121005305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352038.0</v>
      </c>
      <c r="E46" s="8" t="n">
        <f>E44+E43+E40+E36+E23+E16+E45</f>
        <v>71063.0</v>
      </c>
      <c r="F46" s="5" t="n">
        <f si="0" t="shared"/>
        <v>395.3885988489087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