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<sst xmlns="http://schemas.openxmlformats.org/spreadsheetml/2006/main" count="98" uniqueCount="56">
  <si>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</si>
  <si>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</si>
  <si>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</si>
  <si>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</si>
  <si>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</si>
  <si>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</si>
  <si>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</si>
  <si>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</si>
  <si>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</si>
  <si>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</si>
  <si>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</si>
  <si>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</si>
  <si>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</si>
  <si>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</si>
  <si>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</si>
  <si>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</si>
  <si>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</si>
  <si>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</si>
  <si>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</si>
  <si>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</si>
  <si>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</si>
  <si>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</si>
  <si>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</si>
  <si>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</si>
  <si>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</si>
  <si>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</si>
  <si>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</si>
  <si>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</si>
  <si>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</si>
  <si>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</si>
  <si>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</si>
  <si>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</si>
  <si>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</si>
  <si>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</si>
  <si>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</si>
  <si>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</si>
  <si>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</si>
  <si>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</si>
  <si>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</si>
  <si>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</si>
  <si>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</si>
  <si>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</si>
  <si>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</si>
  <si>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</si>
  <si>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</si>
  <si>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</si>
  <si>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</si>
  <si>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</si>
  <si>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</si>
  <si>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</si>
  <si>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</si>
  <si>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</si>
  <si>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</si>
  <si>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98年1月來臺旅客人次及成長率－按國籍分
Table 1-3 Visitor Arrivals by Nationality,
 January, 2009</t>
  </si>
  <si>
    <t>98年1月
Jan.., 2009</t>
  </si>
  <si>
    <t>97年1月
Jan..,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</si>
</sst>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70742.0</v>
      </c>
      <c r="E3" s="4" t="n">
        <v>98875.0</v>
      </c>
      <c r="F3" s="5" t="n">
        <f>IF(E3=0,"-",(D3-E3)/E3*100)</f>
        <v>-28.453097345132743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15977.0</v>
      </c>
      <c r="E4" s="4" t="n">
        <v>32781.0</v>
      </c>
      <c r="F4" s="5" t="n">
        <f ref="F4:F46" si="0" t="shared">IF(E4=0,"-",(D4-E4)/E4*100)</f>
        <v>-51.26140142155516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1178.0</v>
      </c>
      <c r="E5" s="4" t="n">
        <v>1826.0</v>
      </c>
      <c r="F5" s="5" t="n">
        <f si="0" t="shared"/>
        <v>-35.48740416210296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600.0</v>
      </c>
      <c r="E6" s="4" t="n">
        <v>984.0</v>
      </c>
      <c r="F6" s="5" t="n">
        <f si="0" t="shared"/>
        <v>-39.02439024390244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10564.0</v>
      </c>
      <c r="E7" s="4" t="n">
        <v>8778.0</v>
      </c>
      <c r="F7" s="5" t="n">
        <f si="0" t="shared"/>
        <v>20.346320346320347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8907.0</v>
      </c>
      <c r="E8" s="4" t="n">
        <v>10218.0</v>
      </c>
      <c r="F8" s="5" t="n">
        <f si="0" t="shared"/>
        <v>-12.830299471520846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7536.0</v>
      </c>
      <c r="E9" s="4" t="n">
        <v>7951.0</v>
      </c>
      <c r="F9" s="5" t="n">
        <f si="0" t="shared"/>
        <v>-5.21946924915105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4561.0</v>
      </c>
      <c r="E10" s="4" t="n">
        <v>7063.0</v>
      </c>
      <c r="F10" s="5" t="n">
        <f si="0" t="shared"/>
        <v>-35.424040775874275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3769.0</v>
      </c>
      <c r="E11" s="4" t="n">
        <v>6621.0</v>
      </c>
      <c r="F11" s="5" t="n">
        <f si="0" t="shared"/>
        <v>-43.07506418969944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3788.0</v>
      </c>
      <c r="E12" s="4" t="n">
        <v>6560.0</v>
      </c>
      <c r="F12" s="5" t="n">
        <f si="0" t="shared"/>
        <v>-42.25609756097561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341.0</v>
      </c>
      <c r="E13" s="4" t="n">
        <f>E14-E7-E8-E9-E10-E11-E12</f>
        <v>317.0</v>
      </c>
      <c r="F13" s="5" t="n">
        <f si="0" t="shared"/>
        <v>7.570977917981073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39466.0</v>
      </c>
      <c r="E14" s="4" t="n">
        <v>47508.0</v>
      </c>
      <c r="F14" s="5" t="n">
        <f si="0" t="shared"/>
        <v>-16.927675338890293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272.0</v>
      </c>
      <c r="E15" s="4" t="n">
        <f>E16-E3-E4-E5-E6-E14</f>
        <v>369.0</v>
      </c>
      <c r="F15" s="5" t="n">
        <f si="0" t="shared"/>
        <v>-26.287262872628723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128235.0</v>
      </c>
      <c r="E16" s="4" t="n">
        <v>182343.0</v>
      </c>
      <c r="F16" s="5" t="n">
        <f si="0" t="shared"/>
        <v>-29.673746730063673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7272.0</v>
      </c>
      <c r="E17" s="4" t="n">
        <v>6213.0</v>
      </c>
      <c r="F17" s="5" t="n">
        <f si="0" t="shared"/>
        <v>17.044905842588122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29343.0</v>
      </c>
      <c r="E18" s="4" t="n">
        <v>31778.0</v>
      </c>
      <c r="F18" s="5" t="n">
        <f si="0" t="shared"/>
        <v>-7.662533828434766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103.0</v>
      </c>
      <c r="E19" s="4" t="n">
        <v>163.0</v>
      </c>
      <c r="F19" s="5" t="n">
        <f si="0" t="shared"/>
        <v>-36.809815950920246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325.0</v>
      </c>
      <c r="E20" s="4" t="n">
        <v>391.0</v>
      </c>
      <c r="F20" s="5" t="n">
        <f si="0" t="shared"/>
        <v>-16.879795396419436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50.0</v>
      </c>
      <c r="E21" s="4" t="n">
        <v>45.0</v>
      </c>
      <c r="F21" s="5" t="n">
        <f si="0" t="shared"/>
        <v>11.11111111111111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463.0</v>
      </c>
      <c r="E22" s="4" t="n">
        <f>E23-E17-E18-E19-E20-E21</f>
        <v>488.0</v>
      </c>
      <c r="F22" s="5" t="n">
        <f>IF(E22=0,"-",(D22-E22)/E22*100)</f>
        <v>-5.122950819672131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37556.0</v>
      </c>
      <c r="E23" s="4" t="n">
        <v>39078.0</v>
      </c>
      <c r="F23" s="5" t="n">
        <f si="0" t="shared"/>
        <v>-3.894774553457188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319.0</v>
      </c>
      <c r="E24" s="4" t="n">
        <v>370.0</v>
      </c>
      <c r="F24" s="5" t="n">
        <f si="0" t="shared"/>
        <v>-13.783783783783784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2054.0</v>
      </c>
      <c r="E25" s="4" t="n">
        <v>2449.0</v>
      </c>
      <c r="F25" s="5" t="n">
        <f si="0" t="shared"/>
        <v>-16.129032258064516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2553.0</v>
      </c>
      <c r="E26" s="4" t="n">
        <v>3536.0</v>
      </c>
      <c r="F26" s="5" t="n">
        <f si="0" t="shared"/>
        <v>-27.79977375565611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689.0</v>
      </c>
      <c r="E27" s="4" t="n">
        <v>916.0</v>
      </c>
      <c r="F27" s="5" t="n">
        <f si="0" t="shared"/>
        <v>-24.781659388646286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885.0</v>
      </c>
      <c r="E28" s="4" t="n">
        <v>1247.0</v>
      </c>
      <c r="F28" s="5" t="n">
        <f si="0" t="shared"/>
        <v>-29.029671210906177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456.0</v>
      </c>
      <c r="E29" s="4" t="n">
        <v>519.0</v>
      </c>
      <c r="F29" s="5" t="n">
        <f si="0" t="shared"/>
        <v>-12.138728323699421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302.0</v>
      </c>
      <c r="E30" s="4" t="n">
        <v>421.0</v>
      </c>
      <c r="F30" s="5" t="n">
        <f si="0" t="shared"/>
        <v>-28.26603325415677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4977.0</v>
      </c>
      <c r="E31" s="4" t="n">
        <v>5658.0</v>
      </c>
      <c r="F31" s="5" t="n">
        <f si="0" t="shared"/>
        <v>-12.036055143160128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371.0</v>
      </c>
      <c r="E32" s="4" t="n">
        <v>417.0</v>
      </c>
      <c r="F32" s="5" t="n">
        <f si="0" t="shared"/>
        <v>-11.031175059952037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82.0</v>
      </c>
      <c r="E33" s="4" t="n">
        <v>95.0</v>
      </c>
      <c r="F33" s="5" t="n">
        <f si="0" t="shared"/>
        <v>-13.684210526315791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514.0</v>
      </c>
      <c r="E34" s="4" t="n">
        <v>641.0</v>
      </c>
      <c r="F34" s="5" t="n">
        <f si="0" t="shared"/>
        <v>-19.81279251170047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3167.0</v>
      </c>
      <c r="E35" s="4" t="n">
        <f>E36-E24-E25-E26-E27-E28-E29-E30-E31-E32-E33-E34</f>
        <v>2741.0</v>
      </c>
      <c r="F35" s="5" t="n">
        <f si="0" t="shared"/>
        <v>15.541773075519883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16369.0</v>
      </c>
      <c r="E36" s="4" t="n">
        <v>19010.0</v>
      </c>
      <c r="F36" s="5" t="n">
        <f si="0" t="shared"/>
        <v>-13.892688058916361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6232.0</v>
      </c>
      <c r="E37" s="4" t="n">
        <v>6820.0</v>
      </c>
      <c r="F37" s="5" t="n">
        <f si="0" t="shared"/>
        <v>-8.621700879765395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1159.0</v>
      </c>
      <c r="E38" s="4" t="n">
        <v>1149.0</v>
      </c>
      <c r="F38" s="5" t="n">
        <f si="0" t="shared"/>
        <v>0.8703220191470844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40.0</v>
      </c>
      <c r="E39" s="4" t="n">
        <f>E40-E37-E38</f>
        <v>55.0</v>
      </c>
      <c r="F39" s="5" t="n">
        <f si="0" t="shared"/>
        <v>-27.27272727272727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7431.0</v>
      </c>
      <c r="E40" s="4" t="n">
        <v>8024.0</v>
      </c>
      <c r="F40" s="5" t="n">
        <f si="0" t="shared"/>
        <v>-7.390329012961116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401.0</v>
      </c>
      <c r="E41" s="4" t="n">
        <v>447.0</v>
      </c>
      <c r="F41" s="5" t="n">
        <f si="0" t="shared"/>
        <v>-10.290827740492169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185.0</v>
      </c>
      <c r="E42" s="4" t="n">
        <f>E43-E41</f>
        <v>255.0</v>
      </c>
      <c r="F42" s="5" t="n">
        <f si="0" t="shared"/>
        <v>-27.450980392156865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586.0</v>
      </c>
      <c r="E43" s="4" t="n">
        <v>702.0</v>
      </c>
      <c r="F43" s="5" t="n">
        <f si="0" t="shared"/>
        <v>-16.524216524216524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20.0</v>
      </c>
      <c r="E44" s="4" t="n">
        <v>9.0</v>
      </c>
      <c r="F44" s="5" t="n">
        <f si="0" t="shared"/>
        <v>122.22222222222223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86699.0</v>
      </c>
      <c r="E45" s="4" t="n">
        <v>48276.0</v>
      </c>
      <c r="F45" s="5" t="n">
        <f si="0" t="shared"/>
        <v>79.59027259922115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276896.0</v>
      </c>
      <c r="E46" s="8" t="n">
        <f>E44+E43+E40+E36+E23+E16+E45</f>
        <v>297442.0</v>
      </c>
      <c r="F46" s="5" t="n">
        <f si="0" t="shared"/>
        <v>-6.90756517236974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