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<sst xmlns="http://schemas.openxmlformats.org/spreadsheetml/2006/main" count="98" uniqueCount="56">
  <si>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</si>
  <si>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</si>
  <si>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</si>
  <si>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</si>
  <si>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</si>
  <si>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</si>
  <si>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</si>
  <si>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</si>
  <si>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</si>
  <si>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</si>
  <si>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</si>
  <si>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</si>
  <si>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</si>
  <si>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</si>
  <si>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</si>
  <si>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</si>
  <si>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</si>
  <si>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</si>
  <si>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</si>
  <si>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</si>
  <si>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</si>
  <si>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</si>
  <si>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</si>
  <si>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</si>
  <si>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</si>
  <si>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</si>
  <si>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</si>
  <si>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</si>
  <si>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</si>
  <si>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</si>
  <si>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</si>
  <si>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</si>
  <si>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</si>
  <si>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</si>
  <si>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</si>
  <si>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</si>
  <si>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</si>
  <si>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</si>
  <si>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</si>
  <si>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</si>
  <si>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</si>
  <si>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</si>
  <si>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</si>
  <si>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</si>
  <si>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</si>
  <si>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</si>
  <si>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</si>
  <si>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</si>
  <si>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</si>
  <si>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</si>
  <si>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</si>
  <si>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</si>
  <si>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</si>
  <si>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98年10月來臺旅客人次及成長率－按國籍分
Table 1-3 Visitor Arrivals by Nationality,
 October, 2009</t>
  </si>
  <si>
    <t>98年10月
Oct.., 2009</t>
  </si>
  <si>
    <t>97年10月
Oct.., 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</si>
</sst>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87981.0</v>
      </c>
      <c r="E3" s="4" t="n">
        <v>95594.0</v>
      </c>
      <c r="F3" s="5" t="n">
        <f>IF(E3=0,"-",(D3-E3)/E3*100)</f>
        <v>-7.963888947005042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11224.0</v>
      </c>
      <c r="E4" s="4" t="n">
        <v>17408.0</v>
      </c>
      <c r="F4" s="5" t="n">
        <f ref="F4:F46" si="0" t="shared">IF(E4=0,"-",(D4-E4)/E4*100)</f>
        <v>-35.52389705882353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1983.0</v>
      </c>
      <c r="E5" s="4" t="n">
        <v>1830.0</v>
      </c>
      <c r="F5" s="5" t="n">
        <f si="0" t="shared"/>
        <v>8.360655737704919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1159.0</v>
      </c>
      <c r="E6" s="4" t="n">
        <v>1001.0</v>
      </c>
      <c r="F6" s="5" t="n">
        <f si="0" t="shared"/>
        <v>15.784215784215785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16754.0</v>
      </c>
      <c r="E7" s="4" t="n">
        <v>15502.0</v>
      </c>
      <c r="F7" s="5" t="n">
        <f si="0" t="shared"/>
        <v>8.07637724164624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14025.0</v>
      </c>
      <c r="E8" s="4" t="n">
        <v>15248.0</v>
      </c>
      <c r="F8" s="5" t="n">
        <f si="0" t="shared"/>
        <v>-8.020724029380903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8432.0</v>
      </c>
      <c r="E9" s="4" t="n">
        <v>11656.0</v>
      </c>
      <c r="F9" s="5" t="n">
        <f si="0" t="shared"/>
        <v>-27.659574468085108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7583.0</v>
      </c>
      <c r="E10" s="4" t="n">
        <v>7244.0</v>
      </c>
      <c r="F10" s="5" t="n">
        <f si="0" t="shared"/>
        <v>4.679734953064605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9648.0</v>
      </c>
      <c r="E11" s="4" t="n">
        <v>7539.0</v>
      </c>
      <c r="F11" s="5" t="n">
        <f si="0" t="shared"/>
        <v>27.97453243135695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6013.0</v>
      </c>
      <c r="E12" s="4" t="n">
        <v>5744.0</v>
      </c>
      <c r="F12" s="5" t="n">
        <f si="0" t="shared"/>
        <v>4.683147632311978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419.0</v>
      </c>
      <c r="E13" s="4" t="n">
        <f>E14-E7-E8-E9-E10-E11-E12</f>
        <v>332.0</v>
      </c>
      <c r="F13" s="5" t="n">
        <f si="0" t="shared"/>
        <v>26.20481927710843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62874.0</v>
      </c>
      <c r="E14" s="4" t="n">
        <v>63265.0</v>
      </c>
      <c r="F14" s="5" t="n">
        <f si="0" t="shared"/>
        <v>-0.6180352485576543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482.0</v>
      </c>
      <c r="E15" s="4" t="n">
        <f>E16-E3-E4-E5-E6-E14</f>
        <v>415.0</v>
      </c>
      <c r="F15" s="5" t="n">
        <f si="0" t="shared"/>
        <v>16.14457831325301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165703.0</v>
      </c>
      <c r="E16" s="4" t="n">
        <v>179513.0</v>
      </c>
      <c r="F16" s="5" t="n">
        <f si="0" t="shared"/>
        <v>-7.693036158941135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7619.0</v>
      </c>
      <c r="E17" s="4" t="n">
        <v>6591.0</v>
      </c>
      <c r="F17" s="5" t="n">
        <f si="0" t="shared"/>
        <v>15.597026247913822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35225.0</v>
      </c>
      <c r="E18" s="4" t="n">
        <v>34768.0</v>
      </c>
      <c r="F18" s="5" t="n">
        <f si="0" t="shared"/>
        <v>1.3144270593649332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314.0</v>
      </c>
      <c r="E19" s="4" t="n">
        <v>253.0</v>
      </c>
      <c r="F19" s="5" t="n">
        <f si="0" t="shared"/>
        <v>24.110671936758894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563.0</v>
      </c>
      <c r="E20" s="4" t="n">
        <v>406.0</v>
      </c>
      <c r="F20" s="5" t="n">
        <f si="0" t="shared"/>
        <v>38.669950738916256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106.0</v>
      </c>
      <c r="E21" s="4" t="n">
        <v>109.0</v>
      </c>
      <c r="F21" s="5" t="n">
        <f si="0" t="shared"/>
        <v>-2.7522935779816518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682.0</v>
      </c>
      <c r="E22" s="4" t="n">
        <f>E23-E17-E18-E19-E20-E21</f>
        <v>674.0</v>
      </c>
      <c r="F22" s="5" t="n">
        <f>IF(E22=0,"-",(D22-E22)/E22*100)</f>
        <v>1.1869436201780417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44509.0</v>
      </c>
      <c r="E23" s="4" t="n">
        <v>42801.0</v>
      </c>
      <c r="F23" s="5" t="n">
        <f si="0" t="shared"/>
        <v>3.990560968201678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568.0</v>
      </c>
      <c r="E24" s="4" t="n">
        <v>486.0</v>
      </c>
      <c r="F24" s="5" t="n">
        <f si="0" t="shared"/>
        <v>16.872427983539097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2931.0</v>
      </c>
      <c r="E25" s="4" t="n">
        <v>2789.0</v>
      </c>
      <c r="F25" s="5" t="n">
        <f si="0" t="shared"/>
        <v>5.0914306202940125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4657.0</v>
      </c>
      <c r="E26" s="4" t="n">
        <v>4481.0</v>
      </c>
      <c r="F26" s="5" t="n">
        <f si="0" t="shared"/>
        <v>3.927694711002008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1475.0</v>
      </c>
      <c r="E27" s="4" t="n">
        <v>1579.0</v>
      </c>
      <c r="F27" s="5" t="n">
        <f si="0" t="shared"/>
        <v>-6.586447118429385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1375.0</v>
      </c>
      <c r="E28" s="4" t="n">
        <v>1329.0</v>
      </c>
      <c r="F28" s="5" t="n">
        <f si="0" t="shared"/>
        <v>3.4612490594431904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684.0</v>
      </c>
      <c r="E29" s="4" t="n">
        <v>694.0</v>
      </c>
      <c r="F29" s="5" t="n">
        <f si="0" t="shared"/>
        <v>-1.440922190201729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712.0</v>
      </c>
      <c r="E30" s="4" t="n">
        <v>682.0</v>
      </c>
      <c r="F30" s="5" t="n">
        <f si="0" t="shared"/>
        <v>4.398826979472141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6566.0</v>
      </c>
      <c r="E31" s="4" t="n">
        <v>5999.0</v>
      </c>
      <c r="F31" s="5" t="n">
        <f si="0" t="shared"/>
        <v>9.451575262543757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511.0</v>
      </c>
      <c r="E32" s="4" t="n">
        <v>488.0</v>
      </c>
      <c r="F32" s="5" t="n">
        <f si="0" t="shared"/>
        <v>4.713114754098361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129.0</v>
      </c>
      <c r="E33" s="4" t="n">
        <v>133.0</v>
      </c>
      <c r="F33" s="5" t="n">
        <f si="0" t="shared"/>
        <v>-3.007518796992481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693.0</v>
      </c>
      <c r="E34" s="4" t="n">
        <v>764.0</v>
      </c>
      <c r="F34" s="5" t="n">
        <f si="0" t="shared"/>
        <v>-9.293193717277488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4542.0</v>
      </c>
      <c r="E35" s="4" t="n">
        <f>E36-E24-E25-E26-E27-E28-E29-E30-E31-E32-E33-E34</f>
        <v>4121.0</v>
      </c>
      <c r="F35" s="5" t="n">
        <f si="0" t="shared"/>
        <v>10.215966998301383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24843.0</v>
      </c>
      <c r="E36" s="4" t="n">
        <v>23545.0</v>
      </c>
      <c r="F36" s="5" t="n">
        <f si="0" t="shared"/>
        <v>5.512847738373328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6285.0</v>
      </c>
      <c r="E37" s="4" t="n">
        <v>5819.0</v>
      </c>
      <c r="F37" s="5" t="n">
        <f si="0" t="shared"/>
        <v>8.008248840006873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890.0</v>
      </c>
      <c r="E38" s="4" t="n">
        <v>958.0</v>
      </c>
      <c r="F38" s="5" t="n">
        <f si="0" t="shared"/>
        <v>-7.09812108559499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46.0</v>
      </c>
      <c r="E39" s="4" t="n">
        <f>E40-E37-E38</f>
        <v>41.0</v>
      </c>
      <c r="F39" s="5" t="n">
        <f si="0" t="shared"/>
        <v>12.195121951219512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7221.0</v>
      </c>
      <c r="E40" s="4" t="n">
        <v>6818.0</v>
      </c>
      <c r="F40" s="5" t="n">
        <f si="0" t="shared"/>
        <v>5.910824288647698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351.0</v>
      </c>
      <c r="E41" s="4" t="n">
        <v>406.0</v>
      </c>
      <c r="F41" s="5" t="n">
        <f si="0" t="shared"/>
        <v>-13.546798029556651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444.0</v>
      </c>
      <c r="E42" s="4" t="n">
        <f>E43-E41</f>
        <v>309.0</v>
      </c>
      <c r="F42" s="5" t="n">
        <f si="0" t="shared"/>
        <v>43.689320388349515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795.0</v>
      </c>
      <c r="E43" s="4" t="n">
        <v>715.0</v>
      </c>
      <c r="F43" s="5" t="n">
        <f si="0" t="shared"/>
        <v>11.188811188811188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38.0</v>
      </c>
      <c r="E44" s="4" t="n">
        <v>36.0</v>
      </c>
      <c r="F44" s="5" t="n">
        <f si="0" t="shared"/>
        <v>5.555555555555555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125103.0</v>
      </c>
      <c r="E45" s="4" t="n">
        <v>73610.0</v>
      </c>
      <c r="F45" s="5" t="n">
        <f si="0" t="shared"/>
        <v>69.95381062355658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368212.0</v>
      </c>
      <c r="E46" s="8" t="n">
        <f>E44+E43+E40+E36+E23+E16+E45</f>
        <v>327038.0</v>
      </c>
      <c r="F46" s="5" t="n">
        <f si="0" t="shared"/>
        <v>12.589974253756445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