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<sst xmlns="http://schemas.openxmlformats.org/spreadsheetml/2006/main" count="98" uniqueCount="56">
  <si>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</si>
  <si>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</si>
  <si>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</si>
  <si>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</si>
  <si>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</si>
  <si>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</si>
  <si>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</si>
  <si>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</si>
  <si>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</si>
  <si>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</si>
  <si>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</si>
  <si>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</si>
  <si>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</si>
  <si>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</si>
  <si>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</si>
  <si>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</si>
  <si>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</si>
  <si>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</si>
  <si>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</si>
  <si>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</si>
  <si>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</si>
  <si>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</si>
  <si>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</si>
  <si>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</si>
  <si>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</si>
  <si>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</si>
  <si>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</si>
  <si>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</si>
  <si>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</si>
  <si>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</si>
  <si>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</si>
  <si>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</si>
  <si>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</si>
  <si>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</si>
  <si>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</si>
  <si>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</si>
  <si>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</si>
  <si>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</si>
  <si>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</si>
  <si>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</si>
  <si>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</si>
  <si>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</si>
  <si>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</si>
  <si>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</si>
  <si>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</si>
  <si>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</si>
  <si>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</si>
  <si>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</si>
  <si>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</si>
  <si>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</si>
  <si>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</si>
  <si>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</si>
  <si>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</si>
  <si>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98年12月來臺旅客人次及成長率－按國籍分
Table 1-3 Visitor Arrivals by Nationality,
 December, 2009</t>
  </si>
  <si>
    <t>98年12月
Dec.., 2009</t>
  </si>
  <si>
    <t>97年12月
Dec..,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</si>
</sst>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90711.0</v>
      </c>
      <c r="E3" s="4" t="n">
        <v>90053.0</v>
      </c>
      <c r="F3" s="5" t="n">
        <f>IF(E3=0,"-",(D3-E3)/E3*100)</f>
        <v>0.7306808212941268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16538.0</v>
      </c>
      <c r="E4" s="4" t="n">
        <v>12230.0</v>
      </c>
      <c r="F4" s="5" t="n">
        <f ref="F4:F46" si="0" t="shared">IF(E4=0,"-",(D4-E4)/E4*100)</f>
        <v>35.22485690923958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1765.0</v>
      </c>
      <c r="E5" s="4" t="n">
        <v>1411.0</v>
      </c>
      <c r="F5" s="5" t="n">
        <f si="0" t="shared"/>
        <v>25.08858965272856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926.0</v>
      </c>
      <c r="E6" s="4" t="n">
        <v>678.0</v>
      </c>
      <c r="F6" s="5" t="n">
        <f si="0" t="shared"/>
        <v>36.57817109144543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32075.0</v>
      </c>
      <c r="E7" s="4" t="n">
        <v>24434.0</v>
      </c>
      <c r="F7" s="5" t="n">
        <f si="0" t="shared"/>
        <v>31.271998035524266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33533.0</v>
      </c>
      <c r="E8" s="4" t="n">
        <v>29818.0</v>
      </c>
      <c r="F8" s="5" t="n">
        <f si="0" t="shared"/>
        <v>12.458917432423368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11407.0</v>
      </c>
      <c r="E9" s="4" t="n">
        <v>9827.0</v>
      </c>
      <c r="F9" s="5" t="n">
        <f si="0" t="shared"/>
        <v>16.078152030121096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6989.0</v>
      </c>
      <c r="E10" s="4" t="n">
        <v>5661.0</v>
      </c>
      <c r="F10" s="5" t="n">
        <f si="0" t="shared"/>
        <v>23.45875287051758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8548.0</v>
      </c>
      <c r="E11" s="4" t="n">
        <v>5423.0</v>
      </c>
      <c r="F11" s="5" t="n">
        <f si="0" t="shared"/>
        <v>57.624930850082976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5785.0</v>
      </c>
      <c r="E12" s="4" t="n">
        <v>4280.0</v>
      </c>
      <c r="F12" s="5" t="n">
        <f si="0" t="shared"/>
        <v>35.16355140186916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460.0</v>
      </c>
      <c r="E13" s="4" t="n">
        <f>E14-E7-E8-E9-E10-E11-E12</f>
        <v>518.0</v>
      </c>
      <c r="F13" s="5" t="n">
        <f si="0" t="shared"/>
        <v>-11.196911196911197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98797.0</v>
      </c>
      <c r="E14" s="4" t="n">
        <v>79961.0</v>
      </c>
      <c r="F14" s="5" t="n">
        <f si="0" t="shared"/>
        <v>23.5564837858456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451.0</v>
      </c>
      <c r="E15" s="4" t="n">
        <f>E16-E3-E4-E5-E6-E14</f>
        <v>2981.0</v>
      </c>
      <c r="F15" s="5" t="n">
        <f si="0" t="shared"/>
        <v>-84.87084870848709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209188.0</v>
      </c>
      <c r="E16" s="4" t="n">
        <v>187314.0</v>
      </c>
      <c r="F16" s="5" t="n">
        <f si="0" t="shared"/>
        <v>11.67771762922152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9287.0</v>
      </c>
      <c r="E17" s="4" t="n">
        <v>8569.0</v>
      </c>
      <c r="F17" s="5" t="n">
        <f si="0" t="shared"/>
        <v>8.379040728206325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41515.0</v>
      </c>
      <c r="E18" s="4" t="n">
        <v>36781.0</v>
      </c>
      <c r="F18" s="5" t="n">
        <f si="0" t="shared"/>
        <v>12.87077567222207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145.0</v>
      </c>
      <c r="E19" s="4" t="n">
        <v>114.0</v>
      </c>
      <c r="F19" s="5" t="n">
        <f si="0" t="shared"/>
        <v>27.192982456140353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265.0</v>
      </c>
      <c r="E20" s="4" t="n">
        <v>256.0</v>
      </c>
      <c r="F20" s="5" t="n">
        <f si="0" t="shared"/>
        <v>3.515625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82.0</v>
      </c>
      <c r="E21" s="4" t="n">
        <v>62.0</v>
      </c>
      <c r="F21" s="5" t="n">
        <f si="0" t="shared"/>
        <v>32.25806451612903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402.0</v>
      </c>
      <c r="E22" s="4" t="n">
        <f>E23-E17-E18-E19-E20-E21</f>
        <v>326.0</v>
      </c>
      <c r="F22" s="5" t="n">
        <f>IF(E22=0,"-",(D22-E22)/E22*100)</f>
        <v>23.31288343558282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51696.0</v>
      </c>
      <c r="E23" s="4" t="n">
        <v>46108.0</v>
      </c>
      <c r="F23" s="5" t="n">
        <f si="0" t="shared"/>
        <v>12.119371909430035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390.0</v>
      </c>
      <c r="E24" s="4" t="n">
        <v>309.0</v>
      </c>
      <c r="F24" s="5" t="n">
        <f si="0" t="shared"/>
        <v>26.21359223300971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2533.0</v>
      </c>
      <c r="E25" s="4" t="n">
        <v>1974.0</v>
      </c>
      <c r="F25" s="5" t="n">
        <f si="0" t="shared"/>
        <v>28.318135764944273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3273.0</v>
      </c>
      <c r="E26" s="4" t="n">
        <v>2817.0</v>
      </c>
      <c r="F26" s="5" t="n">
        <f si="0" t="shared"/>
        <v>16.187433439829608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903.0</v>
      </c>
      <c r="E27" s="4" t="n">
        <v>813.0</v>
      </c>
      <c r="F27" s="5" t="n">
        <f si="0" t="shared"/>
        <v>11.07011070110701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1196.0</v>
      </c>
      <c r="E28" s="4" t="n">
        <v>1051.0</v>
      </c>
      <c r="F28" s="5" t="n">
        <f si="0" t="shared"/>
        <v>13.79638439581351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514.0</v>
      </c>
      <c r="E29" s="4" t="n">
        <v>462.0</v>
      </c>
      <c r="F29" s="5" t="n">
        <f si="0" t="shared"/>
        <v>11.255411255411255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384.0</v>
      </c>
      <c r="E30" s="4" t="n">
        <v>349.0</v>
      </c>
      <c r="F30" s="5" t="n">
        <f si="0" t="shared"/>
        <v>10.028653295128938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6596.0</v>
      </c>
      <c r="E31" s="4" t="n">
        <v>6136.0</v>
      </c>
      <c r="F31" s="5" t="n">
        <f si="0" t="shared"/>
        <v>7.496740547588006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401.0</v>
      </c>
      <c r="E32" s="4" t="n">
        <v>443.0</v>
      </c>
      <c r="F32" s="5" t="n">
        <f si="0" t="shared"/>
        <v>-9.480812641083523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109.0</v>
      </c>
      <c r="E33" s="4" t="n">
        <v>66.0</v>
      </c>
      <c r="F33" s="5" t="n">
        <f si="0" t="shared"/>
        <v>65.15151515151516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574.0</v>
      </c>
      <c r="E34" s="4" t="n">
        <v>532.0</v>
      </c>
      <c r="F34" s="5" t="n">
        <f si="0" t="shared"/>
        <v>7.894736842105263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4527.0</v>
      </c>
      <c r="E35" s="4" t="n">
        <f>E36-E24-E25-E26-E27-E28-E29-E30-E31-E32-E33-E34</f>
        <v>4446.0</v>
      </c>
      <c r="F35" s="5" t="n">
        <f si="0" t="shared"/>
        <v>1.8218623481781375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21400.0</v>
      </c>
      <c r="E36" s="4" t="n">
        <v>19398.0</v>
      </c>
      <c r="F36" s="5" t="n">
        <f si="0" t="shared"/>
        <v>10.320651613568408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9250.0</v>
      </c>
      <c r="E37" s="4" t="n">
        <v>6856.0</v>
      </c>
      <c r="F37" s="5" t="n">
        <f si="0" t="shared"/>
        <v>34.91831971995333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1308.0</v>
      </c>
      <c r="E38" s="4" t="n">
        <v>1183.0</v>
      </c>
      <c r="F38" s="5" t="n">
        <f si="0" t="shared"/>
        <v>10.566356720202874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53.0</v>
      </c>
      <c r="E39" s="4" t="n">
        <f>E40-E37-E38</f>
        <v>49.0</v>
      </c>
      <c r="F39" s="5" t="n">
        <f si="0" t="shared"/>
        <v>8.16326530612245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10611.0</v>
      </c>
      <c r="E40" s="4" t="n">
        <v>8088.0</v>
      </c>
      <c r="F40" s="5" t="n">
        <f si="0" t="shared"/>
        <v>31.194362017804156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373.0</v>
      </c>
      <c r="E41" s="4" t="n">
        <v>394.0</v>
      </c>
      <c r="F41" s="5" t="n">
        <f si="0" t="shared"/>
        <v>-5.32994923857868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330.0</v>
      </c>
      <c r="E42" s="4" t="n">
        <f>E43-E41</f>
        <v>239.0</v>
      </c>
      <c r="F42" s="5" t="n">
        <f si="0" t="shared"/>
        <v>38.07531380753138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703.0</v>
      </c>
      <c r="E43" s="4" t="n">
        <v>633.0</v>
      </c>
      <c r="F43" s="5" t="n">
        <f si="0" t="shared"/>
        <v>11.058451816745656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23.0</v>
      </c>
      <c r="E44" s="4" t="n">
        <v>13.0</v>
      </c>
      <c r="F44" s="5" t="n">
        <f si="0" t="shared"/>
        <v>76.92307692307693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156185.0</v>
      </c>
      <c r="E45" s="4" t="n">
        <v>90484.0</v>
      </c>
      <c r="F45" s="5" t="n">
        <f si="0" t="shared"/>
        <v>72.6106272932231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449806.0</v>
      </c>
      <c r="E46" s="8" t="n">
        <f>E44+E43+E40+E36+E23+E16+E45</f>
        <v>352038.0</v>
      </c>
      <c r="F46" s="5" t="n">
        <f si="0" t="shared"/>
        <v>27.77200188616002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