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<sst xmlns="http://schemas.openxmlformats.org/spreadsheetml/2006/main" count="98" uniqueCount="56">
  <si>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</si>
  <si>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</si>
  <si>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</si>
  <si>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</si>
  <si>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</si>
  <si>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</si>
  <si>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</si>
  <si>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</si>
  <si>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</si>
  <si>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</si>
  <si>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</si>
  <si>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</si>
  <si>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</si>
  <si>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</si>
  <si>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</si>
  <si>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</si>
  <si>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</si>
  <si>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</si>
  <si>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</si>
  <si>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</si>
  <si>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</si>
  <si>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</si>
  <si>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</si>
  <si>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</si>
  <si>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</si>
  <si>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</si>
  <si>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</si>
  <si>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</si>
  <si>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</si>
  <si>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</si>
  <si>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</si>
  <si>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</si>
  <si>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</si>
  <si>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</si>
  <si>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</si>
  <si>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</si>
  <si>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</si>
  <si>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</si>
  <si>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</si>
  <si>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</si>
  <si>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</si>
  <si>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</si>
  <si>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</si>
  <si>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</si>
  <si>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</si>
  <si>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</si>
  <si>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</si>
  <si>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</si>
  <si>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</si>
  <si>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</si>
  <si>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</si>
  <si>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</si>
  <si>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</si>
  <si>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98年3月來臺旅客人次及成長率－按國籍分
Table 1-3 Visitor Arrivals by Nationality,
 March, 2009</t>
  </si>
  <si>
    <t>98年3月
Mar.., 2009</t>
  </si>
  <si>
    <t>97年3月
Mar..,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</si>
</sst>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106109.0</v>
      </c>
      <c r="E3" s="4" t="n">
        <v>106695.0</v>
      </c>
      <c r="F3" s="5" t="n">
        <f>IF(E3=0,"-",(D3-E3)/E3*100)</f>
        <v>-0.549229111017386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14684.0</v>
      </c>
      <c r="E4" s="4" t="n">
        <v>21379.0</v>
      </c>
      <c r="F4" s="5" t="n">
        <f ref="F4:F46" si="0" t="shared">IF(E4=0,"-",(D4-E4)/E4*100)</f>
        <v>-31.315777164507224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1908.0</v>
      </c>
      <c r="E5" s="4" t="n">
        <v>2212.0</v>
      </c>
      <c r="F5" s="5" t="n">
        <f si="0" t="shared"/>
        <v>-13.743218806509946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1198.0</v>
      </c>
      <c r="E6" s="4" t="n">
        <v>1225.0</v>
      </c>
      <c r="F6" s="5" t="n">
        <f si="0" t="shared"/>
        <v>-2.2040816326530615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14208.0</v>
      </c>
      <c r="E7" s="4" t="n">
        <v>12324.0</v>
      </c>
      <c r="F7" s="5" t="n">
        <f si="0" t="shared"/>
        <v>15.28724440116845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16878.0</v>
      </c>
      <c r="E8" s="4" t="n">
        <v>15258.0</v>
      </c>
      <c r="F8" s="5" t="n">
        <f si="0" t="shared"/>
        <v>10.617381046008651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8768.0</v>
      </c>
      <c r="E9" s="4" t="n">
        <v>7221.0</v>
      </c>
      <c r="F9" s="5" t="n">
        <f si="0" t="shared"/>
        <v>21.423625536629277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5680.0</v>
      </c>
      <c r="E10" s="4" t="n">
        <v>7731.0</v>
      </c>
      <c r="F10" s="5" t="n">
        <f si="0" t="shared"/>
        <v>-26.529556331651793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7088.0</v>
      </c>
      <c r="E11" s="4" t="n">
        <v>7385.0</v>
      </c>
      <c r="F11" s="5" t="n">
        <f si="0" t="shared"/>
        <v>-4.021665538253217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5643.0</v>
      </c>
      <c r="E12" s="4" t="n">
        <v>8083.0</v>
      </c>
      <c r="F12" s="5" t="n">
        <f si="0" t="shared"/>
        <v>-30.186811827291848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364.0</v>
      </c>
      <c r="E13" s="4" t="n">
        <f>E14-E7-E8-E9-E10-E11-E12</f>
        <v>409.0</v>
      </c>
      <c r="F13" s="5" t="n">
        <f si="0" t="shared"/>
        <v>-11.00244498777506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58629.0</v>
      </c>
      <c r="E14" s="4" t="n">
        <v>58411.0</v>
      </c>
      <c r="F14" s="5" t="n">
        <f si="0" t="shared"/>
        <v>0.3732173734399343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472.0</v>
      </c>
      <c r="E15" s="4" t="n">
        <f>E16-E3-E4-E5-E6-E14</f>
        <v>455.0</v>
      </c>
      <c r="F15" s="5" t="n">
        <f si="0" t="shared"/>
        <v>3.7362637362637363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183000.0</v>
      </c>
      <c r="E16" s="4" t="n">
        <v>190377.0</v>
      </c>
      <c r="F16" s="5" t="n">
        <f si="0" t="shared"/>
        <v>-3.874942876502939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7500.0</v>
      </c>
      <c r="E17" s="4" t="n">
        <v>8123.0</v>
      </c>
      <c r="F17" s="5" t="n">
        <f si="0" t="shared"/>
        <v>-7.669580204357995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31495.0</v>
      </c>
      <c r="E18" s="4" t="n">
        <v>40281.0</v>
      </c>
      <c r="F18" s="5" t="n">
        <f si="0" t="shared"/>
        <v>-21.81177229959534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172.0</v>
      </c>
      <c r="E19" s="4" t="n">
        <v>271.0</v>
      </c>
      <c r="F19" s="5" t="n">
        <f si="0" t="shared"/>
        <v>-36.53136531365313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436.0</v>
      </c>
      <c r="E20" s="4" t="n">
        <v>354.0</v>
      </c>
      <c r="F20" s="5" t="n">
        <f si="0" t="shared"/>
        <v>23.163841807909606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81.0</v>
      </c>
      <c r="E21" s="4" t="n">
        <v>77.0</v>
      </c>
      <c r="F21" s="5" t="n">
        <f si="0" t="shared"/>
        <v>5.194805194805195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570.0</v>
      </c>
      <c r="E22" s="4" t="n">
        <f>E23-E17-E18-E19-E20-E21</f>
        <v>550.0</v>
      </c>
      <c r="F22" s="5" t="n">
        <f>IF(E22=0,"-",(D22-E22)/E22*100)</f>
        <v>3.6363636363636362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40254.0</v>
      </c>
      <c r="E23" s="4" t="n">
        <v>49656.0</v>
      </c>
      <c r="F23" s="5" t="n">
        <f si="0" t="shared"/>
        <v>-18.934267762203962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453.0</v>
      </c>
      <c r="E24" s="4" t="n">
        <v>538.0</v>
      </c>
      <c r="F24" s="5" t="n">
        <f si="0" t="shared"/>
        <v>-15.79925650557621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2731.0</v>
      </c>
      <c r="E25" s="4" t="n">
        <v>2751.0</v>
      </c>
      <c r="F25" s="5" t="n">
        <f si="0" t="shared"/>
        <v>-0.7270083605961468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4863.0</v>
      </c>
      <c r="E26" s="4" t="n">
        <v>4684.0</v>
      </c>
      <c r="F26" s="5" t="n">
        <f si="0" t="shared"/>
        <v>3.821520068317677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1383.0</v>
      </c>
      <c r="E27" s="4" t="n">
        <v>1294.0</v>
      </c>
      <c r="F27" s="5" t="n">
        <f si="0" t="shared"/>
        <v>6.87789799072643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1372.0</v>
      </c>
      <c r="E28" s="4" t="n">
        <v>1361.0</v>
      </c>
      <c r="F28" s="5" t="n">
        <f si="0" t="shared"/>
        <v>0.8082292432035268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706.0</v>
      </c>
      <c r="E29" s="4" t="n">
        <v>683.0</v>
      </c>
      <c r="F29" s="5" t="n">
        <f si="0" t="shared"/>
        <v>3.3674963396778916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536.0</v>
      </c>
      <c r="E30" s="4" t="n">
        <v>574.0</v>
      </c>
      <c r="F30" s="5" t="n">
        <f si="0" t="shared"/>
        <v>-6.620209059233449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6897.0</v>
      </c>
      <c r="E31" s="4" t="n">
        <v>8522.0</v>
      </c>
      <c r="F31" s="5" t="n">
        <f si="0" t="shared"/>
        <v>-19.068293827739968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481.0</v>
      </c>
      <c r="E32" s="4" t="n">
        <v>503.0</v>
      </c>
      <c r="F32" s="5" t="n">
        <f si="0" t="shared"/>
        <v>-4.3737574552683895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126.0</v>
      </c>
      <c r="E33" s="4" t="n">
        <v>162.0</v>
      </c>
      <c r="F33" s="5" t="n">
        <f si="0" t="shared"/>
        <v>-22.22222222222222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668.0</v>
      </c>
      <c r="E34" s="4" t="n">
        <v>716.0</v>
      </c>
      <c r="F34" s="5" t="n">
        <f si="0" t="shared"/>
        <v>-6.70391061452514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4259.0</v>
      </c>
      <c r="E35" s="4" t="n">
        <f>E36-E24-E25-E26-E27-E28-E29-E30-E31-E32-E33-E34</f>
        <v>3785.0</v>
      </c>
      <c r="F35" s="5" t="n">
        <f si="0" t="shared"/>
        <v>12.523117569352706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24475.0</v>
      </c>
      <c r="E36" s="4" t="n">
        <v>25573.0</v>
      </c>
      <c r="F36" s="5" t="n">
        <f si="0" t="shared"/>
        <v>-4.293590896648809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5472.0</v>
      </c>
      <c r="E37" s="4" t="n">
        <v>6187.0</v>
      </c>
      <c r="F37" s="5" t="n">
        <f si="0" t="shared"/>
        <v>-11.556489413285922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929.0</v>
      </c>
      <c r="E38" s="4" t="n">
        <v>958.0</v>
      </c>
      <c r="F38" s="5" t="n">
        <f si="0" t="shared"/>
        <v>-3.02713987473904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54.0</v>
      </c>
      <c r="E39" s="4" t="n">
        <f>E40-E37-E38</f>
        <v>77.0</v>
      </c>
      <c r="F39" s="5" t="n">
        <f si="0" t="shared"/>
        <v>-29.87012987012987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6455.0</v>
      </c>
      <c r="E40" s="4" t="n">
        <v>7222.0</v>
      </c>
      <c r="F40" s="5" t="n">
        <f si="0" t="shared"/>
        <v>-10.620326779285516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373.0</v>
      </c>
      <c r="E41" s="4" t="n">
        <v>501.0</v>
      </c>
      <c r="F41" s="5" t="n">
        <f si="0" t="shared"/>
        <v>-25.54890219560878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341.0</v>
      </c>
      <c r="E42" s="4" t="n">
        <f>E43-E41</f>
        <v>286.0</v>
      </c>
      <c r="F42" s="5" t="n">
        <f si="0" t="shared"/>
        <v>19.230769230769234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714.0</v>
      </c>
      <c r="E43" s="4" t="n">
        <v>787.0</v>
      </c>
      <c r="F43" s="5" t="n">
        <f si="0" t="shared"/>
        <v>-9.275730622617536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26.0</v>
      </c>
      <c r="E44" s="4" t="n">
        <v>16.0</v>
      </c>
      <c r="F44" s="5" t="n">
        <f si="0" t="shared"/>
        <v>62.5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140277.0</v>
      </c>
      <c r="E45" s="4" t="n">
        <v>68431.0</v>
      </c>
      <c r="F45" s="5" t="n">
        <f si="0" t="shared"/>
        <v>104.9904283146527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395201.0</v>
      </c>
      <c r="E46" s="8" t="n">
        <f>E44+E43+E40+E36+E23+E16+E45</f>
        <v>342062.0</v>
      </c>
      <c r="F46" s="5" t="n">
        <f si="0" t="shared"/>
        <v>15.534903029275396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