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<sst xmlns="http://schemas.openxmlformats.org/spreadsheetml/2006/main" count="98" uniqueCount="56">
  <si>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</si>
  <si>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</si>
  <si>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</si>
  <si>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</si>
  <si>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</si>
  <si>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</si>
  <si>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</si>
  <si>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</si>
  <si>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</si>
  <si>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</si>
  <si>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</si>
  <si>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</si>
  <si>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</si>
  <si>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</si>
  <si>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</si>
  <si>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</si>
  <si>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</si>
  <si>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</si>
  <si>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</si>
  <si>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</si>
  <si>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</si>
  <si>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</si>
  <si>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</si>
  <si>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</si>
  <si>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</si>
  <si>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</si>
  <si>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</si>
  <si>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</si>
  <si>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</si>
  <si>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</si>
  <si>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</si>
  <si>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</si>
  <si>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</si>
  <si>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</si>
  <si>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</si>
  <si>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</si>
  <si>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</si>
  <si>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</si>
  <si>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</si>
  <si>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</si>
  <si>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</si>
  <si>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</si>
  <si>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</si>
  <si>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</si>
  <si>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</si>
  <si>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</si>
  <si>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</si>
  <si>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</si>
  <si>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</si>
  <si>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</si>
  <si>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</si>
  <si>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</si>
  <si>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</si>
  <si>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98年8月來臺旅客人次及成長率－按國籍分
Table 1-3 Visitor Arrivals by Nationality,
 August, 2009</t>
  </si>
  <si>
    <t>98年8月
Aug.., 2009</t>
  </si>
  <si>
    <t>97年8月
Aug..,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</si>
</sst>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81512.0</v>
      </c>
      <c r="E3" s="4" t="n">
        <v>84397.0</v>
      </c>
      <c r="F3" s="5" t="n">
        <f>IF(E3=0,"-",(D3-E3)/E3*100)</f>
        <v>-3.418367951467469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14265.0</v>
      </c>
      <c r="E4" s="4" t="n">
        <v>22508.0</v>
      </c>
      <c r="F4" s="5" t="n">
        <f ref="F4:F46" si="0" t="shared">IF(E4=0,"-",(D4-E4)/E4*100)</f>
        <v>-36.622534210058646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1888.0</v>
      </c>
      <c r="E5" s="4" t="n">
        <v>1957.0</v>
      </c>
      <c r="F5" s="5" t="n">
        <f si="0" t="shared"/>
        <v>-3.525804803270312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982.0</v>
      </c>
      <c r="E6" s="4" t="n">
        <v>906.0</v>
      </c>
      <c r="F6" s="5" t="n">
        <f si="0" t="shared"/>
        <v>8.388520971302428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11810.0</v>
      </c>
      <c r="E7" s="4" t="n">
        <v>9296.0</v>
      </c>
      <c r="F7" s="5" t="n">
        <f si="0" t="shared"/>
        <v>27.043889845094665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10250.0</v>
      </c>
      <c r="E8" s="4" t="n">
        <v>9850.0</v>
      </c>
      <c r="F8" s="5" t="n">
        <f si="0" t="shared"/>
        <v>4.060913705583756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9664.0</v>
      </c>
      <c r="E9" s="4" t="n">
        <v>9353.0</v>
      </c>
      <c r="F9" s="5" t="n">
        <f si="0" t="shared"/>
        <v>3.3251363198973594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7020.0</v>
      </c>
      <c r="E10" s="4" t="n">
        <v>7219.0</v>
      </c>
      <c r="F10" s="5" t="n">
        <f si="0" t="shared"/>
        <v>-2.7566144895414877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5660.0</v>
      </c>
      <c r="E11" s="4" t="n">
        <v>6370.0</v>
      </c>
      <c r="F11" s="5" t="n">
        <f si="0" t="shared"/>
        <v>-11.145996860282574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6136.0</v>
      </c>
      <c r="E12" s="4" t="n">
        <v>6463.0</v>
      </c>
      <c r="F12" s="5" t="n">
        <f si="0" t="shared"/>
        <v>-5.059569859198514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450.0</v>
      </c>
      <c r="E13" s="4" t="n">
        <f>E14-E7-E8-E9-E10-E11-E12</f>
        <v>347.0</v>
      </c>
      <c r="F13" s="5" t="n">
        <f si="0" t="shared"/>
        <v>29.68299711815562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50990.0</v>
      </c>
      <c r="E14" s="4" t="n">
        <v>48898.0</v>
      </c>
      <c r="F14" s="5" t="n">
        <f si="0" t="shared"/>
        <v>4.278293590739907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467.0</v>
      </c>
      <c r="E15" s="4" t="n">
        <f>E16-E3-E4-E5-E6-E14</f>
        <v>404.0</v>
      </c>
      <c r="F15" s="5" t="n">
        <f si="0" t="shared"/>
        <v>15.594059405940595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150104.0</v>
      </c>
      <c r="E16" s="4" t="n">
        <v>159070.0</v>
      </c>
      <c r="F16" s="5" t="n">
        <f si="0" t="shared"/>
        <v>-5.6365122273213055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7322.0</v>
      </c>
      <c r="E17" s="4" t="n">
        <v>7057.0</v>
      </c>
      <c r="F17" s="5" t="n">
        <f si="0" t="shared"/>
        <v>3.7551367436587784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33634.0</v>
      </c>
      <c r="E18" s="4" t="n">
        <v>30401.0</v>
      </c>
      <c r="F18" s="5" t="n">
        <f si="0" t="shared"/>
        <v>10.634518601361798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149.0</v>
      </c>
      <c r="E19" s="4" t="n">
        <v>170.0</v>
      </c>
      <c r="F19" s="5" t="n">
        <f si="0" t="shared"/>
        <v>-12.352941176470589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245.0</v>
      </c>
      <c r="E20" s="4" t="n">
        <v>230.0</v>
      </c>
      <c r="F20" s="5" t="n">
        <f si="0" t="shared"/>
        <v>6.521739130434782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76.0</v>
      </c>
      <c r="E21" s="4" t="n">
        <v>40.0</v>
      </c>
      <c r="F21" s="5" t="n">
        <f si="0" t="shared"/>
        <v>90.0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967.0</v>
      </c>
      <c r="E22" s="4" t="n">
        <f>E23-E17-E18-E19-E20-E21</f>
        <v>726.0</v>
      </c>
      <c r="F22" s="5" t="n">
        <f>IF(E22=0,"-",(D22-E22)/E22*100)</f>
        <v>33.19559228650138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42393.0</v>
      </c>
      <c r="E23" s="4" t="n">
        <v>38624.0</v>
      </c>
      <c r="F23" s="5" t="n">
        <f si="0" t="shared"/>
        <v>9.758181441590722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324.0</v>
      </c>
      <c r="E24" s="4" t="n">
        <v>308.0</v>
      </c>
      <c r="F24" s="5" t="n">
        <f si="0" t="shared"/>
        <v>5.194805194805195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2606.0</v>
      </c>
      <c r="E25" s="4" t="n">
        <v>2255.0</v>
      </c>
      <c r="F25" s="5" t="n">
        <f si="0" t="shared"/>
        <v>15.56541019955654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3517.0</v>
      </c>
      <c r="E26" s="4" t="n">
        <v>3354.0</v>
      </c>
      <c r="F26" s="5" t="n">
        <f si="0" t="shared"/>
        <v>4.859868813357186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973.0</v>
      </c>
      <c r="E27" s="4" t="n">
        <v>856.0</v>
      </c>
      <c r="F27" s="5" t="n">
        <f si="0" t="shared"/>
        <v>13.66822429906542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1045.0</v>
      </c>
      <c r="E28" s="4" t="n">
        <v>1003.0</v>
      </c>
      <c r="F28" s="5" t="n">
        <f si="0" t="shared"/>
        <v>4.187437686939183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424.0</v>
      </c>
      <c r="E29" s="4" t="n">
        <v>420.0</v>
      </c>
      <c r="F29" s="5" t="n">
        <f si="0" t="shared"/>
        <v>0.9523809523809524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631.0</v>
      </c>
      <c r="E30" s="4" t="n">
        <v>407.0</v>
      </c>
      <c r="F30" s="5" t="n">
        <f si="0" t="shared"/>
        <v>55.03685503685504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6503.0</v>
      </c>
      <c r="E31" s="4" t="n">
        <v>6409.0</v>
      </c>
      <c r="F31" s="5" t="n">
        <f si="0" t="shared"/>
        <v>1.4666874707442659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409.0</v>
      </c>
      <c r="E32" s="4" t="n">
        <v>519.0</v>
      </c>
      <c r="F32" s="5" t="n">
        <f si="0" t="shared"/>
        <v>-21.19460500963391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104.0</v>
      </c>
      <c r="E33" s="4" t="n">
        <v>115.0</v>
      </c>
      <c r="F33" s="5" t="n">
        <f si="0" t="shared"/>
        <v>-9.565217391304348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505.0</v>
      </c>
      <c r="E34" s="4" t="n">
        <v>460.0</v>
      </c>
      <c r="F34" s="5" t="n">
        <f si="0" t="shared"/>
        <v>9.782608695652174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5346.0</v>
      </c>
      <c r="E35" s="4" t="n">
        <f>E36-E24-E25-E26-E27-E28-E29-E30-E31-E32-E33-E34</f>
        <v>4555.0</v>
      </c>
      <c r="F35" s="5" t="n">
        <f si="0" t="shared"/>
        <v>17.365532381997806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22387.0</v>
      </c>
      <c r="E36" s="4" t="n">
        <v>20661.0</v>
      </c>
      <c r="F36" s="5" t="n">
        <f si="0" t="shared"/>
        <v>8.353903489666521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4635.0</v>
      </c>
      <c r="E37" s="4" t="n">
        <v>4810.0</v>
      </c>
      <c r="F37" s="5" t="n">
        <f si="0" t="shared"/>
        <v>-3.6382536382536386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840.0</v>
      </c>
      <c r="E38" s="4" t="n">
        <v>788.0</v>
      </c>
      <c r="F38" s="5" t="n">
        <f si="0" t="shared"/>
        <v>6.598984771573605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87.0</v>
      </c>
      <c r="E39" s="4" t="n">
        <f>E40-E37-E38</f>
        <v>94.0</v>
      </c>
      <c r="F39" s="5" t="n">
        <f si="0" t="shared"/>
        <v>-7.446808510638298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5562.0</v>
      </c>
      <c r="E40" s="4" t="n">
        <v>5692.0</v>
      </c>
      <c r="F40" s="5" t="n">
        <f si="0" t="shared"/>
        <v>-2.2839072382290935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486.0</v>
      </c>
      <c r="E41" s="4" t="n">
        <v>577.0</v>
      </c>
      <c r="F41" s="5" t="n">
        <f si="0" t="shared"/>
        <v>-15.771230502599654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380.0</v>
      </c>
      <c r="E42" s="4" t="n">
        <f>E43-E41</f>
        <v>340.0</v>
      </c>
      <c r="F42" s="5" t="n">
        <f si="0" t="shared"/>
        <v>11.76470588235294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866.0</v>
      </c>
      <c r="E43" s="4" t="n">
        <v>917.0</v>
      </c>
      <c r="F43" s="5" t="n">
        <f si="0" t="shared"/>
        <v>-5.561613958560523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24.0</v>
      </c>
      <c r="E44" s="4" t="n">
        <v>27.0</v>
      </c>
      <c r="F44" s="5" t="n">
        <f si="0" t="shared"/>
        <v>-11.11111111111111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146155.0</v>
      </c>
      <c r="E45" s="4" t="n">
        <v>86596.0</v>
      </c>
      <c r="F45" s="5" t="n">
        <f si="0" t="shared"/>
        <v>68.77800360293777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367491.0</v>
      </c>
      <c r="E46" s="8" t="n">
        <f>E44+E43+E40+E36+E23+E16+E45</f>
        <v>311587.0</v>
      </c>
      <c r="F46" s="5" t="n">
        <f si="0" t="shared"/>
        <v>17.941698466238964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