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<sst xmlns="http://schemas.openxmlformats.org/spreadsheetml/2006/main" count="98" uniqueCount="56">
  <si>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</si>
  <si>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</si>
  <si>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</si>
  <si>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</si>
  <si>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</si>
  <si>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</si>
  <si>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</si>
  <si>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</si>
  <si>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</si>
  <si>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</si>
  <si>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</si>
  <si>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</si>
  <si>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</si>
  <si>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</si>
  <si>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</si>
  <si>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</si>
  <si>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</si>
  <si>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</si>
  <si>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</si>
  <si>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</si>
  <si>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</si>
  <si>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</si>
  <si>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</si>
  <si>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</si>
  <si>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</si>
  <si>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</si>
  <si>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</si>
  <si>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</si>
  <si>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</si>
  <si>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</si>
  <si>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</si>
  <si>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</si>
  <si>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</si>
  <si>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</si>
  <si>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</si>
  <si>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</si>
  <si>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</si>
  <si>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</si>
  <si>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</si>
  <si>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</si>
  <si>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</si>
  <si>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</si>
  <si>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</si>
  <si>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</si>
  <si>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</si>
  <si>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</si>
  <si>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</si>
  <si>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</si>
  <si>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</si>
  <si>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</si>
  <si>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</si>
  <si>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</si>
  <si>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</si>
  <si>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98年9月來臺旅客人次及成長率－按國籍分
Table 1-3 Visitor Arrivals by Nationality,
 September, 2009</t>
  </si>
  <si>
    <t>98年9月
Sep.., 2009</t>
  </si>
  <si>
    <t>97年9月
Sep..,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</si>
</sst>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100594.0</v>
      </c>
      <c r="E3" s="4" t="n">
        <v>90873.0</v>
      </c>
      <c r="F3" s="5" t="n">
        <f>IF(E3=0,"-",(D3-E3)/E3*100)</f>
        <v>10.697346846698139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11974.0</v>
      </c>
      <c r="E4" s="4" t="n">
        <v>16567.0</v>
      </c>
      <c r="F4" s="5" t="n">
        <f ref="F4:F46" si="0" t="shared">IF(E4=0,"-",(D4-E4)/E4*100)</f>
        <v>-27.72378825375747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2237.0</v>
      </c>
      <c r="E5" s="4" t="n">
        <v>2035.0</v>
      </c>
      <c r="F5" s="5" t="n">
        <f si="0" t="shared"/>
        <v>9.926289926289925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1011.0</v>
      </c>
      <c r="E6" s="4" t="n">
        <v>997.0</v>
      </c>
      <c r="F6" s="5" t="n">
        <f si="0" t="shared"/>
        <v>1.4042126379137412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17964.0</v>
      </c>
      <c r="E7" s="4" t="n">
        <v>16410.0</v>
      </c>
      <c r="F7" s="5" t="n">
        <f si="0" t="shared"/>
        <v>9.469835466179159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11028.0</v>
      </c>
      <c r="E8" s="4" t="n">
        <v>12298.0</v>
      </c>
      <c r="F8" s="5" t="n">
        <f si="0" t="shared"/>
        <v>-10.326882419905676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12177.0</v>
      </c>
      <c r="E9" s="4" t="n">
        <v>12302.0</v>
      </c>
      <c r="F9" s="5" t="n">
        <f si="0" t="shared"/>
        <v>-1.0160949439115592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6905.0</v>
      </c>
      <c r="E10" s="4" t="n">
        <v>6773.0</v>
      </c>
      <c r="F10" s="5" t="n">
        <f si="0" t="shared"/>
        <v>1.9489148087996455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6516.0</v>
      </c>
      <c r="E11" s="4" t="n">
        <v>7338.0</v>
      </c>
      <c r="F11" s="5" t="n">
        <f si="0" t="shared"/>
        <v>-11.201962387571546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5784.0</v>
      </c>
      <c r="E12" s="4" t="n">
        <v>6373.0</v>
      </c>
      <c r="F12" s="5" t="n">
        <f si="0" t="shared"/>
        <v>-9.24211517338773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449.0</v>
      </c>
      <c r="E13" s="4" t="n">
        <f>E14-E7-E8-E9-E10-E11-E12</f>
        <v>354.0</v>
      </c>
      <c r="F13" s="5" t="n">
        <f si="0" t="shared"/>
        <v>26.836158192090398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60823.0</v>
      </c>
      <c r="E14" s="4" t="n">
        <v>61848.0</v>
      </c>
      <c r="F14" s="5" t="n">
        <f si="0" t="shared"/>
        <v>-1.6572888371491397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589.0</v>
      </c>
      <c r="E15" s="4" t="n">
        <f>E16-E3-E4-E5-E6-E14</f>
        <v>514.0</v>
      </c>
      <c r="F15" s="5" t="n">
        <f si="0" t="shared"/>
        <v>14.591439688715955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177228.0</v>
      </c>
      <c r="E16" s="4" t="n">
        <v>172834.0</v>
      </c>
      <c r="F16" s="5" t="n">
        <f si="0" t="shared"/>
        <v>2.542323848316882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5150.0</v>
      </c>
      <c r="E17" s="4" t="n">
        <v>5371.0</v>
      </c>
      <c r="F17" s="5" t="n">
        <f si="0" t="shared"/>
        <v>-4.114690001861851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26141.0</v>
      </c>
      <c r="E18" s="4" t="n">
        <v>26376.0</v>
      </c>
      <c r="F18" s="5" t="n">
        <f si="0" t="shared"/>
        <v>-0.8909614801334547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141.0</v>
      </c>
      <c r="E19" s="4" t="n">
        <v>176.0</v>
      </c>
      <c r="F19" s="5" t="n">
        <f si="0" t="shared"/>
        <v>-19.886363636363637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248.0</v>
      </c>
      <c r="E20" s="4" t="n">
        <v>308.0</v>
      </c>
      <c r="F20" s="5" t="n">
        <f si="0" t="shared"/>
        <v>-19.480519480519483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105.0</v>
      </c>
      <c r="E21" s="4" t="n">
        <v>100.0</v>
      </c>
      <c r="F21" s="5" t="n">
        <f si="0" t="shared"/>
        <v>5.0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723.0</v>
      </c>
      <c r="E22" s="4" t="n">
        <f>E23-E17-E18-E19-E20-E21</f>
        <v>715.0</v>
      </c>
      <c r="F22" s="5" t="n">
        <f>IF(E22=0,"-",(D22-E22)/E22*100)</f>
        <v>1.118881118881119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32508.0</v>
      </c>
      <c r="E23" s="4" t="n">
        <v>33046.0</v>
      </c>
      <c r="F23" s="5" t="n">
        <f si="0" t="shared"/>
        <v>-1.6280336500635477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398.0</v>
      </c>
      <c r="E24" s="4" t="n">
        <v>373.0</v>
      </c>
      <c r="F24" s="5" t="n">
        <f si="0" t="shared"/>
        <v>6.702412868632708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2474.0</v>
      </c>
      <c r="E25" s="4" t="n">
        <v>2251.0</v>
      </c>
      <c r="F25" s="5" t="n">
        <f si="0" t="shared"/>
        <v>9.906708129720124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3578.0</v>
      </c>
      <c r="E26" s="4" t="n">
        <v>3765.0</v>
      </c>
      <c r="F26" s="5" t="n">
        <f si="0" t="shared"/>
        <v>-4.966799468791501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1064.0</v>
      </c>
      <c r="E27" s="4" t="n">
        <v>1009.0</v>
      </c>
      <c r="F27" s="5" t="n">
        <f si="0" t="shared"/>
        <v>5.450941526263628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1030.0</v>
      </c>
      <c r="E28" s="4" t="n">
        <v>1070.0</v>
      </c>
      <c r="F28" s="5" t="n">
        <f si="0" t="shared"/>
        <v>-3.7383177570093453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512.0</v>
      </c>
      <c r="E29" s="4" t="n">
        <v>542.0</v>
      </c>
      <c r="F29" s="5" t="n">
        <f si="0" t="shared"/>
        <v>-5.535055350553505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516.0</v>
      </c>
      <c r="E30" s="4" t="n">
        <v>404.0</v>
      </c>
      <c r="F30" s="5" t="n">
        <f si="0" t="shared"/>
        <v>27.722772277227726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4698.0</v>
      </c>
      <c r="E31" s="4" t="n">
        <v>5171.0</v>
      </c>
      <c r="F31" s="5" t="n">
        <f si="0" t="shared"/>
        <v>-9.147166892283892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430.0</v>
      </c>
      <c r="E32" s="4" t="n">
        <v>400.0</v>
      </c>
      <c r="F32" s="5" t="n">
        <f si="0" t="shared"/>
        <v>7.5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219.0</v>
      </c>
      <c r="E33" s="4" t="n">
        <v>122.0</v>
      </c>
      <c r="F33" s="5" t="n">
        <f si="0" t="shared"/>
        <v>79.50819672131148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687.0</v>
      </c>
      <c r="E34" s="4" t="n">
        <v>659.0</v>
      </c>
      <c r="F34" s="5" t="n">
        <f si="0" t="shared"/>
        <v>4.24886191198786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3798.0</v>
      </c>
      <c r="E35" s="4" t="n">
        <f>E36-E24-E25-E26-E27-E28-E29-E30-E31-E32-E33-E34</f>
        <v>3855.0</v>
      </c>
      <c r="F35" s="5" t="n">
        <f si="0" t="shared"/>
        <v>-1.4785992217898831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19404.0</v>
      </c>
      <c r="E36" s="4" t="n">
        <v>19621.0</v>
      </c>
      <c r="F36" s="5" t="n">
        <f si="0" t="shared"/>
        <v>-1.1059579022475918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5002.0</v>
      </c>
      <c r="E37" s="4" t="n">
        <v>5657.0</v>
      </c>
      <c r="F37" s="5" t="n">
        <f si="0" t="shared"/>
        <v>-11.578575216545872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788.0</v>
      </c>
      <c r="E38" s="4" t="n">
        <v>861.0</v>
      </c>
      <c r="F38" s="5" t="n">
        <f si="0" t="shared"/>
        <v>-8.478513356562138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71.0</v>
      </c>
      <c r="E39" s="4" t="n">
        <f>E40-E37-E38</f>
        <v>56.0</v>
      </c>
      <c r="F39" s="5" t="n">
        <f si="0" t="shared"/>
        <v>26.785714285714285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5861.0</v>
      </c>
      <c r="E40" s="4" t="n">
        <v>6574.0</v>
      </c>
      <c r="F40" s="5" t="n">
        <f si="0" t="shared"/>
        <v>-10.845756008518407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336.0</v>
      </c>
      <c r="E41" s="4" t="n">
        <v>343.0</v>
      </c>
      <c r="F41" s="5" t="n">
        <f si="0" t="shared"/>
        <v>-2.0408163265306123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328.0</v>
      </c>
      <c r="E42" s="4" t="n">
        <f>E43-E41</f>
        <v>342.0</v>
      </c>
      <c r="F42" s="5" t="n">
        <f si="0" t="shared"/>
        <v>-4.093567251461988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664.0</v>
      </c>
      <c r="E43" s="4" t="n">
        <v>685.0</v>
      </c>
      <c r="F43" s="5" t="n">
        <f si="0" t="shared"/>
        <v>-3.065693430656934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17.0</v>
      </c>
      <c r="E44" s="4" t="n">
        <v>14.0</v>
      </c>
      <c r="F44" s="5" t="n">
        <f si="0" t="shared"/>
        <v>21.428571428571427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104963.0</v>
      </c>
      <c r="E45" s="4" t="n">
        <v>74628.0</v>
      </c>
      <c r="F45" s="5" t="n">
        <f si="0" t="shared"/>
        <v>40.648282146111384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340645.0</v>
      </c>
      <c r="E46" s="8" t="n">
        <f>E44+E43+E40+E36+E23+E16+E45</f>
        <v>307402.0</v>
      </c>
      <c r="F46" s="5" t="n">
        <f si="0" t="shared"/>
        <v>10.814178177110104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