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<sst xmlns="http://schemas.openxmlformats.org/spreadsheetml/2006/main" count="98" uniqueCount="56">
  <si>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</si>
  <si>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</si>
  <si>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</si>
  <si>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</si>
  <si>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</si>
  <si>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</si>
  <si>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</si>
  <si>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</si>
  <si>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</si>
  <si>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</si>
  <si>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</si>
  <si>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</si>
  <si>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</si>
  <si>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</si>
  <si>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</si>
  <si>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</si>
  <si>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</si>
  <si>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</si>
  <si>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</si>
  <si>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</si>
  <si>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</si>
  <si>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</si>
  <si>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</si>
  <si>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</si>
  <si>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</si>
  <si>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</si>
  <si>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</si>
  <si>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</si>
  <si>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</si>
  <si>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</si>
  <si>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</si>
  <si>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</si>
  <si>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</si>
  <si>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</si>
  <si>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</si>
  <si>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</si>
  <si>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</si>
  <si>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</si>
  <si>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</si>
  <si>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</si>
  <si>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</si>
  <si>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</si>
  <si>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</si>
  <si>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</si>
  <si>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</si>
  <si>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</si>
  <si>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</si>
  <si>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</si>
  <si>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</si>
  <si>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</si>
  <si>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</si>
  <si>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</si>
  <si>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</si>
  <si>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99年1月來臺旅客人次及成長率－按國籍分
Table 1-3 Visitor Arrivals by Nationality,
 January, 2010</t>
  </si>
  <si>
    <t>99年1月
Jan.., 2010</t>
  </si>
  <si>
    <t>98年1月
Jan..,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</si>
</sst>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86875.0</v>
      </c>
      <c r="E3" s="4" t="n">
        <v>70742.0</v>
      </c>
      <c r="F3" s="5" t="n">
        <f>IF(E3=0,"-",(D3-E3)/E3*100)</f>
        <v>22.805405558225665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18616.0</v>
      </c>
      <c r="E4" s="4" t="n">
        <v>15977.0</v>
      </c>
      <c r="F4" s="5" t="n">
        <f ref="F4:F46" si="0" t="shared">IF(E4=0,"-",(D4-E4)/E4*100)</f>
        <v>16.517493897477625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2040.0</v>
      </c>
      <c r="E5" s="4" t="n">
        <v>1178.0</v>
      </c>
      <c r="F5" s="5" t="n">
        <f si="0" t="shared"/>
        <v>73.1748726655348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1054.0</v>
      </c>
      <c r="E6" s="4" t="n">
        <v>600.0</v>
      </c>
      <c r="F6" s="5" t="n">
        <f si="0" t="shared"/>
        <v>75.66666666666667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13643.0</v>
      </c>
      <c r="E7" s="4" t="n">
        <v>10564.0</v>
      </c>
      <c r="F7" s="5" t="n">
        <f si="0" t="shared"/>
        <v>29.146156758803482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11223.0</v>
      </c>
      <c r="E8" s="4" t="n">
        <v>8907.0</v>
      </c>
      <c r="F8" s="5" t="n">
        <f si="0" t="shared"/>
        <v>26.002020882452005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9684.0</v>
      </c>
      <c r="E9" s="4" t="n">
        <v>7536.0</v>
      </c>
      <c r="F9" s="5" t="n">
        <f si="0" t="shared"/>
        <v>28.503184713375795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6599.0</v>
      </c>
      <c r="E10" s="4" t="n">
        <v>4561.0</v>
      </c>
      <c r="F10" s="5" t="n">
        <f si="0" t="shared"/>
        <v>44.683183512387636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6091.0</v>
      </c>
      <c r="E11" s="4" t="n">
        <v>3769.0</v>
      </c>
      <c r="F11" s="5" t="n">
        <f si="0" t="shared"/>
        <v>61.60785354205359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4859.0</v>
      </c>
      <c r="E12" s="4" t="n">
        <v>3788.0</v>
      </c>
      <c r="F12" s="5" t="n">
        <f si="0" t="shared"/>
        <v>28.27349524815206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343.0</v>
      </c>
      <c r="E13" s="4" t="n">
        <f>E14-E7-E8-E9-E10-E11-E12</f>
        <v>341.0</v>
      </c>
      <c r="F13" s="5" t="n">
        <f si="0" t="shared"/>
        <v>0.5865102639296188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52442.0</v>
      </c>
      <c r="E14" s="4" t="n">
        <v>39466.0</v>
      </c>
      <c r="F14" s="5" t="n">
        <f si="0" t="shared"/>
        <v>32.87893376577307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471.0</v>
      </c>
      <c r="E15" s="4" t="n">
        <f>E16-E3-E4-E5-E6-E14</f>
        <v>272.0</v>
      </c>
      <c r="F15" s="5" t="n">
        <f si="0" t="shared"/>
        <v>73.16176470588235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161498.0</v>
      </c>
      <c r="E16" s="4" t="n">
        <v>128235.0</v>
      </c>
      <c r="F16" s="5" t="n">
        <f si="0" t="shared"/>
        <v>25.93909619058759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6812.0</v>
      </c>
      <c r="E17" s="4" t="n">
        <v>7272.0</v>
      </c>
      <c r="F17" s="5" t="n">
        <f si="0" t="shared"/>
        <v>-6.325632563256326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30712.0</v>
      </c>
      <c r="E18" s="4" t="n">
        <v>29343.0</v>
      </c>
      <c r="F18" s="5" t="n">
        <f si="0" t="shared"/>
        <v>4.66550795760488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107.0</v>
      </c>
      <c r="E19" s="4" t="n">
        <v>103.0</v>
      </c>
      <c r="F19" s="5" t="n">
        <f si="0" t="shared"/>
        <v>3.8834951456310676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344.0</v>
      </c>
      <c r="E20" s="4" t="n">
        <v>325.0</v>
      </c>
      <c r="F20" s="5" t="n">
        <f si="0" t="shared"/>
        <v>5.846153846153846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74.0</v>
      </c>
      <c r="E21" s="4" t="n">
        <v>50.0</v>
      </c>
      <c r="F21" s="5" t="n">
        <f si="0" t="shared"/>
        <v>48.0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533.0</v>
      </c>
      <c r="E22" s="4" t="n">
        <f>E23-E17-E18-E19-E20-E21</f>
        <v>463.0</v>
      </c>
      <c r="F22" s="5" t="n">
        <f>IF(E22=0,"-",(D22-E22)/E22*100)</f>
        <v>15.118790496760258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38582.0</v>
      </c>
      <c r="E23" s="4" t="n">
        <v>37556.0</v>
      </c>
      <c r="F23" s="5" t="n">
        <f si="0" t="shared"/>
        <v>2.7319203323037597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412.0</v>
      </c>
      <c r="E24" s="4" t="n">
        <v>319.0</v>
      </c>
      <c r="F24" s="5" t="n">
        <f si="0" t="shared"/>
        <v>29.153605015673982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2425.0</v>
      </c>
      <c r="E25" s="4" t="n">
        <v>2054.0</v>
      </c>
      <c r="F25" s="5" t="n">
        <f si="0" t="shared"/>
        <v>18.062317429406036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3449.0</v>
      </c>
      <c r="E26" s="4" t="n">
        <v>2553.0</v>
      </c>
      <c r="F26" s="5" t="n">
        <f si="0" t="shared"/>
        <v>35.09596553074814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895.0</v>
      </c>
      <c r="E27" s="4" t="n">
        <v>689.0</v>
      </c>
      <c r="F27" s="5" t="n">
        <f si="0" t="shared"/>
        <v>29.898403483309146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1183.0</v>
      </c>
      <c r="E28" s="4" t="n">
        <v>885.0</v>
      </c>
      <c r="F28" s="5" t="n">
        <f si="0" t="shared"/>
        <v>33.67231638418079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463.0</v>
      </c>
      <c r="E29" s="4" t="n">
        <v>456.0</v>
      </c>
      <c r="F29" s="5" t="n">
        <f si="0" t="shared"/>
        <v>1.5350877192982455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427.0</v>
      </c>
      <c r="E30" s="4" t="n">
        <v>302.0</v>
      </c>
      <c r="F30" s="5" t="n">
        <f si="0" t="shared"/>
        <v>41.390728476821195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5014.0</v>
      </c>
      <c r="E31" s="4" t="n">
        <v>4977.0</v>
      </c>
      <c r="F31" s="5" t="n">
        <f si="0" t="shared"/>
        <v>0.7434197307615029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459.0</v>
      </c>
      <c r="E32" s="4" t="n">
        <v>371.0</v>
      </c>
      <c r="F32" s="5" t="n">
        <f si="0" t="shared"/>
        <v>23.71967654986523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116.0</v>
      </c>
      <c r="E33" s="4" t="n">
        <v>82.0</v>
      </c>
      <c r="F33" s="5" t="n">
        <f si="0" t="shared"/>
        <v>41.46341463414634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663.0</v>
      </c>
      <c r="E34" s="4" t="n">
        <v>514.0</v>
      </c>
      <c r="F34" s="5" t="n">
        <f si="0" t="shared"/>
        <v>28.98832684824903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2947.0</v>
      </c>
      <c r="E35" s="4" t="n">
        <f>E36-E24-E25-E26-E27-E28-E29-E30-E31-E32-E33-E34</f>
        <v>3167.0</v>
      </c>
      <c r="F35" s="5" t="n">
        <f si="0" t="shared"/>
        <v>-6.946637196084622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18453.0</v>
      </c>
      <c r="E36" s="4" t="n">
        <v>16369.0</v>
      </c>
      <c r="F36" s="5" t="n">
        <f si="0" t="shared"/>
        <v>12.731382491294521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7107.0</v>
      </c>
      <c r="E37" s="4" t="n">
        <v>6232.0</v>
      </c>
      <c r="F37" s="5" t="n">
        <f si="0" t="shared"/>
        <v>14.040436456996149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1054.0</v>
      </c>
      <c r="E38" s="4" t="n">
        <v>1159.0</v>
      </c>
      <c r="F38" s="5" t="n">
        <f si="0" t="shared"/>
        <v>-9.0595340811044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57.0</v>
      </c>
      <c r="E39" s="4" t="n">
        <f>E40-E37-E38</f>
        <v>40.0</v>
      </c>
      <c r="F39" s="5" t="n">
        <f si="0" t="shared"/>
        <v>42.5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8218.0</v>
      </c>
      <c r="E40" s="4" t="n">
        <v>7431.0</v>
      </c>
      <c r="F40" s="5" t="n">
        <f si="0" t="shared"/>
        <v>10.590768402637599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378.0</v>
      </c>
      <c r="E41" s="4" t="n">
        <v>401.0</v>
      </c>
      <c r="F41" s="5" t="n">
        <f si="0" t="shared"/>
        <v>-5.7356608478802995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303.0</v>
      </c>
      <c r="E42" s="4" t="n">
        <f>E43-E41</f>
        <v>185.0</v>
      </c>
      <c r="F42" s="5" t="n">
        <f si="0" t="shared"/>
        <v>63.78378378378379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681.0</v>
      </c>
      <c r="E43" s="4" t="n">
        <v>586.0</v>
      </c>
      <c r="F43" s="5" t="n">
        <f si="0" t="shared"/>
        <v>16.21160409556314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7.0</v>
      </c>
      <c r="E44" s="4" t="n">
        <v>20.0</v>
      </c>
      <c r="F44" s="5" t="n">
        <f si="0" t="shared"/>
        <v>-65.0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118542.0</v>
      </c>
      <c r="E45" s="4" t="n">
        <v>86699.0</v>
      </c>
      <c r="F45" s="5" t="n">
        <f si="0" t="shared"/>
        <v>36.72822062538207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345981.0</v>
      </c>
      <c r="E46" s="8" t="n">
        <f>E44+E43+E40+E36+E23+E16+E45</f>
        <v>276896.0</v>
      </c>
      <c r="F46" s="5" t="n">
        <f si="0" t="shared"/>
        <v>24.949800647174392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