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<sst xmlns="http://schemas.openxmlformats.org/spreadsheetml/2006/main" count="98" uniqueCount="56">
  <si>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</si>
  <si>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</si>
  <si>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</si>
  <si>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</si>
  <si>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</si>
  <si>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</si>
  <si>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</si>
  <si>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</si>
  <si>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</si>
  <si>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</si>
  <si>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</si>
  <si>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</si>
  <si>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</si>
  <si>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</si>
  <si>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</si>
  <si>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</si>
  <si>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</si>
  <si>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</si>
  <si>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</si>
  <si>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</si>
  <si>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</si>
  <si>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</si>
  <si>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</si>
  <si>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</si>
  <si>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</si>
  <si>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</si>
  <si>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</si>
  <si>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</si>
  <si>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</si>
  <si>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</si>
  <si>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</si>
  <si>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</si>
  <si>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</si>
  <si>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</si>
  <si>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</si>
  <si>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</si>
  <si>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</si>
  <si>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</si>
  <si>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</si>
  <si>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</si>
  <si>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</si>
  <si>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</si>
  <si>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</si>
  <si>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</si>
  <si>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</si>
  <si>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</si>
  <si>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</si>
  <si>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</si>
  <si>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</si>
  <si>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</si>
  <si>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</si>
  <si>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</si>
  <si>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</si>
  <si>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99年11月來臺旅客人次及成長率－按國籍分
Table 1-3 Visitor Arrivals by Nationality,
 November, 2010</t>
  </si>
  <si>
    <t>99年11月
Nov.., 2010</t>
  </si>
  <si>
    <t>98年11月
Nov.., 2009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</si>
</sst>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110182.0</v>
      </c>
      <c r="E3" s="4" t="n">
        <v>85339.0</v>
      </c>
      <c r="F3" s="5" t="n">
        <f>IF(E3=0,"-",(D3-E3)/E3*100)</f>
        <v>29.11095747548014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20535.0</v>
      </c>
      <c r="E4" s="4" t="n">
        <v>12993.0</v>
      </c>
      <c r="F4" s="5" t="n">
        <f ref="F4:F46" si="0" t="shared">IF(E4=0,"-",(D4-E4)/E4*100)</f>
        <v>58.046640498730085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2391.0</v>
      </c>
      <c r="E5" s="4" t="n">
        <v>2159.0</v>
      </c>
      <c r="F5" s="5" t="n">
        <f si="0" t="shared"/>
        <v>10.745715609078276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1101.0</v>
      </c>
      <c r="E6" s="4" t="n">
        <v>1090.0</v>
      </c>
      <c r="F6" s="5" t="n">
        <f si="0" t="shared"/>
        <v>1.0091743119266057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37562.0</v>
      </c>
      <c r="E7" s="4" t="n">
        <v>24341.0</v>
      </c>
      <c r="F7" s="5" t="n">
        <f si="0" t="shared"/>
        <v>54.315763526560126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27803.0</v>
      </c>
      <c r="E8" s="4" t="n">
        <v>22411.0</v>
      </c>
      <c r="F8" s="5" t="n">
        <f si="0" t="shared"/>
        <v>24.05961358261568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9914.0</v>
      </c>
      <c r="E9" s="4" t="n">
        <v>9144.0</v>
      </c>
      <c r="F9" s="5" t="n">
        <f si="0" t="shared"/>
        <v>8.42082239720035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8172.0</v>
      </c>
      <c r="E10" s="4" t="n">
        <v>7191.0</v>
      </c>
      <c r="F10" s="5" t="n">
        <f si="0" t="shared"/>
        <v>13.642052565707132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8451.0</v>
      </c>
      <c r="E11" s="4" t="n">
        <v>7156.0</v>
      </c>
      <c r="F11" s="5" t="n">
        <f si="0" t="shared"/>
        <v>18.096702068194524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6665.0</v>
      </c>
      <c r="E12" s="4" t="n">
        <v>5549.0</v>
      </c>
      <c r="F12" s="5" t="n">
        <f si="0" t="shared"/>
        <v>20.11173184357542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429.0</v>
      </c>
      <c r="E13" s="4" t="n">
        <f>E14-E7-E8-E9-E10-E11-E12</f>
        <v>285.0</v>
      </c>
      <c r="F13" s="5" t="n">
        <f si="0" t="shared"/>
        <v>50.526315789473685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98996.0</v>
      </c>
      <c r="E14" s="4" t="n">
        <v>76077.0</v>
      </c>
      <c r="F14" s="5" t="n">
        <f si="0" t="shared"/>
        <v>30.126056495392827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544.0</v>
      </c>
      <c r="E15" s="4" t="n">
        <f>E16-E3-E4-E5-E6-E14</f>
        <v>523.0</v>
      </c>
      <c r="F15" s="5" t="n">
        <f si="0" t="shared"/>
        <v>4.015296367112811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233749.0</v>
      </c>
      <c r="E16" s="4" t="n">
        <v>178181.0</v>
      </c>
      <c r="F16" s="5" t="n">
        <f si="0" t="shared"/>
        <v>31.186265651219824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8229.0</v>
      </c>
      <c r="E17" s="4" t="n">
        <v>7559.0</v>
      </c>
      <c r="F17" s="5" t="n">
        <f si="0" t="shared"/>
        <v>8.86360629712925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36033.0</v>
      </c>
      <c r="E18" s="4" t="n">
        <v>35092.0</v>
      </c>
      <c r="F18" s="5" t="n">
        <f si="0" t="shared"/>
        <v>2.681522854211786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166.0</v>
      </c>
      <c r="E19" s="4" t="n">
        <v>205.0</v>
      </c>
      <c r="F19" s="5" t="n">
        <f si="0" t="shared"/>
        <v>-19.024390243902438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303.0</v>
      </c>
      <c r="E20" s="4" t="n">
        <v>363.0</v>
      </c>
      <c r="F20" s="5" t="n">
        <f si="0" t="shared"/>
        <v>-16.528925619834713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84.0</v>
      </c>
      <c r="E21" s="4" t="n">
        <v>81.0</v>
      </c>
      <c r="F21" s="5" t="n">
        <f si="0" t="shared"/>
        <v>3.7037037037037033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645.0</v>
      </c>
      <c r="E22" s="4" t="n">
        <f>E23-E17-E18-E19-E20-E21</f>
        <v>427.0</v>
      </c>
      <c r="F22" s="5" t="n">
        <f>IF(E22=0,"-",(D22-E22)/E22*100)</f>
        <v>51.05386416861827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45460.0</v>
      </c>
      <c r="E23" s="4" t="n">
        <v>43727.0</v>
      </c>
      <c r="F23" s="5" t="n">
        <f si="0" t="shared"/>
        <v>3.963226381869325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551.0</v>
      </c>
      <c r="E24" s="4" t="n">
        <v>569.0</v>
      </c>
      <c r="F24" s="5" t="n">
        <f si="0" t="shared"/>
        <v>-3.163444639718805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3020.0</v>
      </c>
      <c r="E25" s="4" t="n">
        <v>2888.0</v>
      </c>
      <c r="F25" s="5" t="n">
        <f si="0" t="shared"/>
        <v>4.570637119113574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4592.0</v>
      </c>
      <c r="E26" s="4" t="n">
        <v>4494.0</v>
      </c>
      <c r="F26" s="5" t="n">
        <f si="0" t="shared"/>
        <v>2.1806853582554515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1389.0</v>
      </c>
      <c r="E27" s="4" t="n">
        <v>1166.0</v>
      </c>
      <c r="F27" s="5" t="n">
        <f si="0" t="shared"/>
        <v>19.125214408233276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1575.0</v>
      </c>
      <c r="E28" s="4" t="n">
        <v>1354.0</v>
      </c>
      <c r="F28" s="5" t="n">
        <f si="0" t="shared"/>
        <v>16.322008862629247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712.0</v>
      </c>
      <c r="E29" s="4" t="n">
        <v>730.0</v>
      </c>
      <c r="F29" s="5" t="n">
        <f si="0" t="shared"/>
        <v>-2.4657534246575343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605.0</v>
      </c>
      <c r="E30" s="4" t="n">
        <v>513.0</v>
      </c>
      <c r="F30" s="5" t="n">
        <f si="0" t="shared"/>
        <v>17.93372319688109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6712.0</v>
      </c>
      <c r="E31" s="4" t="n">
        <v>6628.0</v>
      </c>
      <c r="F31" s="5" t="n">
        <f si="0" t="shared"/>
        <v>1.2673506336753169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671.0</v>
      </c>
      <c r="E32" s="4" t="n">
        <v>455.0</v>
      </c>
      <c r="F32" s="5" t="n">
        <f si="0" t="shared"/>
        <v>47.47252747252747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112.0</v>
      </c>
      <c r="E33" s="4" t="n">
        <v>100.0</v>
      </c>
      <c r="F33" s="5" t="n">
        <f si="0" t="shared"/>
        <v>12.0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760.0</v>
      </c>
      <c r="E34" s="4" t="n">
        <v>728.0</v>
      </c>
      <c r="F34" s="5" t="n">
        <f si="0" t="shared"/>
        <v>4.395604395604396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4288.0</v>
      </c>
      <c r="E35" s="4" t="n">
        <f>E36-E24-E25-E26-E27-E28-E29-E30-E31-E32-E33-E34</f>
        <v>3455.0</v>
      </c>
      <c r="F35" s="5" t="n">
        <f si="0" t="shared"/>
        <v>24.109985528219973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24987.0</v>
      </c>
      <c r="E36" s="4" t="n">
        <v>23080.0</v>
      </c>
      <c r="F36" s="5" t="n">
        <f si="0" t="shared"/>
        <v>8.262564991334488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5908.0</v>
      </c>
      <c r="E37" s="4" t="n">
        <v>5824.0</v>
      </c>
      <c r="F37" s="5" t="n">
        <f si="0" t="shared"/>
        <v>1.4423076923076923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1064.0</v>
      </c>
      <c r="E38" s="4" t="n">
        <v>939.0</v>
      </c>
      <c r="F38" s="5" t="n">
        <f si="0" t="shared"/>
        <v>13.312034078807242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73.0</v>
      </c>
      <c r="E39" s="4" t="n">
        <f>E40-E37-E38</f>
        <v>55.0</v>
      </c>
      <c r="F39" s="5" t="n">
        <f si="0" t="shared"/>
        <v>32.72727272727273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7045.0</v>
      </c>
      <c r="E40" s="4" t="n">
        <v>6818.0</v>
      </c>
      <c r="F40" s="5" t="n">
        <f si="0" t="shared"/>
        <v>3.3294221179231447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292.0</v>
      </c>
      <c r="E41" s="4" t="n">
        <v>322.0</v>
      </c>
      <c r="F41" s="5" t="n">
        <f si="0" t="shared"/>
        <v>-9.316770186335404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346.0</v>
      </c>
      <c r="E42" s="4" t="n">
        <f>E43-E41</f>
        <v>355.0</v>
      </c>
      <c r="F42" s="5" t="n">
        <f si="0" t="shared"/>
        <v>-2.535211267605634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638.0</v>
      </c>
      <c r="E43" s="4" t="n">
        <v>677.0</v>
      </c>
      <c r="F43" s="5" t="n">
        <f si="0" t="shared"/>
        <v>-5.760709010339734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37.0</v>
      </c>
      <c r="E44" s="4" t="n">
        <v>15.0</v>
      </c>
      <c r="F44" s="5" t="n">
        <f si="0" t="shared"/>
        <v>146.66666666666666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217082.0</v>
      </c>
      <c r="E45" s="4" t="n">
        <v>157991.0</v>
      </c>
      <c r="F45" s="5" t="n">
        <f si="0" t="shared"/>
        <v>37.40149755365812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528998.0</v>
      </c>
      <c r="E46" s="8" t="n">
        <f>E44+E43+E40+E36+E23+E16+E45</f>
        <v>410489.0</v>
      </c>
      <c r="F46" s="5" t="n">
        <f si="0" t="shared"/>
        <v>28.870201150335333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