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<sst xmlns="http://schemas.openxmlformats.org/spreadsheetml/2006/main" count="98" uniqueCount="56">
  <si>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</si>
  <si>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</si>
  <si>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</si>
  <si>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</si>
  <si>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</si>
  <si>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</si>
  <si>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</si>
  <si>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</si>
  <si>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</si>
  <si>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</si>
  <si>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</si>
  <si>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</si>
  <si>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</si>
  <si>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</si>
  <si>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</si>
  <si>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</si>
  <si>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</si>
  <si>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</si>
  <si>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</si>
  <si>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</si>
  <si>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</si>
  <si>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</si>
  <si>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</si>
  <si>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</si>
  <si>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</si>
  <si>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</si>
  <si>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</si>
  <si>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</si>
  <si>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</si>
  <si>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</si>
  <si>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</si>
  <si>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</si>
  <si>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</si>
  <si>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</si>
  <si>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</si>
  <si>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</si>
  <si>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</si>
  <si>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</si>
  <si>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</si>
  <si>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</si>
  <si>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</si>
  <si>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</si>
  <si>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</si>
  <si>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</si>
  <si>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</si>
  <si>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</si>
  <si>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</si>
  <si>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</si>
  <si>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</si>
  <si>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</si>
  <si>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</si>
  <si>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</si>
  <si>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</si>
  <si>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99年8月來臺旅客人次及成長率－按國籍分
Table 1-3 Visitor Arrivals by Nationality,
 August, 2010</t>
  </si>
  <si>
    <t>99年8月
Aug.., 2010</t>
  </si>
  <si>
    <t>98年8月
Aug..,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</si>
</sst>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92367.0</v>
      </c>
      <c r="E3" s="4" t="n">
        <v>81512.0</v>
      </c>
      <c r="F3" s="5" t="n">
        <f>IF(E3=0,"-",(D3-E3)/E3*100)</f>
        <v>13.31705761114928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20390.0</v>
      </c>
      <c r="E4" s="4" t="n">
        <v>14265.0</v>
      </c>
      <c r="F4" s="5" t="n">
        <f ref="F4:F46" si="0" t="shared">IF(E4=0,"-",(D4-E4)/E4*100)</f>
        <v>42.937259025587096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2331.0</v>
      </c>
      <c r="E5" s="4" t="n">
        <v>1888.0</v>
      </c>
      <c r="F5" s="5" t="n">
        <f si="0" t="shared"/>
        <v>23.46398305084746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926.0</v>
      </c>
      <c r="E6" s="4" t="n">
        <v>982.0</v>
      </c>
      <c r="F6" s="5" t="n">
        <f si="0" t="shared"/>
        <v>-5.7026476578411405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17872.0</v>
      </c>
      <c r="E7" s="4" t="n">
        <v>11810.0</v>
      </c>
      <c r="F7" s="5" t="n">
        <f si="0" t="shared"/>
        <v>51.32938187976291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11847.0</v>
      </c>
      <c r="E8" s="4" t="n">
        <v>10250.0</v>
      </c>
      <c r="F8" s="5" t="n">
        <f si="0" t="shared"/>
        <v>15.580487804878048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10707.0</v>
      </c>
      <c r="E9" s="4" t="n">
        <v>9664.0</v>
      </c>
      <c r="F9" s="5" t="n">
        <f si="0" t="shared"/>
        <v>10.792632450331126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7150.0</v>
      </c>
      <c r="E10" s="4" t="n">
        <v>7020.0</v>
      </c>
      <c r="F10" s="5" t="n">
        <f si="0" t="shared"/>
        <v>1.8518518518518516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7351.0</v>
      </c>
      <c r="E11" s="4" t="n">
        <v>5660.0</v>
      </c>
      <c r="F11" s="5" t="n">
        <f si="0" t="shared"/>
        <v>29.87632508833922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7313.0</v>
      </c>
      <c r="E12" s="4" t="n">
        <v>6136.0</v>
      </c>
      <c r="F12" s="5" t="n">
        <f si="0" t="shared"/>
        <v>19.18187744458931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510.0</v>
      </c>
      <c r="E13" s="4" t="n">
        <f>E14-E7-E8-E9-E10-E11-E12</f>
        <v>450.0</v>
      </c>
      <c r="F13" s="5" t="n">
        <f si="0" t="shared"/>
        <v>13.333333333333334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62750.0</v>
      </c>
      <c r="E14" s="4" t="n">
        <v>50990.0</v>
      </c>
      <c r="F14" s="5" t="n">
        <f si="0" t="shared"/>
        <v>23.063345754069424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529.0</v>
      </c>
      <c r="E15" s="4" t="n">
        <f>E16-E3-E4-E5-E6-E14</f>
        <v>467.0</v>
      </c>
      <c r="F15" s="5" t="n">
        <f si="0" t="shared"/>
        <v>13.276231263383298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179293.0</v>
      </c>
      <c r="E16" s="4" t="n">
        <v>150104.0</v>
      </c>
      <c r="F16" s="5" t="n">
        <f si="0" t="shared"/>
        <v>19.44585087672547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7812.0</v>
      </c>
      <c r="E17" s="4" t="n">
        <v>7322.0</v>
      </c>
      <c r="F17" s="5" t="n">
        <f si="0" t="shared"/>
        <v>6.692160611854685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33009.0</v>
      </c>
      <c r="E18" s="4" t="n">
        <v>33634.0</v>
      </c>
      <c r="F18" s="5" t="n">
        <f si="0" t="shared"/>
        <v>-1.858238687042873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208.0</v>
      </c>
      <c r="E19" s="4" t="n">
        <v>149.0</v>
      </c>
      <c r="F19" s="5" t="n">
        <f si="0" t="shared"/>
        <v>39.59731543624161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348.0</v>
      </c>
      <c r="E20" s="4" t="n">
        <v>245.0</v>
      </c>
      <c r="F20" s="5" t="n">
        <f si="0" t="shared"/>
        <v>42.04081632653061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48.0</v>
      </c>
      <c r="E21" s="4" t="n">
        <v>76.0</v>
      </c>
      <c r="F21" s="5" t="n">
        <f si="0" t="shared"/>
        <v>-36.84210526315789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824.0</v>
      </c>
      <c r="E22" s="4" t="n">
        <f>E23-E17-E18-E19-E20-E21</f>
        <v>967.0</v>
      </c>
      <c r="F22" s="5" t="n">
        <f>IF(E22=0,"-",(D22-E22)/E22*100)</f>
        <v>-14.788004136504654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42249.0</v>
      </c>
      <c r="E23" s="4" t="n">
        <v>42393.0</v>
      </c>
      <c r="F23" s="5" t="n">
        <f si="0" t="shared"/>
        <v>-0.33967872054348597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353.0</v>
      </c>
      <c r="E24" s="4" t="n">
        <v>324.0</v>
      </c>
      <c r="F24" s="5" t="n">
        <f si="0" t="shared"/>
        <v>8.950617283950617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2642.0</v>
      </c>
      <c r="E25" s="4" t="n">
        <v>2606.0</v>
      </c>
      <c r="F25" s="5" t="n">
        <f si="0" t="shared"/>
        <v>1.3814274750575595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3601.0</v>
      </c>
      <c r="E26" s="4" t="n">
        <v>3517.0</v>
      </c>
      <c r="F26" s="5" t="n">
        <f si="0" t="shared"/>
        <v>2.388399203866932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956.0</v>
      </c>
      <c r="E27" s="4" t="n">
        <v>973.0</v>
      </c>
      <c r="F27" s="5" t="n">
        <f si="0" t="shared"/>
        <v>-1.7471736896197325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1354.0</v>
      </c>
      <c r="E28" s="4" t="n">
        <v>1045.0</v>
      </c>
      <c r="F28" s="5" t="n">
        <f si="0" t="shared"/>
        <v>29.569377990430624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503.0</v>
      </c>
      <c r="E29" s="4" t="n">
        <v>424.0</v>
      </c>
      <c r="F29" s="5" t="n">
        <f si="0" t="shared"/>
        <v>18.632075471698112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495.0</v>
      </c>
      <c r="E30" s="4" t="n">
        <v>631.0</v>
      </c>
      <c r="F30" s="5" t="n">
        <f si="0" t="shared"/>
        <v>-21.553090332805073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6626.0</v>
      </c>
      <c r="E31" s="4" t="n">
        <v>6503.0</v>
      </c>
      <c r="F31" s="5" t="n">
        <f si="0" t="shared"/>
        <v>1.8914347224357988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488.0</v>
      </c>
      <c r="E32" s="4" t="n">
        <v>409.0</v>
      </c>
      <c r="F32" s="5" t="n">
        <f si="0" t="shared"/>
        <v>19.315403422982886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122.0</v>
      </c>
      <c r="E33" s="4" t="n">
        <v>104.0</v>
      </c>
      <c r="F33" s="5" t="n">
        <f si="0" t="shared"/>
        <v>17.307692307692307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484.0</v>
      </c>
      <c r="E34" s="4" t="n">
        <v>505.0</v>
      </c>
      <c r="F34" s="5" t="n">
        <f si="0" t="shared"/>
        <v>-4.158415841584159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5365.0</v>
      </c>
      <c r="E35" s="4" t="n">
        <f>E36-E24-E25-E26-E27-E28-E29-E30-E31-E32-E33-E34</f>
        <v>5346.0</v>
      </c>
      <c r="F35" s="5" t="n">
        <f si="0" t="shared"/>
        <v>0.3554059109614665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22989.0</v>
      </c>
      <c r="E36" s="4" t="n">
        <v>22387.0</v>
      </c>
      <c r="F36" s="5" t="n">
        <f si="0" t="shared"/>
        <v>2.689060615535802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5131.0</v>
      </c>
      <c r="E37" s="4" t="n">
        <v>4635.0</v>
      </c>
      <c r="F37" s="5" t="n">
        <f si="0" t="shared"/>
        <v>10.70118662351672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861.0</v>
      </c>
      <c r="E38" s="4" t="n">
        <v>840.0</v>
      </c>
      <c r="F38" s="5" t="n">
        <f si="0" t="shared"/>
        <v>2.5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99.0</v>
      </c>
      <c r="E39" s="4" t="n">
        <f>E40-E37-E38</f>
        <v>87.0</v>
      </c>
      <c r="F39" s="5" t="n">
        <f si="0" t="shared"/>
        <v>13.793103448275861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6091.0</v>
      </c>
      <c r="E40" s="4" t="n">
        <v>5562.0</v>
      </c>
      <c r="F40" s="5" t="n">
        <f si="0" t="shared"/>
        <v>9.510967277957569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542.0</v>
      </c>
      <c r="E41" s="4" t="n">
        <v>486.0</v>
      </c>
      <c r="F41" s="5" t="n">
        <f si="0" t="shared"/>
        <v>11.522633744855968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383.0</v>
      </c>
      <c r="E42" s="4" t="n">
        <f>E43-E41</f>
        <v>380.0</v>
      </c>
      <c r="F42" s="5" t="n">
        <f si="0" t="shared"/>
        <v>0.7894736842105263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925.0</v>
      </c>
      <c r="E43" s="4" t="n">
        <v>866.0</v>
      </c>
      <c r="F43" s="5" t="n">
        <f si="0" t="shared"/>
        <v>6.812933025404157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14.0</v>
      </c>
      <c r="E44" s="4" t="n">
        <v>24.0</v>
      </c>
      <c r="F44" s="5" t="n">
        <f si="0" t="shared"/>
        <v>-41.66666666666667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190674.0</v>
      </c>
      <c r="E45" s="4" t="n">
        <v>146155.0</v>
      </c>
      <c r="F45" s="5" t="n">
        <f si="0" t="shared"/>
        <v>30.460127946358316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442235.0</v>
      </c>
      <c r="E46" s="8" t="n">
        <f>E44+E43+E40+E36+E23+E16+E45</f>
        <v>367491.0</v>
      </c>
      <c r="F46" s="5" t="n">
        <f si="0" t="shared"/>
        <v>20.339001499356446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