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<sst xmlns="http://schemas.openxmlformats.org/spreadsheetml/2006/main" count="98" uniqueCount="56">
  <si>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</si>
  <si>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</si>
  <si>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</si>
  <si>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</si>
  <si>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</si>
  <si>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</si>
  <si>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</si>
  <si>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</si>
  <si>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</si>
  <si>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</si>
  <si>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</si>
  <si>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</si>
  <si>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</si>
  <si>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</si>
  <si>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</si>
  <si>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</si>
  <si>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</si>
  <si>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</si>
  <si>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</si>
  <si>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</si>
  <si>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</si>
  <si>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</si>
  <si>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</si>
  <si>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</si>
  <si>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</si>
  <si>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</si>
  <si>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</si>
  <si>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</si>
  <si>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</si>
  <si>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</si>
  <si>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</si>
  <si>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</si>
  <si>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</si>
  <si>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</si>
  <si>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</si>
  <si>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</si>
  <si>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</si>
  <si>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</si>
  <si>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</si>
  <si>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</si>
  <si>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</si>
  <si>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</si>
  <si>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</si>
  <si>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</si>
  <si>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</si>
  <si>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</si>
  <si>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</si>
  <si>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</si>
  <si>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</si>
  <si>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</si>
  <si>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</si>
  <si>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</si>
  <si>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</si>
  <si>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99年9月來臺旅客人次及成長率－按國籍分
Table 1-3 Visitor Arrivals by Nationality,
 September, 2010</t>
  </si>
  <si>
    <t>99年9月
Sep.., 2010</t>
  </si>
  <si>
    <t>98年9月
Sep..,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</si>
</sst>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93183.0</v>
      </c>
      <c r="E3" s="4" t="n">
        <v>100594.0</v>
      </c>
      <c r="F3" s="5" t="n">
        <f>IF(E3=0,"-",(D3-E3)/E3*100)</f>
        <v>-7.3672386026999614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18258.0</v>
      </c>
      <c r="E4" s="4" t="n">
        <v>11974.0</v>
      </c>
      <c r="F4" s="5" t="n">
        <f ref="F4:F46" si="0" t="shared">IF(E4=0,"-",(D4-E4)/E4*100)</f>
        <v>52.48037414397862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2311.0</v>
      </c>
      <c r="E5" s="4" t="n">
        <v>2237.0</v>
      </c>
      <c r="F5" s="5" t="n">
        <f si="0" t="shared"/>
        <v>3.3080017881090744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770.0</v>
      </c>
      <c r="E6" s="4" t="n">
        <v>1011.0</v>
      </c>
      <c r="F6" s="5" t="n">
        <f si="0" t="shared"/>
        <v>-23.837784371909002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27911.0</v>
      </c>
      <c r="E7" s="4" t="n">
        <v>17964.0</v>
      </c>
      <c r="F7" s="5" t="n">
        <f si="0" t="shared"/>
        <v>55.37185482075262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13281.0</v>
      </c>
      <c r="E8" s="4" t="n">
        <v>11028.0</v>
      </c>
      <c r="F8" s="5" t="n">
        <f si="0" t="shared"/>
        <v>20.429815016322088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15326.0</v>
      </c>
      <c r="E9" s="4" t="n">
        <v>12177.0</v>
      </c>
      <c r="F9" s="5" t="n">
        <f si="0" t="shared"/>
        <v>25.86022829925269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7131.0</v>
      </c>
      <c r="E10" s="4" t="n">
        <v>6905.0</v>
      </c>
      <c r="F10" s="5" t="n">
        <f si="0" t="shared"/>
        <v>3.272990586531499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7347.0</v>
      </c>
      <c r="E11" s="4" t="n">
        <v>6516.0</v>
      </c>
      <c r="F11" s="5" t="n">
        <f si="0" t="shared"/>
        <v>12.753222836095764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6933.0</v>
      </c>
      <c r="E12" s="4" t="n">
        <v>5784.0</v>
      </c>
      <c r="F12" s="5" t="n">
        <f si="0" t="shared"/>
        <v>19.865145228215766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553.0</v>
      </c>
      <c r="E13" s="4" t="n">
        <f>E14-E7-E8-E9-E10-E11-E12</f>
        <v>449.0</v>
      </c>
      <c r="F13" s="5" t="n">
        <f si="0" t="shared"/>
        <v>23.16258351893096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78482.0</v>
      </c>
      <c r="E14" s="4" t="n">
        <v>60823.0</v>
      </c>
      <c r="F14" s="5" t="n">
        <f si="0" t="shared"/>
        <v>29.033424855728917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786.0</v>
      </c>
      <c r="E15" s="4" t="n">
        <f>E16-E3-E4-E5-E6-E14</f>
        <v>589.0</v>
      </c>
      <c r="F15" s="5" t="n">
        <f si="0" t="shared"/>
        <v>33.446519524618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193790.0</v>
      </c>
      <c r="E16" s="4" t="n">
        <v>177228.0</v>
      </c>
      <c r="F16" s="5" t="n">
        <f si="0" t="shared"/>
        <v>9.345024488229852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6428.0</v>
      </c>
      <c r="E17" s="4" t="n">
        <v>5150.0</v>
      </c>
      <c r="F17" s="5" t="n">
        <f si="0" t="shared"/>
        <v>24.815533980582526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29905.0</v>
      </c>
      <c r="E18" s="4" t="n">
        <v>26141.0</v>
      </c>
      <c r="F18" s="5" t="n">
        <f si="0" t="shared"/>
        <v>14.398837075857848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245.0</v>
      </c>
      <c r="E19" s="4" t="n">
        <v>141.0</v>
      </c>
      <c r="F19" s="5" t="n">
        <f si="0" t="shared"/>
        <v>73.75886524822694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334.0</v>
      </c>
      <c r="E20" s="4" t="n">
        <v>248.0</v>
      </c>
      <c r="F20" s="5" t="n">
        <f si="0" t="shared"/>
        <v>34.67741935483871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76.0</v>
      </c>
      <c r="E21" s="4" t="n">
        <v>105.0</v>
      </c>
      <c r="F21" s="5" t="n">
        <f si="0" t="shared"/>
        <v>-27.61904761904762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918.0</v>
      </c>
      <c r="E22" s="4" t="n">
        <f>E23-E17-E18-E19-E20-E21</f>
        <v>723.0</v>
      </c>
      <c r="F22" s="5" t="n">
        <f>IF(E22=0,"-",(D22-E22)/E22*100)</f>
        <v>26.970954356846473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37906.0</v>
      </c>
      <c r="E23" s="4" t="n">
        <v>32508.0</v>
      </c>
      <c r="F23" s="5" t="n">
        <f si="0" t="shared"/>
        <v>16.605143349329396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535.0</v>
      </c>
      <c r="E24" s="4" t="n">
        <v>398.0</v>
      </c>
      <c r="F24" s="5" t="n">
        <f si="0" t="shared"/>
        <v>34.42211055276382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2465.0</v>
      </c>
      <c r="E25" s="4" t="n">
        <v>2474.0</v>
      </c>
      <c r="F25" s="5" t="n">
        <f si="0" t="shared"/>
        <v>-0.3637833468067906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3730.0</v>
      </c>
      <c r="E26" s="4" t="n">
        <v>3578.0</v>
      </c>
      <c r="F26" s="5" t="n">
        <f si="0" t="shared"/>
        <v>4.248183342649525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961.0</v>
      </c>
      <c r="E27" s="4" t="n">
        <v>1064.0</v>
      </c>
      <c r="F27" s="5" t="n">
        <f si="0" t="shared"/>
        <v>-9.680451127819548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1133.0</v>
      </c>
      <c r="E28" s="4" t="n">
        <v>1030.0</v>
      </c>
      <c r="F28" s="5" t="n">
        <f si="0" t="shared"/>
        <v>10.0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580.0</v>
      </c>
      <c r="E29" s="4" t="n">
        <v>512.0</v>
      </c>
      <c r="F29" s="5" t="n">
        <f si="0" t="shared"/>
        <v>13.28125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526.0</v>
      </c>
      <c r="E30" s="4" t="n">
        <v>516.0</v>
      </c>
      <c r="F30" s="5" t="n">
        <f si="0" t="shared"/>
        <v>1.937984496124031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6267.0</v>
      </c>
      <c r="E31" s="4" t="n">
        <v>4698.0</v>
      </c>
      <c r="F31" s="5" t="n">
        <f si="0" t="shared"/>
        <v>33.39719029374202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468.0</v>
      </c>
      <c r="E32" s="4" t="n">
        <v>430.0</v>
      </c>
      <c r="F32" s="5" t="n">
        <f si="0" t="shared"/>
        <v>8.837209302325581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108.0</v>
      </c>
      <c r="E33" s="4" t="n">
        <v>219.0</v>
      </c>
      <c r="F33" s="5" t="n">
        <f si="0" t="shared"/>
        <v>-50.68493150684932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605.0</v>
      </c>
      <c r="E34" s="4" t="n">
        <v>687.0</v>
      </c>
      <c r="F34" s="5" t="n">
        <f si="0" t="shared"/>
        <v>-11.935953420669577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4102.0</v>
      </c>
      <c r="E35" s="4" t="n">
        <f>E36-E24-E25-E26-E27-E28-E29-E30-E31-E32-E33-E34</f>
        <v>3798.0</v>
      </c>
      <c r="F35" s="5" t="n">
        <f si="0" t="shared"/>
        <v>8.004212743549237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21480.0</v>
      </c>
      <c r="E36" s="4" t="n">
        <v>19404.0</v>
      </c>
      <c r="F36" s="5" t="n">
        <f si="0" t="shared"/>
        <v>10.698824984539272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6465.0</v>
      </c>
      <c r="E37" s="4" t="n">
        <v>5002.0</v>
      </c>
      <c r="F37" s="5" t="n">
        <f si="0" t="shared"/>
        <v>29.248300679728107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918.0</v>
      </c>
      <c r="E38" s="4" t="n">
        <v>788.0</v>
      </c>
      <c r="F38" s="5" t="n">
        <f si="0" t="shared"/>
        <v>16.49746192893401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67.0</v>
      </c>
      <c r="E39" s="4" t="n">
        <f>E40-E37-E38</f>
        <v>71.0</v>
      </c>
      <c r="F39" s="5" t="n">
        <f si="0" t="shared"/>
        <v>-5.633802816901409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7450.0</v>
      </c>
      <c r="E40" s="4" t="n">
        <v>5861.0</v>
      </c>
      <c r="F40" s="5" t="n">
        <f si="0" t="shared"/>
        <v>27.111414434396863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391.0</v>
      </c>
      <c r="E41" s="4" t="n">
        <v>336.0</v>
      </c>
      <c r="F41" s="5" t="n">
        <f si="0" t="shared"/>
        <v>16.36904761904762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366.0</v>
      </c>
      <c r="E42" s="4" t="n">
        <f>E43-E41</f>
        <v>328.0</v>
      </c>
      <c r="F42" s="5" t="n">
        <f si="0" t="shared"/>
        <v>11.585365853658537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757.0</v>
      </c>
      <c r="E43" s="4" t="n">
        <v>664.0</v>
      </c>
      <c r="F43" s="5" t="n">
        <f si="0" t="shared"/>
        <v>14.006024096385541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13.0</v>
      </c>
      <c r="E44" s="4" t="n">
        <v>17.0</v>
      </c>
      <c r="F44" s="5" t="n">
        <f si="0" t="shared"/>
        <v>-23.52941176470588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157993.0</v>
      </c>
      <c r="E45" s="4" t="n">
        <v>104963.0</v>
      </c>
      <c r="F45" s="5" t="n">
        <f si="0" t="shared"/>
        <v>50.52256509436659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419389.0</v>
      </c>
      <c r="E46" s="8" t="n">
        <f>E44+E43+E40+E36+E23+E16+E45</f>
        <v>340645.0</v>
      </c>
      <c r="F46" s="5" t="n">
        <f si="0" t="shared"/>
        <v>23.11614730878187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