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7095" windowWidth="18075" xWindow="720" yWindow="360"/>
  </bookViews>
  <sheets>
    <sheet name="來臺旅客按居住地" r:id="rId1" sheetId="1"/>
  </sheets>
  <calcPr calcId="152511"/>
</workbook>
</file>

<file path=xl/calcChain.xml><?xml version="1.0" encoding="utf-8"?>
<calcChain xmlns="http://schemas.openxmlformats.org/spreadsheetml/2006/main">
  <c i="1" l="1" r="G45"/>
  <c i="1" r="G47"/>
  <c i="1" r="G46" s="1"/>
  <c i="1" r="G48"/>
  <c i="1" r="G26"/>
  <c i="1" r="G27"/>
  <c i="1" r="G28"/>
  <c i="1" r="G39" s="1"/>
  <c i="1" r="G29"/>
  <c i="1" r="G30"/>
  <c i="1" r="G31"/>
  <c i="1" r="G32"/>
  <c i="1" r="G33"/>
  <c i="1" r="G34"/>
  <c i="1" r="G35"/>
  <c i="1" r="G36"/>
  <c i="1" r="G37"/>
  <c i="1" r="G38"/>
  <c i="1" r="G40"/>
  <c i="1" r="G41"/>
  <c i="1" r="G43" s="1"/>
  <c i="1" r="G42"/>
  <c i="1" r="G44"/>
  <c i="1" r="G5"/>
  <c i="1" r="G6"/>
  <c i="1" r="G7"/>
  <c i="1" r="G8"/>
  <c i="1" r="G9"/>
  <c i="1" r="G10"/>
  <c i="1" r="G11"/>
  <c i="1" r="G12"/>
  <c i="1" r="G13"/>
  <c i="1" r="G14"/>
  <c i="1" r="G15"/>
  <c i="1" r="G17"/>
  <c i="1" r="G16" s="1"/>
  <c i="1" r="G19"/>
  <c i="1" r="G18" s="1"/>
  <c i="1" r="G20"/>
  <c i="1" r="G21"/>
  <c i="1" r="G22"/>
  <c i="1" r="G23"/>
  <c i="1" r="G25" s="1"/>
  <c i="1" r="G24"/>
  <c i="1" r="G4"/>
  <c i="1" r="D48"/>
  <c i="1" r="D46"/>
  <c i="1" r="D45"/>
  <c i="1" r="D47"/>
  <c i="1" r="D41"/>
  <c i="1" r="D43" s="1"/>
  <c i="1" r="D42"/>
  <c i="1" r="D44"/>
  <c i="1" r="D27"/>
  <c i="1" r="D28"/>
  <c i="1" r="D29"/>
  <c i="1" r="D30"/>
  <c i="1" r="D31"/>
  <c i="1" r="D32"/>
  <c i="1" r="D33"/>
  <c i="1" r="D34"/>
  <c i="1" r="D35"/>
  <c i="1" r="D36"/>
  <c i="1" r="D37"/>
  <c i="1" r="D38"/>
  <c i="1" r="D40"/>
  <c i="1" r="D39" s="1"/>
  <c i="1" r="D19"/>
  <c i="1" r="D18" s="1"/>
  <c i="1" r="D20"/>
  <c i="1" r="D21"/>
  <c i="1" r="D22"/>
  <c i="1" r="D23"/>
  <c i="1" r="D24"/>
  <c i="1" r="D26"/>
  <c i="1" r="D25" s="1"/>
  <c i="1" r="D17"/>
  <c i="1" r="D16" s="1"/>
  <c i="1" r="D10"/>
  <c i="1" r="D11"/>
  <c i="1" r="D12"/>
  <c i="1" r="D13"/>
  <c i="1" r="D14"/>
  <c i="1" r="D15"/>
  <c i="1" r="D5"/>
  <c i="1" r="D6"/>
  <c i="1" r="D7"/>
  <c i="1" r="D8"/>
  <c i="1" r="D9"/>
  <c i="1" r="D4"/>
  <c i="1" r="E43"/>
  <c i="1" r="F43"/>
  <c i="1" r="E49"/>
  <c i="1" r="F49"/>
  <c i="1" r="H49"/>
  <c i="1" r="I49"/>
  <c i="1" r="E46"/>
  <c i="1" r="F46"/>
  <c i="1" r="H46"/>
  <c i="1" r="I46"/>
  <c i="1" r="H43"/>
  <c i="1" r="I43"/>
  <c i="1" r="E39"/>
  <c i="1" r="F39"/>
  <c i="1" r="H39"/>
  <c i="1" r="I39"/>
  <c i="1" r="E25"/>
  <c i="1" r="F25"/>
  <c i="1" r="H25"/>
  <c i="1" r="I25"/>
  <c i="1" r="E18"/>
  <c i="1" r="F18"/>
  <c i="1" r="H18"/>
  <c i="1" r="I18"/>
  <c i="1" l="1" r="G49"/>
  <c i="1" r="D49"/>
  <c i="1" r="E16"/>
  <c i="1" r="F16"/>
  <c i="1" r="J16"/>
  <c i="1" r="H16"/>
  <c i="1" r="I16"/>
  <c i="1" l="1" r="K16"/>
  <c i="1" r="L16"/>
  <c i="1" r="L49"/>
  <c i="1" r="K49"/>
  <c i="1" r="J49"/>
  <c i="1" r="L48"/>
  <c i="1" r="K48"/>
  <c i="1" r="J48"/>
  <c i="1" r="L47"/>
  <c i="1" r="K47"/>
  <c i="1" r="J47"/>
  <c i="1" r="L46"/>
  <c i="1" r="K46"/>
  <c i="1" r="J46"/>
  <c i="1" r="L45"/>
  <c i="1" r="K45"/>
  <c i="1" r="J45"/>
  <c i="1" r="L44"/>
  <c i="1" r="K44"/>
  <c i="1" r="J44"/>
  <c i="1" r="L43"/>
  <c i="1" r="K43"/>
  <c i="1" r="J43"/>
  <c i="1" r="L42"/>
  <c i="1" r="K42"/>
  <c i="1" r="J42"/>
  <c i="1" r="L41"/>
  <c i="1" r="K41"/>
  <c i="1" r="J41"/>
  <c i="1" r="L40"/>
  <c i="1" r="K40"/>
  <c i="1" r="J40"/>
  <c i="1" r="L39"/>
  <c i="1" r="K39"/>
  <c i="1" r="J39"/>
  <c i="1" r="L38"/>
  <c i="1" r="K38"/>
  <c i="1" r="J38"/>
  <c i="1" r="L37"/>
  <c i="1" r="K37"/>
  <c i="1" r="J37"/>
  <c i="1" r="L36"/>
  <c i="1" r="K36"/>
  <c i="1" r="J36"/>
  <c i="1" r="L35"/>
  <c i="1" r="K35"/>
  <c i="1" r="J35"/>
  <c i="1" r="L34"/>
  <c i="1" r="K34"/>
  <c i="1" r="J34"/>
  <c i="1" r="L33"/>
  <c i="1" r="K33"/>
  <c i="1" r="J33"/>
  <c i="1" r="L32"/>
  <c i="1" r="K32"/>
  <c i="1" r="J32"/>
  <c i="1" r="L31"/>
  <c i="1" r="K31"/>
  <c i="1" r="J31"/>
  <c i="1" r="L30"/>
  <c i="1" r="K30"/>
  <c i="1" r="J30"/>
  <c i="1" r="L29"/>
  <c i="1" r="K29"/>
  <c i="1" r="J29"/>
  <c i="1" r="L28"/>
  <c i="1" r="K28"/>
  <c i="1" r="J28"/>
  <c i="1" r="L27"/>
  <c i="1" r="K27"/>
  <c i="1" r="J27"/>
  <c i="1" r="L26"/>
  <c i="1" r="K26"/>
  <c i="1" r="J26"/>
  <c i="1" r="L25"/>
  <c i="1" r="K25"/>
  <c i="1" r="J25"/>
  <c i="1" r="L24"/>
  <c i="1" r="K24"/>
  <c i="1" r="J24"/>
  <c i="1" r="L23"/>
  <c i="1" r="K23"/>
  <c i="1" r="J23"/>
  <c i="1" r="L22"/>
  <c i="1" r="K22"/>
  <c i="1" r="J22"/>
  <c i="1" r="L21"/>
  <c i="1" r="K21"/>
  <c i="1" r="J21"/>
  <c i="1" r="L20"/>
  <c i="1" r="K20"/>
  <c i="1" r="J20"/>
  <c i="1" r="L19"/>
  <c i="1" r="K19"/>
  <c i="1" r="J19"/>
  <c i="1" r="L18"/>
  <c i="1" r="K18"/>
  <c i="1" r="J18"/>
  <c i="1" r="L17"/>
  <c i="1" r="K17"/>
  <c i="1" r="J17"/>
  <c i="1" r="L15"/>
  <c i="1" r="K15"/>
  <c i="1" r="J15"/>
  <c i="1" r="L14"/>
  <c i="1" r="K14"/>
  <c i="1" r="J14"/>
  <c i="1" r="L13"/>
  <c i="1" r="K13"/>
  <c i="1" r="J13"/>
  <c i="1" r="L12"/>
  <c i="1" r="K12"/>
  <c i="1" r="J12"/>
  <c i="1" r="L11"/>
  <c i="1" r="K11"/>
  <c i="1" r="J11"/>
  <c i="1" r="L10"/>
  <c i="1" r="K10"/>
  <c i="1" r="J10"/>
  <c i="1" r="L9"/>
  <c i="1" r="K9"/>
  <c i="1" r="J9"/>
  <c i="1" r="L8"/>
  <c i="1" r="K8"/>
  <c i="1" r="J8"/>
  <c i="1" r="L7"/>
  <c i="1" r="K7"/>
  <c i="1" r="J7"/>
  <c i="1" r="L6"/>
  <c i="1" r="K6"/>
  <c i="1" r="J6"/>
  <c i="1" r="L5"/>
  <c i="1" r="K5"/>
  <c i="1" r="J5"/>
  <c i="1" r="L4"/>
  <c i="1" r="K4"/>
  <c i="1" r="J4"/>
</calcChain>
</file>

<file path=xl/sharedStrings.xml><?xml version="1.0" encoding="utf-8"?>
<sst xmlns="http://schemas.openxmlformats.org/spreadsheetml/2006/main" count="113" uniqueCount="62">
  <si>
    <t>居住地
Residence</t>
    <phoneticPr fontId="2" type="noConversion"/>
  </si>
  <si>
    <t>比較 Change +-%</t>
  </si>
  <si>
    <r>
      <t xml:space="preserve">合計
</t>
    </r>
    <r>
      <rPr>
        <b/>
        <sz val="9"/>
        <rFont val="Times New Roman"/>
        <family val="1"/>
      </rPr>
      <t>Total</t>
    </r>
    <phoneticPr fontId="2" type="noConversion"/>
  </si>
  <si>
    <r>
      <t xml:space="preserve">華僑旅客
</t>
    </r>
    <r>
      <rPr>
        <sz val="9"/>
        <rFont val="Times New Roman"/>
        <family val="1"/>
      </rPr>
      <t>Overseas
Chinese</t>
    </r>
    <phoneticPr fontId="2" type="noConversion"/>
  </si>
  <si>
    <r>
      <t xml:space="preserve">外籍旅客
</t>
    </r>
    <r>
      <rPr>
        <sz val="9"/>
        <rFont val="Times New Roman"/>
        <family val="1"/>
      </rPr>
      <t>Foreigners</t>
    </r>
    <phoneticPr fontId="2" type="noConversion"/>
  </si>
  <si>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</si>
  <si>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</si>
  <si>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</si>
  <si>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</si>
  <si>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</si>
  <si>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</si>
  <si>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</si>
  <si>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</si>
  <si>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東南亞小計 Sub-Total</t>
  </si>
  <si>
    <t>亞洲其他地區 Others</t>
  </si>
  <si>
    <t>亞洲合計 Total</t>
  </si>
  <si>
    <t>美洲地區</t>
  </si>
  <si>
    <t>美洲其他地區 Others</t>
  </si>
  <si>
    <t>美洲合計 Total</t>
  </si>
  <si>
    <t>歐洲地區</t>
  </si>
  <si>
    <t>歐洲其他地區 Others</t>
  </si>
  <si>
    <t>歐洲合計 Total</t>
  </si>
  <si>
    <t>大洋洲</t>
  </si>
  <si>
    <t>大洋洲其他地區 Others</t>
  </si>
  <si>
    <t>大洋洲合計 Total</t>
  </si>
  <si>
    <t>非洲地區</t>
  </si>
  <si>
    <t>非洲其他地區 Others</t>
  </si>
  <si>
    <t>非洲合計 Total</t>
  </si>
  <si>
    <t>未列明 Unstated</t>
  </si>
  <si>
    <t>總計 Grand Total</t>
  </si>
  <si>
    <t>馬來西亞 Malaysia</t>
    <phoneticPr fontId="1" type="noConversion"/>
  </si>
  <si>
    <t>新加坡 Singapore</t>
    <phoneticPr fontId="1" type="noConversion"/>
  </si>
  <si>
    <t>印尼 Indonesia</t>
    <phoneticPr fontId="1" type="noConversion"/>
  </si>
  <si>
    <t>菲律賓 Philippines</t>
    <phoneticPr fontId="1" type="noConversion"/>
  </si>
  <si>
    <t>泰國 Thailand</t>
    <phoneticPr fontId="1" type="noConversion"/>
  </si>
  <si>
    <t>越南 Vietnam</t>
    <phoneticPr fontId="1" type="noConversion"/>
  </si>
  <si>
    <t>東南亞其他地區 Others</t>
    <phoneticPr fontId="1" type="noConversion"/>
  </si>
  <si>
    <t>加拿大 Canada</t>
    <phoneticPr fontId="1" type="noConversion"/>
  </si>
  <si>
    <t>美國 United States of America</t>
    <phoneticPr fontId="1" type="noConversion"/>
  </si>
  <si>
    <t>墨西哥 Mexico</t>
    <phoneticPr fontId="1" type="noConversion"/>
  </si>
  <si>
    <t>巴西 Brazil</t>
    <phoneticPr fontId="1" type="noConversion"/>
  </si>
  <si>
    <t>阿根廷 Argentina</t>
    <phoneticPr fontId="1" type="noConversion"/>
  </si>
  <si>
    <t>比利時 Belgium</t>
    <phoneticPr fontId="1" type="noConversion"/>
  </si>
  <si>
    <t>法國 France</t>
    <phoneticPr fontId="1" type="noConversion"/>
  </si>
  <si>
    <t>德國 Germany</t>
    <phoneticPr fontId="1" type="noConversion"/>
  </si>
  <si>
    <t>義大利 Italy</t>
    <phoneticPr fontId="1" type="noConversion"/>
  </si>
  <si>
    <t>荷蘭 Netherlands</t>
    <phoneticPr fontId="1" type="noConversion"/>
  </si>
  <si>
    <t>瑞士 Switzerland</t>
    <phoneticPr fontId="1" type="noConversion"/>
  </si>
  <si>
    <t>西班牙 Spain</t>
    <phoneticPr fontId="1" type="noConversion"/>
  </si>
  <si>
    <t>英國 United Kingdom</t>
    <phoneticPr fontId="1" type="noConversion"/>
  </si>
  <si>
    <t>奧地利 Austria</t>
    <phoneticPr fontId="1" type="noConversion"/>
  </si>
  <si>
    <t>希臘 Greece</t>
    <phoneticPr fontId="1" type="noConversion"/>
  </si>
  <si>
    <t>瑞典 Sweden</t>
    <phoneticPr fontId="1" type="noConversion"/>
  </si>
  <si>
    <t>俄羅斯 Russian Federation</t>
    <phoneticPr fontId="1" type="noConversion"/>
  </si>
  <si>
    <t>澳大利亞 Australia</t>
    <phoneticPr fontId="1" type="noConversion"/>
  </si>
  <si>
    <t>紐西蘭 New Zealand</t>
    <phoneticPr fontId="1" type="noConversion"/>
  </si>
  <si>
    <t>南非 S. Africa</t>
    <phoneticPr fontId="1" type="noConversion"/>
  </si>
  <si>
    <t>表1-2  106年12月來臺旅客人次及成長率－按居住地分
Table 1-2 Visitor Arrivals by Residence,
December,2017</t>
  </si>
  <si>
    <t>106年12月 Dec.., 2017</t>
  </si>
  <si>
    <t>105年12月 Dec.., 2016</t>
  </si>
  <si>
    <t/>
  </si>
  <si>
    <t>註1: 本表華僑旅客包含持入境特別簽證之大陸地區、港澳居民，及長期旅居境外之無戶籍國民。
註2: 資料來源：內政部移民署。
Note 1: Overseas Chinese travelers in this table include residents of mainland China, Hong Kong and Macao holding special entry visas, and ROC nationals without household registration who have lived abroad for a long period of time.
Note 2: Source: National Immigration Agency, Ministry of the Interior.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</si>
</sst>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76" formatCode="_-* #,##0_-;\-* #,##0_-;_-* &quot;-&quot;??_-;_-@_-"/>
    <numFmt numFmtId="177" formatCode="#,##0_);[Red]\(#,##0\)"/>
    <numFmt numFmtId="178" formatCode="0.00_ "/>
  </numFmts>
  <fonts count="10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b/>
      <sz val="9"/>
      <name val="新細明體"/>
      <family val="1"/>
      <charset val="136"/>
    </font>
    <font>
      <b/>
      <sz val="9"/>
      <name val="Times New Roman"/>
      <family val="1"/>
    </font>
    <font>
      <sz val="9"/>
      <name val="Times New Roman"/>
      <family val="1"/>
    </font>
    <font>
      <sz val="12"/>
      <color theme="1"/>
      <name val="新細明體"/>
      <family val="1"/>
      <charset val="136"/>
      <scheme val="minor"/>
    </font>
    <font>
      <sz val="15"/>
      <color theme="1"/>
      <name val="標楷體"/>
      <family val="4"/>
      <charset val="136"/>
    </font>
    <font>
      <sz val="9"/>
      <color theme="1"/>
      <name val="新細明體"/>
      <family val="1"/>
      <charset val="136"/>
      <scheme val="minor"/>
    </font>
    <font>
      <name val="新細明體"/>
      <sz val="9.0"/>
      <color indexed="8"/>
      <u val="none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0" numFmtId="0">
      <alignment vertical="center"/>
    </xf>
    <xf applyAlignment="0" applyBorder="0" applyFill="0" applyFont="0" applyProtection="0" borderId="0" fillId="0" fontId="6" numFmtId="43">
      <alignment vertical="center"/>
    </xf>
  </cellStyleXfs>
  <cellXfs count="30">
    <xf borderId="0" fillId="0" fontId="0" numFmtId="0" xfId="0">
      <alignment vertical="center"/>
    </xf>
    <xf applyAlignment="1" borderId="0" fillId="0" fontId="0" numFmtId="0" xfId="0"/>
    <xf applyAlignment="1" applyFont="1" borderId="0" fillId="0" fontId="2" numFmtId="0" xfId="0">
      <alignment vertical="center"/>
    </xf>
    <xf applyAlignment="1" applyBorder="1" applyFont="1" borderId="1" fillId="0" fontId="3" numFmtId="0" xfId="0">
      <alignment horizontal="center" vertical="center" wrapText="1"/>
    </xf>
    <xf applyAlignment="1" applyBorder="1" applyFont="1" borderId="1" fillId="0" fontId="2" numFmtId="0" xfId="0">
      <alignment horizontal="center" vertical="center" wrapText="1"/>
    </xf>
    <xf applyAlignment="1" applyBorder="1" applyFont="1" applyNumberFormat="1" borderId="1" fillId="0" fontId="1" numFmtId="177" xfId="0">
      <alignment vertical="center"/>
    </xf>
    <xf applyAlignment="1" applyBorder="1" applyFont="1" applyNumberFormat="1" borderId="2" fillId="0" fontId="1" numFmtId="177" xfId="0">
      <alignment vertical="center"/>
    </xf>
    <xf applyAlignment="1" applyBorder="1" applyFont="1" applyNumberFormat="1" borderId="1" fillId="0" fontId="1" numFmtId="178" xfId="0">
      <alignment horizontal="right" vertical="center"/>
    </xf>
    <xf applyAlignment="1" applyFont="1" borderId="0" fillId="0" fontId="1" numFmtId="0" xfId="0">
      <alignment vertical="center"/>
    </xf>
    <xf applyAlignment="1" applyBorder="1" applyFont="1" borderId="3" fillId="0" fontId="1" numFmtId="0" xfId="0">
      <alignment vertical="center"/>
    </xf>
    <xf applyAlignment="1" applyBorder="1" applyFont="1" borderId="4" fillId="0" fontId="1" numFmtId="0" xfId="0">
      <alignment vertical="center"/>
    </xf>
    <xf applyAlignment="1" applyBorder="1" applyFont="1" borderId="2" fillId="0" fontId="1" numFmtId="0" xfId="0">
      <alignment horizontal="center" vertical="center"/>
    </xf>
    <xf applyAlignment="1" applyBorder="1" applyFont="1" applyNumberFormat="1" borderId="5" fillId="0" fontId="1" numFmtId="177" xfId="0">
      <alignment vertical="center"/>
    </xf>
    <xf applyAlignment="1" applyBorder="1" applyFont="1" applyNumberFormat="1" borderId="6" fillId="0" fontId="1" numFmtId="177" xfId="0">
      <alignment vertical="center"/>
    </xf>
    <xf applyAlignment="1" applyBorder="1" applyFont="1" applyNumberFormat="1" borderId="6" fillId="0" fontId="1" numFmtId="178" xfId="0">
      <alignment horizontal="right" vertical="center"/>
    </xf>
    <xf applyAlignment="1" applyBorder="1" applyFont="1" borderId="2" fillId="0" fontId="8" numFmtId="0" xfId="0">
      <alignment textRotation="255" vertical="center"/>
    </xf>
    <xf applyAlignment="1" applyBorder="1" applyFont="1" borderId="6" fillId="0" fontId="1" numFmtId="0" xfId="0">
      <alignment textRotation="255" vertical="center"/>
    </xf>
    <xf applyAlignment="1" applyBorder="1" applyFont="1" borderId="8" fillId="0" fontId="8" numFmtId="0" xfId="0">
      <alignment textRotation="255" vertical="center"/>
    </xf>
    <xf applyAlignment="1" applyBorder="1" applyFont="1" borderId="9" fillId="0" fontId="8" numFmtId="0" xfId="0">
      <alignment textRotation="255" vertical="center"/>
    </xf>
    <xf applyAlignment="1" applyBorder="1" applyFont="1" borderId="2" fillId="0" fontId="1" numFmtId="0" xfId="0">
      <alignment vertical="center"/>
    </xf>
    <xf applyAlignment="1" applyBorder="1" applyFont="1" borderId="4" fillId="0" fontId="1" numFmtId="0" xfId="0">
      <alignment vertical="center"/>
    </xf>
    <xf applyAlignment="1" applyFont="1" borderId="0" fillId="0" fontId="7" numFmtId="0" xfId="0">
      <alignment horizontal="center" vertical="center" wrapText="1"/>
    </xf>
    <xf applyAlignment="1" applyFont="1" borderId="0" fillId="0" fontId="7" numFmtId="0" xfId="0">
      <alignment horizontal="center" vertical="center"/>
    </xf>
    <xf applyAlignment="1" applyBorder="1" applyFont="1" borderId="1" fillId="0" fontId="2" numFmtId="0" xfId="0">
      <alignment horizontal="center" vertical="center" wrapText="1"/>
    </xf>
    <xf applyAlignment="1" applyBorder="1" applyFont="1" applyNumberFormat="1" borderId="1" fillId="0" fontId="8" numFmtId="176" xfId="1">
      <alignment horizontal="center" vertical="center"/>
    </xf>
    <xf applyAlignment="1" applyBorder="1" applyFont="1" borderId="7" fillId="0" fontId="1" numFmtId="0" xfId="0">
      <alignment vertical="center"/>
    </xf>
    <xf applyAlignment="1" applyBorder="1" applyFont="1" borderId="2" fillId="0" fontId="1" numFmtId="0" xfId="0">
      <alignment horizontal="left" vertical="center"/>
    </xf>
    <xf applyAlignment="1" applyBorder="1" applyFont="1" borderId="4" fillId="0" fontId="1" numFmtId="0" xfId="0">
      <alignment horizontal="left" vertical="center"/>
    </xf>
    <xf applyAlignment="1" applyBorder="1" applyFont="1" borderId="7" fillId="0" fontId="1" numFmtId="0" xfId="0">
      <alignment horizontal="left" vertical="center"/>
    </xf>
    <xf numFmtId="0" fontId="9" fillId="0" borderId="0" xfId="0" applyFont="true">
      <alignment wrapText="true" vertical="top" horizontal="left"/>
    </xf>
  </cellXfs>
  <cellStyles count="2">
    <cellStyle builtinId="0" name="一般" xfId="0"/>
    <cellStyle builtinId="3" name="千分位" xfId="1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10</xdr:col>
      <xdr:colOff>381000</xdr:colOff>
      <xdr:row>0</xdr:row>
      <xdr:rowOff>419099</xdr:rowOff>
    </xdr:from>
    <xdr:to>
      <xdr:col>11</xdr:col>
      <xdr:colOff>571500</xdr:colOff>
      <xdr:row>0</xdr:row>
      <xdr:rowOff>790575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6410325" y="419099"/>
          <a:ext cx="781050" cy="37147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N51"/>
  <sheetViews>
    <sheetView tabSelected="1" workbookViewId="0">
      <pane activePane="bottomLeft" state="frozen" topLeftCell="A4" ySplit="3"/>
      <selection activeCell="O11" pane="bottomLeft" sqref="O11"/>
    </sheetView>
  </sheetViews>
  <sheetFormatPr defaultRowHeight="16.5" x14ac:dyDescent="0.25"/>
  <cols>
    <col min="1" max="1" customWidth="true" style="1" width="3.375" collapsed="false"/>
    <col min="2" max="2" customWidth="true" style="1" width="3.875" collapsed="false"/>
    <col min="3" max="3" customWidth="true" style="1" width="16.125" collapsed="false"/>
    <col min="4" max="4" customWidth="true" style="1" width="8.125" collapsed="false"/>
    <col min="5" max="5" customWidth="true" style="1" width="8.0" collapsed="false"/>
    <col min="6" max="6" customWidth="true" style="1" width="9.125" collapsed="false"/>
    <col min="7" max="7" customWidth="true" style="1" width="8.25" collapsed="false"/>
    <col min="8" max="8" customWidth="true" style="1" width="8.0" collapsed="false"/>
    <col min="9" max="9" customWidth="true" style="1" width="8.5" collapsed="false"/>
    <col min="10" max="10" customWidth="true" style="1" width="6.5" collapsed="false"/>
    <col min="11" max="11" customWidth="true" style="1" width="7.375" collapsed="false"/>
    <col min="12" max="12" customWidth="true" style="1" width="7.75" collapsed="false"/>
    <col min="13" max="16384" style="1" width="9.0" collapsed="false"/>
  </cols>
  <sheetData>
    <row customHeight="1" ht="63" r="1" spans="1:13" x14ac:dyDescent="0.25">
      <c r="A1" s="21" t="s">
        <v>57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</row>
    <row customFormat="1" customHeight="1" ht="24.6" r="2" s="2" spans="1:13" x14ac:dyDescent="0.25">
      <c r="A2" s="23" t="s">
        <v>0</v>
      </c>
      <c r="B2" s="23"/>
      <c r="C2" s="23"/>
      <c r="D2" s="24" t="s">
        <v>58</v>
      </c>
      <c r="E2" s="24"/>
      <c r="F2" s="24"/>
      <c r="G2" s="24" t="s">
        <v>59</v>
      </c>
      <c r="H2" s="24"/>
      <c r="I2" s="24"/>
      <c r="J2" s="24" t="s">
        <v>1</v>
      </c>
      <c r="K2" s="24"/>
      <c r="L2" s="24"/>
    </row>
    <row customFormat="1" customHeight="1" ht="48.6" r="3" s="2" spans="1:13" x14ac:dyDescent="0.25">
      <c r="A3" s="23"/>
      <c r="B3" s="23"/>
      <c r="C3" s="23"/>
      <c r="D3" s="3" t="s">
        <v>2</v>
      </c>
      <c r="E3" s="4" t="s">
        <v>3</v>
      </c>
      <c r="F3" s="4" t="s">
        <v>4</v>
      </c>
      <c r="G3" s="3" t="s">
        <v>2</v>
      </c>
      <c r="H3" s="4" t="s">
        <v>3</v>
      </c>
      <c r="I3" s="4" t="s">
        <v>4</v>
      </c>
      <c r="J3" s="3" t="s">
        <v>2</v>
      </c>
      <c r="K3" s="4" t="s">
        <v>3</v>
      </c>
      <c r="L3" s="4" t="s">
        <v>4</v>
      </c>
    </row>
    <row customFormat="1" customHeight="1" ht="15" r="4" s="8" spans="1:13" x14ac:dyDescent="0.25">
      <c r="A4" s="16" t="s">
        <v>5</v>
      </c>
      <c r="B4" s="19" t="s">
        <v>6</v>
      </c>
      <c r="C4" s="20"/>
      <c r="D4" s="5" t="n">
        <f>E4+F4</f>
        <v>177057.0</v>
      </c>
      <c r="E4" s="5" t="n">
        <v>163730.0</v>
      </c>
      <c r="F4" s="6" t="n">
        <v>13327.0</v>
      </c>
      <c r="G4" s="5" t="n">
        <f>H4+I4</f>
        <v>177870.0</v>
      </c>
      <c r="H4" s="5" t="n">
        <v>164190.0</v>
      </c>
      <c r="I4" s="6" t="n">
        <v>13680.0</v>
      </c>
      <c r="J4" s="7" t="n">
        <f>IF(G4=0,"-",((D4/G4)-1)*100)</f>
        <v>-0.457075392140327</v>
      </c>
      <c r="K4" s="7" t="n">
        <f>IF(H4=0,"-",((E4/H4)-1)*100)</f>
        <v>-0.2801632255313935</v>
      </c>
      <c r="L4" s="7" t="n">
        <f>IF(I4=0,"-",((F4/I4)-1)*100)</f>
        <v>-2.580409356725144</v>
      </c>
      <c r="M4" s="8" t="s">
        <v>60</v>
      </c>
    </row>
    <row customFormat="1" customHeight="1" ht="15" r="5" s="8" spans="1:13" x14ac:dyDescent="0.25">
      <c r="A5" s="17"/>
      <c r="B5" s="19" t="s">
        <v>7</v>
      </c>
      <c r="C5" s="20"/>
      <c r="D5" s="5" t="n">
        <f ref="D5:D48" si="0" t="shared">E5+F5</f>
        <v>248010.0</v>
      </c>
      <c r="E5" s="5" t="n">
        <v>243851.0</v>
      </c>
      <c r="F5" s="6" t="n">
        <v>4159.0</v>
      </c>
      <c r="G5" s="5" t="n">
        <f ref="G5:G48" si="1" t="shared">H5+I5</f>
        <v>220358.0</v>
      </c>
      <c r="H5" s="5" t="n">
        <v>216057.0</v>
      </c>
      <c r="I5" s="6" t="n">
        <v>4301.0</v>
      </c>
      <c r="J5" s="7" t="n">
        <f ref="J5:L49" si="2" t="shared">IF(G5=0,"-",((D5/G5)-1)*100)</f>
        <v>12.548670799335637</v>
      </c>
      <c r="K5" s="7" t="n">
        <f si="2" t="shared"/>
        <v>12.864197873709248</v>
      </c>
      <c r="L5" s="7" t="n">
        <f si="2" t="shared"/>
        <v>-3.3015577772610993</v>
      </c>
      <c r="M5" s="8" t="s">
        <v>60</v>
      </c>
    </row>
    <row customFormat="1" customHeight="1" ht="15" r="6" s="8" spans="1:13" x14ac:dyDescent="0.25">
      <c r="A6" s="17"/>
      <c r="B6" s="19" t="s">
        <v>8</v>
      </c>
      <c r="C6" s="20"/>
      <c r="D6" s="5" t="n">
        <f si="0" t="shared"/>
        <v>187457.0</v>
      </c>
      <c r="E6" s="5" t="n">
        <v>147.0</v>
      </c>
      <c r="F6" s="6" t="n">
        <v>187310.0</v>
      </c>
      <c r="G6" s="5" t="n">
        <f si="1" t="shared"/>
        <v>183760.0</v>
      </c>
      <c r="H6" s="5" t="n">
        <v>142.0</v>
      </c>
      <c r="I6" s="6" t="n">
        <v>183618.0</v>
      </c>
      <c r="J6" s="7" t="n">
        <f si="2" t="shared"/>
        <v>2.0118632999564623</v>
      </c>
      <c r="K6" s="7" t="n">
        <f si="2" t="shared"/>
        <v>3.5211267605633756</v>
      </c>
      <c r="L6" s="7" t="n">
        <f si="2" t="shared"/>
        <v>2.0106961191168615</v>
      </c>
      <c r="M6" s="8" t="s">
        <v>60</v>
      </c>
    </row>
    <row customFormat="1" customHeight="1" ht="15" r="7" s="8" spans="1:13" x14ac:dyDescent="0.25">
      <c r="A7" s="17"/>
      <c r="B7" s="19" t="s">
        <v>9</v>
      </c>
      <c r="C7" s="20"/>
      <c r="D7" s="5" t="n">
        <f si="0" t="shared"/>
        <v>113641.0</v>
      </c>
      <c r="E7" s="5" t="n">
        <v>285.0</v>
      </c>
      <c r="F7" s="6" t="n">
        <v>113356.0</v>
      </c>
      <c r="G7" s="5" t="n">
        <f si="1" t="shared"/>
        <v>99578.0</v>
      </c>
      <c r="H7" s="5" t="n">
        <v>269.0</v>
      </c>
      <c r="I7" s="6" t="n">
        <v>99309.0</v>
      </c>
      <c r="J7" s="7" t="n">
        <f si="2" t="shared"/>
        <v>14.122597360862832</v>
      </c>
      <c r="K7" s="7" t="n">
        <f si="2" t="shared"/>
        <v>5.947955390334569</v>
      </c>
      <c r="L7" s="7" t="n">
        <f si="2" t="shared"/>
        <v>14.14474015446736</v>
      </c>
      <c r="M7" s="8" t="s">
        <v>60</v>
      </c>
    </row>
    <row customFormat="1" customHeight="1" ht="15" r="8" s="8" spans="1:13" x14ac:dyDescent="0.25">
      <c r="A8" s="17"/>
      <c r="B8" s="19" t="s">
        <v>10</v>
      </c>
      <c r="C8" s="20"/>
      <c r="D8" s="5" t="n">
        <f si="0" t="shared"/>
        <v>2891.0</v>
      </c>
      <c r="E8" s="5" t="n">
        <v>2.0</v>
      </c>
      <c r="F8" s="6" t="n">
        <v>2889.0</v>
      </c>
      <c r="G8" s="5" t="n">
        <f si="1" t="shared"/>
        <v>2564.0</v>
      </c>
      <c r="H8" s="5" t="n">
        <v>2.0</v>
      </c>
      <c r="I8" s="6" t="n">
        <v>2562.0</v>
      </c>
      <c r="J8" s="7" t="n">
        <f si="2" t="shared"/>
        <v>12.753510140405622</v>
      </c>
      <c r="K8" s="7" t="n">
        <f si="2" t="shared"/>
        <v>0.0</v>
      </c>
      <c r="L8" s="7" t="n">
        <f si="2" t="shared"/>
        <v>12.763466042154569</v>
      </c>
      <c r="M8" s="8" t="s">
        <v>60</v>
      </c>
    </row>
    <row customFormat="1" customHeight="1" ht="15" r="9" s="8" spans="1:13" x14ac:dyDescent="0.25">
      <c r="A9" s="17"/>
      <c r="B9" s="19" t="s">
        <v>11</v>
      </c>
      <c r="C9" s="20"/>
      <c r="D9" s="5" t="n">
        <f si="0" t="shared"/>
        <v>1544.0</v>
      </c>
      <c r="E9" s="5" t="n">
        <v>6.0</v>
      </c>
      <c r="F9" s="6" t="n">
        <v>1538.0</v>
      </c>
      <c r="G9" s="5" t="n">
        <f si="1" t="shared"/>
        <v>1570.0</v>
      </c>
      <c r="H9" s="5" t="n">
        <v>2.0</v>
      </c>
      <c r="I9" s="6" t="n">
        <v>1568.0</v>
      </c>
      <c r="J9" s="7" t="n">
        <f si="2" t="shared"/>
        <v>-1.6560509554140124</v>
      </c>
      <c r="K9" s="7" t="n">
        <f si="2" t="shared"/>
        <v>200.0</v>
      </c>
      <c r="L9" s="7" t="n">
        <f si="2" t="shared"/>
        <v>-1.913265306122447</v>
      </c>
      <c r="M9" s="8" t="s">
        <v>60</v>
      </c>
    </row>
    <row customFormat="1" customHeight="1" ht="15" r="10" s="8" spans="1:13" x14ac:dyDescent="0.25">
      <c r="A10" s="17"/>
      <c r="B10" s="16" t="s">
        <v>12</v>
      </c>
      <c r="C10" s="9" t="s">
        <v>30</v>
      </c>
      <c r="D10" s="5" t="n">
        <f>E10+F10</f>
        <v>73122.0</v>
      </c>
      <c r="E10" s="5" t="n">
        <v>61.0</v>
      </c>
      <c r="F10" s="6" t="n">
        <v>73061.0</v>
      </c>
      <c r="G10" s="5" t="n">
        <f si="1" t="shared"/>
        <v>71759.0</v>
      </c>
      <c r="H10" s="5" t="n">
        <v>58.0</v>
      </c>
      <c r="I10" s="6" t="n">
        <v>71701.0</v>
      </c>
      <c r="J10" s="7" t="n">
        <f si="2" t="shared"/>
        <v>1.8994133140094016</v>
      </c>
      <c r="K10" s="7" t="n">
        <f si="2" t="shared"/>
        <v>5.1724137931034475</v>
      </c>
      <c r="L10" s="7" t="n">
        <f si="2" t="shared"/>
        <v>1.896765735484851</v>
      </c>
      <c r="M10" s="8" t="s">
        <v>60</v>
      </c>
    </row>
    <row customFormat="1" customHeight="1" ht="15" r="11" s="8" spans="1:13" x14ac:dyDescent="0.25">
      <c r="A11" s="17"/>
      <c r="B11" s="17"/>
      <c r="C11" s="10" t="s">
        <v>31</v>
      </c>
      <c r="D11" s="5" t="n">
        <f si="0" t="shared"/>
        <v>70278.0</v>
      </c>
      <c r="E11" s="5" t="n">
        <v>43.0</v>
      </c>
      <c r="F11" s="6" t="n">
        <v>70235.0</v>
      </c>
      <c r="G11" s="5" t="n">
        <f si="1" t="shared"/>
        <v>72216.0</v>
      </c>
      <c r="H11" s="5" t="n">
        <v>49.0</v>
      </c>
      <c r="I11" s="6" t="n">
        <v>72167.0</v>
      </c>
      <c r="J11" s="7" t="n">
        <f si="2" t="shared"/>
        <v>-2.68361581920904</v>
      </c>
      <c r="K11" s="7" t="n">
        <f si="2" t="shared"/>
        <v>-12.244897959183676</v>
      </c>
      <c r="L11" s="7" t="n">
        <f si="2" t="shared"/>
        <v>-2.6771238931921792</v>
      </c>
      <c r="M11" s="8" t="s">
        <v>60</v>
      </c>
    </row>
    <row customFormat="1" customHeight="1" ht="15" r="12" s="8" spans="1:13" x14ac:dyDescent="0.25">
      <c r="A12" s="17"/>
      <c r="B12" s="17"/>
      <c r="C12" s="10" t="s">
        <v>32</v>
      </c>
      <c r="D12" s="5" t="n">
        <f si="0" t="shared"/>
        <v>17835.0</v>
      </c>
      <c r="E12" s="5" t="n">
        <v>64.0</v>
      </c>
      <c r="F12" s="6" t="n">
        <v>17771.0</v>
      </c>
      <c r="G12" s="5" t="n">
        <f si="1" t="shared"/>
        <v>20815.0</v>
      </c>
      <c r="H12" s="5" t="n">
        <v>44.0</v>
      </c>
      <c r="I12" s="6" t="n">
        <v>20771.0</v>
      </c>
      <c r="J12" s="7" t="n">
        <f si="2" t="shared"/>
        <v>-14.316598606773956</v>
      </c>
      <c r="K12" s="7" t="n">
        <f si="2" t="shared"/>
        <v>45.45454545454546</v>
      </c>
      <c r="L12" s="7" t="n">
        <f si="2" t="shared"/>
        <v>-14.443214096576963</v>
      </c>
      <c r="M12" s="8" t="s">
        <v>60</v>
      </c>
    </row>
    <row customFormat="1" customHeight="1" ht="15" r="13" s="8" spans="1:13" x14ac:dyDescent="0.25">
      <c r="A13" s="17"/>
      <c r="B13" s="17"/>
      <c r="C13" s="10" t="s">
        <v>33</v>
      </c>
      <c r="D13" s="5" t="n">
        <f si="0" t="shared"/>
        <v>32949.0</v>
      </c>
      <c r="E13" s="5" t="n">
        <v>330.0</v>
      </c>
      <c r="F13" s="6" t="n">
        <v>32619.0</v>
      </c>
      <c r="G13" s="5" t="n">
        <f si="1" t="shared"/>
        <v>22533.0</v>
      </c>
      <c r="H13" s="5" t="n">
        <v>356.0</v>
      </c>
      <c r="I13" s="6" t="n">
        <v>22177.0</v>
      </c>
      <c r="J13" s="7" t="n">
        <f si="2" t="shared"/>
        <v>46.2255358807083</v>
      </c>
      <c r="K13" s="7" t="n">
        <f si="2" t="shared"/>
        <v>-7.303370786516849</v>
      </c>
      <c r="L13" s="7" t="n">
        <f si="2" t="shared"/>
        <v>47.084817603823794</v>
      </c>
      <c r="M13" s="8" t="s">
        <v>60</v>
      </c>
    </row>
    <row customFormat="1" customHeight="1" ht="15" r="14" s="8" spans="1:13" x14ac:dyDescent="0.25">
      <c r="A14" s="17"/>
      <c r="B14" s="17"/>
      <c r="C14" s="10" t="s">
        <v>34</v>
      </c>
      <c r="D14" s="5" t="n">
        <f si="0" t="shared"/>
        <v>36664.0</v>
      </c>
      <c r="E14" s="5" t="n">
        <v>51.0</v>
      </c>
      <c r="F14" s="6" t="n">
        <v>36613.0</v>
      </c>
      <c r="G14" s="5" t="n">
        <f si="1" t="shared"/>
        <v>31619.0</v>
      </c>
      <c r="H14" s="5" t="n">
        <v>55.0</v>
      </c>
      <c r="I14" s="6" t="n">
        <v>31564.0</v>
      </c>
      <c r="J14" s="7" t="n">
        <f si="2" t="shared"/>
        <v>15.955596318669162</v>
      </c>
      <c r="K14" s="7" t="n">
        <f si="2" t="shared"/>
        <v>-7.272727272727275</v>
      </c>
      <c r="L14" s="7" t="n">
        <f si="2" t="shared"/>
        <v>15.996071473830952</v>
      </c>
      <c r="M14" s="8" t="s">
        <v>60</v>
      </c>
    </row>
    <row customFormat="1" customHeight="1" ht="15" r="15" s="8" spans="1:13" x14ac:dyDescent="0.25">
      <c r="A15" s="17"/>
      <c r="B15" s="17"/>
      <c r="C15" s="10" t="s">
        <v>35</v>
      </c>
      <c r="D15" s="5" t="n">
        <f si="0" t="shared"/>
        <v>33680.0</v>
      </c>
      <c r="E15" s="5" t="n">
        <v>206.0</v>
      </c>
      <c r="F15" s="6" t="n">
        <v>33474.0</v>
      </c>
      <c r="G15" s="5" t="n">
        <f si="1" t="shared"/>
        <v>22250.0</v>
      </c>
      <c r="H15" s="5" t="n">
        <v>143.0</v>
      </c>
      <c r="I15" s="6" t="n">
        <v>22107.0</v>
      </c>
      <c r="J15" s="7" t="n">
        <f si="2" t="shared"/>
        <v>51.37078651685394</v>
      </c>
      <c r="K15" s="7" t="n">
        <f si="2" t="shared"/>
        <v>44.05594405594406</v>
      </c>
      <c r="L15" s="7" t="n">
        <f si="2" t="shared"/>
        <v>51.41810286334645</v>
      </c>
      <c r="M15" s="8" t="s">
        <v>60</v>
      </c>
    </row>
    <row customFormat="1" customHeight="1" ht="15" r="16" s="8" spans="1:13" x14ac:dyDescent="0.25">
      <c r="A16" s="17"/>
      <c r="B16" s="17"/>
      <c r="C16" s="10" t="s">
        <v>36</v>
      </c>
      <c r="D16" s="5" t="n">
        <f ref="D16:I16" si="3" t="shared">D17-D10-D11-D12-D13-D14-D15</f>
        <v>3107.0</v>
      </c>
      <c r="E16" s="5" t="n">
        <f si="3" t="shared"/>
        <v>36.0</v>
      </c>
      <c r="F16" s="5" t="n">
        <f si="3" t="shared"/>
        <v>3071.0</v>
      </c>
      <c r="G16" s="5" t="n">
        <f si="3" t="shared"/>
        <v>2515.0</v>
      </c>
      <c r="H16" s="5" t="n">
        <f si="3" t="shared"/>
        <v>34.0</v>
      </c>
      <c r="I16" s="5" t="n">
        <f si="3" t="shared"/>
        <v>2481.0</v>
      </c>
      <c r="J16" s="7" t="n">
        <f si="2" t="shared"/>
        <v>23.538767395626238</v>
      </c>
      <c r="K16" s="7" t="n">
        <f si="2" t="shared"/>
        <v>5.882352941176472</v>
      </c>
      <c r="L16" s="7" t="n">
        <f si="2" t="shared"/>
        <v>23.780733575171297</v>
      </c>
      <c r="M16" s="8" t="s">
        <v>60</v>
      </c>
    </row>
    <row customFormat="1" customHeight="1" ht="15" r="17" s="8" spans="1:13" x14ac:dyDescent="0.25">
      <c r="A17" s="17"/>
      <c r="B17" s="18"/>
      <c r="C17" s="10" t="s">
        <v>13</v>
      </c>
      <c r="D17" s="5" t="n">
        <f si="0" t="shared"/>
        <v>267635.0</v>
      </c>
      <c r="E17" s="5" t="n">
        <v>791.0</v>
      </c>
      <c r="F17" s="6" t="n">
        <v>266844.0</v>
      </c>
      <c r="G17" s="5" t="n">
        <f si="1" t="shared"/>
        <v>243707.0</v>
      </c>
      <c r="H17" s="5" t="n">
        <v>739.0</v>
      </c>
      <c r="I17" s="6" t="n">
        <v>242968.0</v>
      </c>
      <c r="J17" s="7" t="n">
        <f si="2" t="shared"/>
        <v>9.81834744180512</v>
      </c>
      <c r="K17" s="7" t="n">
        <f si="2" t="shared"/>
        <v>7.036535859269288</v>
      </c>
      <c r="L17" s="7" t="n">
        <f si="2" t="shared"/>
        <v>9.82680846860491</v>
      </c>
      <c r="M17" s="8" t="s">
        <v>60</v>
      </c>
    </row>
    <row customFormat="1" customHeight="1" ht="15" r="18" s="8" spans="1:13" x14ac:dyDescent="0.25">
      <c r="A18" s="17"/>
      <c r="B18" s="19" t="s">
        <v>14</v>
      </c>
      <c r="C18" s="20"/>
      <c r="D18" s="5" t="n">
        <f ref="D18:I18" si="4" t="shared">D19-D4-D5-D6-D7-D8-D9-D17</f>
        <v>1322.0</v>
      </c>
      <c r="E18" s="5" t="n">
        <f si="4" t="shared"/>
        <v>5.0</v>
      </c>
      <c r="F18" s="5" t="n">
        <f si="4" t="shared"/>
        <v>1317.0</v>
      </c>
      <c r="G18" s="5" t="n">
        <f si="4" t="shared"/>
        <v>1038.0</v>
      </c>
      <c r="H18" s="5" t="n">
        <f si="4" t="shared"/>
        <v>5.0</v>
      </c>
      <c r="I18" s="5" t="n">
        <f si="4" t="shared"/>
        <v>1033.0</v>
      </c>
      <c r="J18" s="7" t="n">
        <f si="2" t="shared"/>
        <v>27.360308285163782</v>
      </c>
      <c r="K18" s="7" t="n">
        <f si="2" t="shared"/>
        <v>0.0</v>
      </c>
      <c r="L18" s="7" t="n">
        <f si="2" t="shared"/>
        <v>27.492739593417227</v>
      </c>
      <c r="M18" s="8" t="s">
        <v>60</v>
      </c>
    </row>
    <row customFormat="1" customHeight="1" ht="15" r="19" s="8" spans="1:13" x14ac:dyDescent="0.25">
      <c r="A19" s="18"/>
      <c r="B19" s="19" t="s">
        <v>15</v>
      </c>
      <c r="C19" s="20"/>
      <c r="D19" s="5" t="n">
        <f si="0" t="shared"/>
        <v>999557.0</v>
      </c>
      <c r="E19" s="5" t="n">
        <v>408817.0</v>
      </c>
      <c r="F19" s="6" t="n">
        <v>590740.0</v>
      </c>
      <c r="G19" s="5" t="n">
        <f si="1" t="shared"/>
        <v>930445.0</v>
      </c>
      <c r="H19" s="5" t="n">
        <v>381406.0</v>
      </c>
      <c r="I19" s="6" t="n">
        <v>549039.0</v>
      </c>
      <c r="J19" s="7" t="n">
        <f si="2" t="shared"/>
        <v>7.427843666202727</v>
      </c>
      <c r="K19" s="7" t="n">
        <f si="2" t="shared"/>
        <v>7.186829782436566</v>
      </c>
      <c r="L19" s="7" t="n">
        <f si="2" t="shared"/>
        <v>7.595271009891835</v>
      </c>
      <c r="M19" s="8" t="s">
        <v>60</v>
      </c>
    </row>
    <row customFormat="1" customHeight="1" ht="15" r="20" s="8" spans="1:13" x14ac:dyDescent="0.25">
      <c r="A20" s="16" t="s">
        <v>16</v>
      </c>
      <c r="B20" s="19" t="s">
        <v>37</v>
      </c>
      <c r="C20" s="20"/>
      <c r="D20" s="5" t="n">
        <f si="0" t="shared"/>
        <v>12311.0</v>
      </c>
      <c r="E20" s="5" t="n">
        <v>32.0</v>
      </c>
      <c r="F20" s="6" t="n">
        <v>12279.0</v>
      </c>
      <c r="G20" s="5" t="n">
        <f si="1" t="shared"/>
        <v>10253.0</v>
      </c>
      <c r="H20" s="5" t="n">
        <v>37.0</v>
      </c>
      <c r="I20" s="6" t="n">
        <v>10216.0</v>
      </c>
      <c r="J20" s="7" t="n">
        <f si="2" t="shared"/>
        <v>20.072173997854282</v>
      </c>
      <c r="K20" s="7" t="n">
        <f si="2" t="shared"/>
        <v>-13.513513513513509</v>
      </c>
      <c r="L20" s="7" t="n">
        <f si="2" t="shared"/>
        <v>20.1938136256852</v>
      </c>
      <c r="M20" s="8" t="s">
        <v>60</v>
      </c>
    </row>
    <row customFormat="1" customHeight="1" ht="15" r="21" s="8" spans="1:13" x14ac:dyDescent="0.25">
      <c r="A21" s="17"/>
      <c r="B21" s="19" t="s">
        <v>38</v>
      </c>
      <c r="C21" s="20"/>
      <c r="D21" s="5" t="n">
        <f si="0" t="shared"/>
        <v>56773.0</v>
      </c>
      <c r="E21" s="5" t="n">
        <v>450.0</v>
      </c>
      <c r="F21" s="6" t="n">
        <v>56323.0</v>
      </c>
      <c r="G21" s="5" t="n">
        <f si="1" t="shared"/>
        <v>56112.0</v>
      </c>
      <c r="H21" s="5" t="n">
        <v>380.0</v>
      </c>
      <c r="I21" s="6" t="n">
        <v>55732.0</v>
      </c>
      <c r="J21" s="7" t="n">
        <f si="2" t="shared"/>
        <v>1.1780011405760016</v>
      </c>
      <c r="K21" s="7" t="n">
        <f si="2" t="shared"/>
        <v>18.421052631578938</v>
      </c>
      <c r="L21" s="7" t="n">
        <f si="2" t="shared"/>
        <v>1.0604320677528145</v>
      </c>
      <c r="M21" s="8" t="s">
        <v>60</v>
      </c>
    </row>
    <row customFormat="1" customHeight="1" ht="15" r="22" s="8" spans="1:13" x14ac:dyDescent="0.25">
      <c r="A22" s="17"/>
      <c r="B22" s="19" t="s">
        <v>39</v>
      </c>
      <c r="C22" s="20"/>
      <c r="D22" s="5" t="n">
        <f si="0" t="shared"/>
        <v>249.0</v>
      </c>
      <c r="E22" s="5" t="n">
        <v>3.0</v>
      </c>
      <c r="F22" s="6" t="n">
        <v>246.0</v>
      </c>
      <c r="G22" s="5" t="n">
        <f si="1" t="shared"/>
        <v>180.0</v>
      </c>
      <c r="H22" s="5" t="n">
        <v>3.0</v>
      </c>
      <c r="I22" s="6" t="n">
        <v>177.0</v>
      </c>
      <c r="J22" s="7" t="n">
        <f si="2" t="shared"/>
        <v>38.33333333333333</v>
      </c>
      <c r="K22" s="7" t="n">
        <f si="2" t="shared"/>
        <v>0.0</v>
      </c>
      <c r="L22" s="7" t="n">
        <f si="2" t="shared"/>
        <v>38.98305084745763</v>
      </c>
      <c r="M22" s="8" t="s">
        <v>60</v>
      </c>
    </row>
    <row customFormat="1" customHeight="1" ht="15" r="23" s="8" spans="1:13" x14ac:dyDescent="0.25">
      <c r="A23" s="17"/>
      <c r="B23" s="19" t="s">
        <v>40</v>
      </c>
      <c r="C23" s="20"/>
      <c r="D23" s="5" t="n">
        <f si="0" t="shared"/>
        <v>432.0</v>
      </c>
      <c r="E23" s="5" t="n">
        <v>53.0</v>
      </c>
      <c r="F23" s="6" t="n">
        <v>379.0</v>
      </c>
      <c r="G23" s="5" t="n">
        <f si="1" t="shared"/>
        <v>531.0</v>
      </c>
      <c r="H23" s="5" t="n">
        <v>110.0</v>
      </c>
      <c r="I23" s="6" t="n">
        <v>421.0</v>
      </c>
      <c r="J23" s="7" t="n">
        <f si="2" t="shared"/>
        <v>-18.644067796610166</v>
      </c>
      <c r="K23" s="7" t="n">
        <f si="2" t="shared"/>
        <v>-51.81818181818182</v>
      </c>
      <c r="L23" s="7" t="n">
        <f si="2" t="shared"/>
        <v>-9.97624703087886</v>
      </c>
      <c r="M23" s="8" t="s">
        <v>60</v>
      </c>
    </row>
    <row customFormat="1" customHeight="1" ht="15" r="24" s="8" spans="1:13" x14ac:dyDescent="0.25">
      <c r="A24" s="17"/>
      <c r="B24" s="19" t="s">
        <v>41</v>
      </c>
      <c r="C24" s="20"/>
      <c r="D24" s="5" t="n">
        <f si="0" t="shared"/>
        <v>137.0</v>
      </c>
      <c r="E24" s="5" t="n">
        <v>38.0</v>
      </c>
      <c r="F24" s="6" t="n">
        <v>99.0</v>
      </c>
      <c r="G24" s="5" t="n">
        <f si="1" t="shared"/>
        <v>129.0</v>
      </c>
      <c r="H24" s="5" t="n">
        <v>47.0</v>
      </c>
      <c r="I24" s="6" t="n">
        <v>82.0</v>
      </c>
      <c r="J24" s="7" t="n">
        <f si="2" t="shared"/>
        <v>6.20155038759691</v>
      </c>
      <c r="K24" s="7" t="n">
        <f si="2" t="shared"/>
        <v>-19.14893617021277</v>
      </c>
      <c r="L24" s="7" t="n">
        <f si="2" t="shared"/>
        <v>20.731707317073166</v>
      </c>
      <c r="M24" s="8" t="s">
        <v>60</v>
      </c>
    </row>
    <row customFormat="1" customHeight="1" ht="15" r="25" s="8" spans="1:13" x14ac:dyDescent="0.25">
      <c r="A25" s="17"/>
      <c r="B25" s="19" t="s">
        <v>17</v>
      </c>
      <c r="C25" s="20"/>
      <c r="D25" s="5" t="n">
        <f ref="D25:I25" si="5" t="shared">D26-D20-D21-D22-D23-D24</f>
        <v>758.0</v>
      </c>
      <c r="E25" s="5" t="n">
        <f si="5" t="shared"/>
        <v>39.0</v>
      </c>
      <c r="F25" s="5" t="n">
        <f si="5" t="shared"/>
        <v>719.0</v>
      </c>
      <c r="G25" s="5" t="n">
        <f si="5" t="shared"/>
        <v>734.0</v>
      </c>
      <c r="H25" s="5" t="n">
        <f si="5" t="shared"/>
        <v>27.0</v>
      </c>
      <c r="I25" s="5" t="n">
        <f si="5" t="shared"/>
        <v>707.0</v>
      </c>
      <c r="J25" s="7" t="n">
        <f si="2" t="shared"/>
        <v>3.2697547683923744</v>
      </c>
      <c r="K25" s="7" t="n">
        <f si="2" t="shared"/>
        <v>44.44444444444444</v>
      </c>
      <c r="L25" s="7" t="n">
        <f si="2" t="shared"/>
        <v>1.6973125884016893</v>
      </c>
      <c r="M25" s="8" t="s">
        <v>60</v>
      </c>
    </row>
    <row customFormat="1" customHeight="1" ht="15" r="26" s="8" spans="1:13" x14ac:dyDescent="0.25">
      <c r="A26" s="18"/>
      <c r="B26" s="19" t="s">
        <v>18</v>
      </c>
      <c r="C26" s="20"/>
      <c r="D26" s="5" t="n">
        <f si="0" t="shared"/>
        <v>70660.0</v>
      </c>
      <c r="E26" s="5" t="n">
        <v>615.0</v>
      </c>
      <c r="F26" s="6" t="n">
        <v>70045.0</v>
      </c>
      <c r="G26" s="5" t="n">
        <f si="1" t="shared"/>
        <v>67939.0</v>
      </c>
      <c r="H26" s="5" t="n">
        <v>604.0</v>
      </c>
      <c r="I26" s="6" t="n">
        <v>67335.0</v>
      </c>
      <c r="J26" s="7" t="n">
        <f si="2" t="shared"/>
        <v>4.0050633656662615</v>
      </c>
      <c r="K26" s="7" t="n">
        <f si="2" t="shared"/>
        <v>1.821192052980125</v>
      </c>
      <c r="L26" s="7" t="n">
        <f si="2" t="shared"/>
        <v>4.024652855127342</v>
      </c>
      <c r="M26" s="8" t="s">
        <v>60</v>
      </c>
    </row>
    <row customFormat="1" customHeight="1" ht="15" r="27" s="8" spans="1:13" x14ac:dyDescent="0.25">
      <c r="A27" s="16" t="s">
        <v>19</v>
      </c>
      <c r="B27" s="19" t="s">
        <v>42</v>
      </c>
      <c r="C27" s="20"/>
      <c r="D27" s="5" t="n">
        <f si="0" t="shared"/>
        <v>589.0</v>
      </c>
      <c r="E27" s="5" t="n">
        <v>3.0</v>
      </c>
      <c r="F27" s="6" t="n">
        <v>586.0</v>
      </c>
      <c r="G27" s="5" t="n">
        <f si="1" t="shared"/>
        <v>575.0</v>
      </c>
      <c r="H27" s="5" t="n">
        <v>1.0</v>
      </c>
      <c r="I27" s="6" t="n">
        <v>574.0</v>
      </c>
      <c r="J27" s="7" t="n">
        <f si="2" t="shared"/>
        <v>2.4347826086956514</v>
      </c>
      <c r="K27" s="7" t="n">
        <f si="2" t="shared"/>
        <v>200.0</v>
      </c>
      <c r="L27" s="7" t="n">
        <f si="2" t="shared"/>
        <v>2.0905923344947785</v>
      </c>
      <c r="M27" s="8" t="s">
        <v>60</v>
      </c>
    </row>
    <row customFormat="1" customHeight="1" ht="15" r="28" s="8" spans="1:13" x14ac:dyDescent="0.25">
      <c r="A28" s="17"/>
      <c r="B28" s="19" t="s">
        <v>43</v>
      </c>
      <c r="C28" s="20"/>
      <c r="D28" s="5" t="n">
        <f si="0" t="shared"/>
        <v>3858.0</v>
      </c>
      <c r="E28" s="5" t="n">
        <v>8.0</v>
      </c>
      <c r="F28" s="6" t="n">
        <v>3850.0</v>
      </c>
      <c r="G28" s="5" t="n">
        <f si="1" t="shared"/>
        <v>3613.0</v>
      </c>
      <c r="H28" s="5" t="n">
        <v>11.0</v>
      </c>
      <c r="I28" s="6" t="n">
        <v>3602.0</v>
      </c>
      <c r="J28" s="7" t="n">
        <f si="2" t="shared"/>
        <v>6.781068364240239</v>
      </c>
      <c r="K28" s="7" t="n">
        <f si="2" t="shared"/>
        <v>-27.27272727272727</v>
      </c>
      <c r="L28" s="7" t="n">
        <f si="2" t="shared"/>
        <v>6.8850638534147635</v>
      </c>
      <c r="M28" s="8" t="s">
        <v>60</v>
      </c>
    </row>
    <row customFormat="1" customHeight="1" ht="15" r="29" s="8" spans="1:13" x14ac:dyDescent="0.25">
      <c r="A29" s="17"/>
      <c r="B29" s="19" t="s">
        <v>44</v>
      </c>
      <c r="C29" s="20"/>
      <c r="D29" s="5" t="n">
        <f si="0" t="shared"/>
        <v>4777.0</v>
      </c>
      <c r="E29" s="5" t="n">
        <v>12.0</v>
      </c>
      <c r="F29" s="6" t="n">
        <v>4765.0</v>
      </c>
      <c r="G29" s="5" t="n">
        <f si="1" t="shared"/>
        <v>4761.0</v>
      </c>
      <c r="H29" s="5" t="n">
        <v>13.0</v>
      </c>
      <c r="I29" s="6" t="n">
        <v>4748.0</v>
      </c>
      <c r="J29" s="7" t="n">
        <f si="2" t="shared"/>
        <v>0.33606385213189593</v>
      </c>
      <c r="K29" s="7" t="n">
        <f si="2" t="shared"/>
        <v>-7.692307692307687</v>
      </c>
      <c r="L29" s="7" t="n">
        <f si="2" t="shared"/>
        <v>0.3580454928390875</v>
      </c>
      <c r="M29" s="8" t="s">
        <v>60</v>
      </c>
    </row>
    <row customFormat="1" customHeight="1" ht="15" r="30" s="8" spans="1:13" x14ac:dyDescent="0.25">
      <c r="A30" s="17"/>
      <c r="B30" s="19" t="s">
        <v>45</v>
      </c>
      <c r="C30" s="20"/>
      <c r="D30" s="5" t="n">
        <f si="0" t="shared"/>
        <v>1539.0</v>
      </c>
      <c r="E30" s="5" t="n">
        <v>0.0</v>
      </c>
      <c r="F30" s="6" t="n">
        <v>1539.0</v>
      </c>
      <c r="G30" s="5" t="n">
        <f si="1" t="shared"/>
        <v>1371.0</v>
      </c>
      <c r="H30" s="5" t="n">
        <v>0.0</v>
      </c>
      <c r="I30" s="6" t="n">
        <v>1371.0</v>
      </c>
      <c r="J30" s="7" t="n">
        <f si="2" t="shared"/>
        <v>12.253829321663012</v>
      </c>
      <c r="K30" s="7" t="str">
        <f si="2" t="shared"/>
        <v>-</v>
      </c>
      <c r="L30" s="7" t="n">
        <f si="2" t="shared"/>
        <v>12.253829321663012</v>
      </c>
      <c r="M30" s="8" t="s">
        <v>60</v>
      </c>
    </row>
    <row customFormat="1" customHeight="1" ht="15" r="31" s="8" spans="1:13" x14ac:dyDescent="0.25">
      <c r="A31" s="17"/>
      <c r="B31" s="19" t="s">
        <v>46</v>
      </c>
      <c r="C31" s="20"/>
      <c r="D31" s="5" t="n">
        <f si="0" t="shared"/>
        <v>2152.0</v>
      </c>
      <c r="E31" s="5" t="n">
        <v>7.0</v>
      </c>
      <c r="F31" s="6" t="n">
        <v>2145.0</v>
      </c>
      <c r="G31" s="5" t="n">
        <f si="1" t="shared"/>
        <v>2226.0</v>
      </c>
      <c r="H31" s="5" t="n">
        <v>7.0</v>
      </c>
      <c r="I31" s="6" t="n">
        <v>2219.0</v>
      </c>
      <c r="J31" s="7" t="n">
        <f si="2" t="shared"/>
        <v>-3.3243486073674777</v>
      </c>
      <c r="K31" s="7" t="n">
        <f si="2" t="shared"/>
        <v>0.0</v>
      </c>
      <c r="L31" s="7" t="n">
        <f si="2" t="shared"/>
        <v>-3.334835511491663</v>
      </c>
      <c r="M31" s="8" t="s">
        <v>60</v>
      </c>
    </row>
    <row customFormat="1" customHeight="1" ht="15" r="32" s="8" spans="1:13" x14ac:dyDescent="0.25">
      <c r="A32" s="17"/>
      <c r="B32" s="19" t="s">
        <v>47</v>
      </c>
      <c r="C32" s="20"/>
      <c r="D32" s="5" t="n">
        <f si="0" t="shared"/>
        <v>826.0</v>
      </c>
      <c r="E32" s="5" t="n">
        <v>2.0</v>
      </c>
      <c r="F32" s="6" t="n">
        <v>824.0</v>
      </c>
      <c r="G32" s="5" t="n">
        <f si="1" t="shared"/>
        <v>803.0</v>
      </c>
      <c r="H32" s="5" t="n">
        <v>4.0</v>
      </c>
      <c r="I32" s="6" t="n">
        <v>799.0</v>
      </c>
      <c r="J32" s="7" t="n">
        <f si="2" t="shared"/>
        <v>2.8642590286425795</v>
      </c>
      <c r="K32" s="7" t="n">
        <f si="2" t="shared"/>
        <v>-50.0</v>
      </c>
      <c r="L32" s="7" t="n">
        <f si="2" t="shared"/>
        <v>3.1289111389236623</v>
      </c>
      <c r="M32" s="8" t="s">
        <v>60</v>
      </c>
    </row>
    <row customFormat="1" customHeight="1" ht="15" r="33" s="8" spans="1:13" x14ac:dyDescent="0.25">
      <c r="A33" s="17"/>
      <c r="B33" s="19" t="s">
        <v>48</v>
      </c>
      <c r="C33" s="20"/>
      <c r="D33" s="5" t="n">
        <f si="0" t="shared"/>
        <v>810.0</v>
      </c>
      <c r="E33" s="5" t="n">
        <v>3.0</v>
      </c>
      <c r="F33" s="6" t="n">
        <v>807.0</v>
      </c>
      <c r="G33" s="5" t="n">
        <f si="1" t="shared"/>
        <v>945.0</v>
      </c>
      <c r="H33" s="5" t="n">
        <v>4.0</v>
      </c>
      <c r="I33" s="6" t="n">
        <v>941.0</v>
      </c>
      <c r="J33" s="7" t="n">
        <f si="2" t="shared"/>
        <v>-14.28571428571429</v>
      </c>
      <c r="K33" s="7" t="n">
        <f si="2" t="shared"/>
        <v>-25.0</v>
      </c>
      <c r="L33" s="7" t="n">
        <f si="2" t="shared"/>
        <v>-14.240170031880982</v>
      </c>
      <c r="M33" s="8" t="s">
        <v>60</v>
      </c>
    </row>
    <row customFormat="1" customHeight="1" ht="15" r="34" s="8" spans="1:13" x14ac:dyDescent="0.25">
      <c r="A34" s="17"/>
      <c r="B34" s="19" t="s">
        <v>49</v>
      </c>
      <c r="C34" s="20"/>
      <c r="D34" s="5" t="n">
        <f si="0" t="shared"/>
        <v>5220.0</v>
      </c>
      <c r="E34" s="5" t="n">
        <v>19.0</v>
      </c>
      <c r="F34" s="6" t="n">
        <v>5201.0</v>
      </c>
      <c r="G34" s="5" t="n">
        <f si="1" t="shared"/>
        <v>4794.0</v>
      </c>
      <c r="H34" s="5" t="n">
        <v>10.0</v>
      </c>
      <c r="I34" s="6" t="n">
        <v>4784.0</v>
      </c>
      <c r="J34" s="7" t="n">
        <f si="2" t="shared"/>
        <v>8.886107634543183</v>
      </c>
      <c r="K34" s="7" t="n">
        <f si="2" t="shared"/>
        <v>89.99999999999999</v>
      </c>
      <c r="L34" s="7" t="n">
        <f si="2" t="shared"/>
        <v>8.716555183946495</v>
      </c>
      <c r="M34" s="8" t="s">
        <v>60</v>
      </c>
    </row>
    <row customFormat="1" customHeight="1" ht="15" r="35" s="8" spans="1:13" x14ac:dyDescent="0.25">
      <c r="A35" s="17"/>
      <c r="B35" s="19" t="s">
        <v>50</v>
      </c>
      <c r="C35" s="20"/>
      <c r="D35" s="5" t="n">
        <f si="0" t="shared"/>
        <v>651.0</v>
      </c>
      <c r="E35" s="5" t="n">
        <v>0.0</v>
      </c>
      <c r="F35" s="6" t="n">
        <v>651.0</v>
      </c>
      <c r="G35" s="5" t="n">
        <f si="1" t="shared"/>
        <v>497.0</v>
      </c>
      <c r="H35" s="5" t="n">
        <v>0.0</v>
      </c>
      <c r="I35" s="6" t="n">
        <v>497.0</v>
      </c>
      <c r="J35" s="7" t="n">
        <f si="2" t="shared"/>
        <v>30.98591549295775</v>
      </c>
      <c r="K35" s="7" t="str">
        <f si="2" t="shared"/>
        <v>-</v>
      </c>
      <c r="L35" s="7" t="n">
        <f si="2" t="shared"/>
        <v>30.98591549295775</v>
      </c>
      <c r="M35" s="8" t="s">
        <v>60</v>
      </c>
    </row>
    <row customFormat="1" customHeight="1" ht="15" r="36" s="8" spans="1:13" x14ac:dyDescent="0.25">
      <c r="A36" s="17"/>
      <c r="B36" s="19" t="s">
        <v>51</v>
      </c>
      <c r="C36" s="20"/>
      <c r="D36" s="5" t="n">
        <f si="0" t="shared"/>
        <v>144.0</v>
      </c>
      <c r="E36" s="5" t="n">
        <v>0.0</v>
      </c>
      <c r="F36" s="6" t="n">
        <v>144.0</v>
      </c>
      <c r="G36" s="5" t="n">
        <f si="1" t="shared"/>
        <v>103.0</v>
      </c>
      <c r="H36" s="5" t="n">
        <v>0.0</v>
      </c>
      <c r="I36" s="6" t="n">
        <v>103.0</v>
      </c>
      <c r="J36" s="7" t="n">
        <f si="2" t="shared"/>
        <v>39.80582524271845</v>
      </c>
      <c r="K36" s="7" t="str">
        <f si="2" t="shared"/>
        <v>-</v>
      </c>
      <c r="L36" s="7" t="n">
        <f si="2" t="shared"/>
        <v>39.80582524271845</v>
      </c>
      <c r="M36" s="8" t="s">
        <v>60</v>
      </c>
    </row>
    <row customFormat="1" customHeight="1" ht="15" r="37" s="8" spans="1:13" x14ac:dyDescent="0.25">
      <c r="A37" s="17"/>
      <c r="B37" s="19" t="s">
        <v>52</v>
      </c>
      <c r="C37" s="20"/>
      <c r="D37" s="5" t="n">
        <f si="0" t="shared"/>
        <v>734.0</v>
      </c>
      <c r="E37" s="5" t="n">
        <v>1.0</v>
      </c>
      <c r="F37" s="6" t="n">
        <v>733.0</v>
      </c>
      <c r="G37" s="5" t="n">
        <f si="1" t="shared"/>
        <v>775.0</v>
      </c>
      <c r="H37" s="5" t="n">
        <v>6.0</v>
      </c>
      <c r="I37" s="6" t="n">
        <v>769.0</v>
      </c>
      <c r="J37" s="7" t="n">
        <f si="2" t="shared"/>
        <v>-5.290322580645157</v>
      </c>
      <c r="K37" s="7" t="n">
        <f si="2" t="shared"/>
        <v>-83.33333333333334</v>
      </c>
      <c r="L37" s="7" t="n">
        <f si="2" t="shared"/>
        <v>-4.681404421326397</v>
      </c>
      <c r="M37" s="8" t="s">
        <v>60</v>
      </c>
    </row>
    <row customFormat="1" customHeight="1" ht="15" r="38" s="8" spans="1:13" x14ac:dyDescent="0.25">
      <c r="A38" s="17"/>
      <c r="B38" s="19" t="s">
        <v>53</v>
      </c>
      <c r="C38" s="20"/>
      <c r="D38" s="5" t="n">
        <f si="0" t="shared"/>
        <v>562.0</v>
      </c>
      <c r="E38" s="5" t="n">
        <v>1.0</v>
      </c>
      <c r="F38" s="6" t="n">
        <v>561.0</v>
      </c>
      <c r="G38" s="5" t="n">
        <f si="1" t="shared"/>
        <v>555.0</v>
      </c>
      <c r="H38" s="5" t="n">
        <v>3.0</v>
      </c>
      <c r="I38" s="6" t="n">
        <v>552.0</v>
      </c>
      <c r="J38" s="7" t="n">
        <f si="2" t="shared"/>
        <v>1.2612612612612706</v>
      </c>
      <c r="K38" s="7" t="n">
        <f si="2" t="shared"/>
        <v>-66.66666666666667</v>
      </c>
      <c r="L38" s="7" t="n">
        <f si="2" t="shared"/>
        <v>1.6304347826086918</v>
      </c>
      <c r="M38" s="8" t="s">
        <v>60</v>
      </c>
    </row>
    <row customFormat="1" customHeight="1" ht="15" r="39" s="8" spans="1:13" x14ac:dyDescent="0.25">
      <c r="A39" s="17"/>
      <c r="B39" s="19" t="s">
        <v>20</v>
      </c>
      <c r="C39" s="20"/>
      <c r="D39" s="5" t="n">
        <f ref="D39:I39" si="6" t="shared">D40-D27-D28-D29-D30-D31-D32-D33-D34-D35-D36-D37-D38</f>
        <v>3757.0</v>
      </c>
      <c r="E39" s="5" t="n">
        <f si="6" t="shared"/>
        <v>5.0</v>
      </c>
      <c r="F39" s="5" t="n">
        <f si="6" t="shared"/>
        <v>3752.0</v>
      </c>
      <c r="G39" s="5" t="n">
        <f si="6" t="shared"/>
        <v>3861.0</v>
      </c>
      <c r="H39" s="5" t="n">
        <f si="6" t="shared"/>
        <v>0.0</v>
      </c>
      <c r="I39" s="5" t="n">
        <f si="6" t="shared"/>
        <v>3861.0</v>
      </c>
      <c r="J39" s="7" t="n">
        <f si="2" t="shared"/>
        <v>-2.6936026936026924</v>
      </c>
      <c r="K39" s="7" t="str">
        <f si="2" t="shared"/>
        <v>-</v>
      </c>
      <c r="L39" s="7" t="n">
        <f si="2" t="shared"/>
        <v>-2.823102823102819</v>
      </c>
      <c r="M39" s="8" t="s">
        <v>60</v>
      </c>
    </row>
    <row customFormat="1" customHeight="1" ht="15" r="40" s="8" spans="1:13" x14ac:dyDescent="0.25">
      <c r="A40" s="18"/>
      <c r="B40" s="19" t="s">
        <v>21</v>
      </c>
      <c r="C40" s="20"/>
      <c r="D40" s="5" t="n">
        <f si="0" t="shared"/>
        <v>25619.0</v>
      </c>
      <c r="E40" s="5" t="n">
        <v>61.0</v>
      </c>
      <c r="F40" s="6" t="n">
        <v>25558.0</v>
      </c>
      <c r="G40" s="5" t="n">
        <f si="1" t="shared"/>
        <v>24879.0</v>
      </c>
      <c r="H40" s="5" t="n">
        <v>59.0</v>
      </c>
      <c r="I40" s="6" t="n">
        <v>24820.0</v>
      </c>
      <c r="J40" s="7" t="n">
        <f si="2" t="shared"/>
        <v>2.974396077012731</v>
      </c>
      <c r="K40" s="7" t="n">
        <f si="2" t="shared"/>
        <v>3.3898305084745672</v>
      </c>
      <c r="L40" s="7" t="n">
        <f si="2" t="shared"/>
        <v>2.97340854149879</v>
      </c>
      <c r="M40" s="8" t="s">
        <v>60</v>
      </c>
    </row>
    <row customFormat="1" customHeight="1" ht="15" r="41" s="8" spans="1:13" x14ac:dyDescent="0.25">
      <c r="A41" s="16" t="s">
        <v>22</v>
      </c>
      <c r="B41" s="19" t="s">
        <v>54</v>
      </c>
      <c r="C41" s="20"/>
      <c r="D41" s="5" t="n">
        <f si="0" t="shared"/>
        <v>13095.0</v>
      </c>
      <c r="E41" s="5" t="n">
        <v>58.0</v>
      </c>
      <c r="F41" s="6" t="n">
        <v>13037.0</v>
      </c>
      <c r="G41" s="5" t="n">
        <f si="1" t="shared"/>
        <v>10598.0</v>
      </c>
      <c r="H41" s="5" t="n">
        <v>62.0</v>
      </c>
      <c r="I41" s="6" t="n">
        <v>10536.0</v>
      </c>
      <c r="J41" s="7" t="n">
        <f si="2" t="shared"/>
        <v>23.56104925457634</v>
      </c>
      <c r="K41" s="7" t="n">
        <f si="2" t="shared"/>
        <v>-6.451612903225811</v>
      </c>
      <c r="L41" s="7" t="n">
        <f si="2" t="shared"/>
        <v>23.73766135155657</v>
      </c>
      <c r="M41" s="8" t="s">
        <v>60</v>
      </c>
    </row>
    <row customFormat="1" customHeight="1" ht="15" r="42" s="8" spans="1:13" x14ac:dyDescent="0.25">
      <c r="A42" s="17"/>
      <c r="B42" s="19" t="s">
        <v>55</v>
      </c>
      <c r="C42" s="20"/>
      <c r="D42" s="5" t="n">
        <f si="0" t="shared"/>
        <v>1878.0</v>
      </c>
      <c r="E42" s="5" t="n">
        <v>9.0</v>
      </c>
      <c r="F42" s="6" t="n">
        <v>1869.0</v>
      </c>
      <c r="G42" s="5" t="n">
        <f si="1" t="shared"/>
        <v>2006.0</v>
      </c>
      <c r="H42" s="5" t="n">
        <v>11.0</v>
      </c>
      <c r="I42" s="6" t="n">
        <v>1995.0</v>
      </c>
      <c r="J42" s="7" t="n">
        <f si="2" t="shared"/>
        <v>-6.380857427716846</v>
      </c>
      <c r="K42" s="7" t="n">
        <f si="2" t="shared"/>
        <v>-18.181818181818176</v>
      </c>
      <c r="L42" s="7" t="n">
        <f si="2" t="shared"/>
        <v>-6.315789473684208</v>
      </c>
      <c r="M42" s="8" t="s">
        <v>60</v>
      </c>
    </row>
    <row customFormat="1" customHeight="1" ht="15" r="43" s="8" spans="1:13" x14ac:dyDescent="0.25">
      <c r="A43" s="17"/>
      <c r="B43" s="19" t="s">
        <v>23</v>
      </c>
      <c r="C43" s="20"/>
      <c r="D43" s="5" t="n">
        <f ref="D43:I43" si="7" t="shared">D44-D41-D42</f>
        <v>236.0</v>
      </c>
      <c r="E43" s="5" t="n">
        <f si="7" t="shared"/>
        <v>6.0</v>
      </c>
      <c r="F43" s="5" t="n">
        <f si="7" t="shared"/>
        <v>230.0</v>
      </c>
      <c r="G43" s="5" t="n">
        <f si="7" t="shared"/>
        <v>143.0</v>
      </c>
      <c r="H43" s="5" t="n">
        <f si="7" t="shared"/>
        <v>5.0</v>
      </c>
      <c r="I43" s="5" t="n">
        <f si="7" t="shared"/>
        <v>138.0</v>
      </c>
      <c r="J43" s="7" t="n">
        <f si="2" t="shared"/>
        <v>65.03496503496504</v>
      </c>
      <c r="K43" s="7" t="n">
        <f si="2" t="shared"/>
        <v>19.999999999999996</v>
      </c>
      <c r="L43" s="7" t="n">
        <f si="2" t="shared"/>
        <v>66.66666666666667</v>
      </c>
      <c r="M43" s="8" t="s">
        <v>60</v>
      </c>
    </row>
    <row customFormat="1" customHeight="1" ht="15" r="44" s="8" spans="1:13" x14ac:dyDescent="0.25">
      <c r="A44" s="18"/>
      <c r="B44" s="19" t="s">
        <v>24</v>
      </c>
      <c r="C44" s="20"/>
      <c r="D44" s="5" t="n">
        <f si="0" t="shared"/>
        <v>15209.0</v>
      </c>
      <c r="E44" s="5" t="n">
        <v>73.0</v>
      </c>
      <c r="F44" s="6" t="n">
        <v>15136.0</v>
      </c>
      <c r="G44" s="5" t="n">
        <f si="1" t="shared"/>
        <v>12747.0</v>
      </c>
      <c r="H44" s="5" t="n">
        <v>78.0</v>
      </c>
      <c r="I44" s="6" t="n">
        <v>12669.0</v>
      </c>
      <c r="J44" s="7" t="n">
        <f si="2" t="shared"/>
        <v>19.31434847415079</v>
      </c>
      <c r="K44" s="7" t="n">
        <f si="2" t="shared"/>
        <v>-6.41025641025641</v>
      </c>
      <c r="L44" s="7" t="n">
        <f si="2" t="shared"/>
        <v>19.472728707869603</v>
      </c>
      <c r="M44" s="8" t="s">
        <v>60</v>
      </c>
    </row>
    <row customFormat="1" customHeight="1" ht="20.25" r="45" s="8" spans="1:13" x14ac:dyDescent="0.25">
      <c r="A45" s="16" t="s">
        <v>25</v>
      </c>
      <c r="B45" s="19" t="s">
        <v>56</v>
      </c>
      <c r="C45" s="20"/>
      <c r="D45" s="5" t="n">
        <f si="0" t="shared"/>
        <v>567.0</v>
      </c>
      <c r="E45" s="5" t="n">
        <v>51.0</v>
      </c>
      <c r="F45" s="6" t="n">
        <v>516.0</v>
      </c>
      <c r="G45" s="5" t="n">
        <f si="1" t="shared"/>
        <v>547.0</v>
      </c>
      <c r="H45" s="5" t="n">
        <v>47.0</v>
      </c>
      <c r="I45" s="6" t="n">
        <v>500.0</v>
      </c>
      <c r="J45" s="7" t="n">
        <f si="2" t="shared"/>
        <v>3.656307129798897</v>
      </c>
      <c r="K45" s="7" t="n">
        <f si="2" t="shared"/>
        <v>8.51063829787233</v>
      </c>
      <c r="L45" s="7" t="n">
        <f si="2" t="shared"/>
        <v>3.200000000000003</v>
      </c>
      <c r="M45" s="8" t="s">
        <v>60</v>
      </c>
    </row>
    <row customFormat="1" customHeight="1" ht="17.25" r="46" s="8" spans="1:13" x14ac:dyDescent="0.25">
      <c r="A46" s="17"/>
      <c r="B46" s="19" t="s">
        <v>26</v>
      </c>
      <c r="C46" s="20"/>
      <c r="D46" s="5" t="n">
        <f ref="D46:I46" si="8" t="shared">D47-D45</f>
        <v>441.0</v>
      </c>
      <c r="E46" s="5" t="n">
        <f si="8" t="shared"/>
        <v>6.0</v>
      </c>
      <c r="F46" s="5" t="n">
        <f si="8" t="shared"/>
        <v>435.0</v>
      </c>
      <c r="G46" s="5" t="n">
        <f si="8" t="shared"/>
        <v>379.0</v>
      </c>
      <c r="H46" s="5" t="n">
        <f si="8" t="shared"/>
        <v>4.0</v>
      </c>
      <c r="I46" s="5" t="n">
        <f si="8" t="shared"/>
        <v>375.0</v>
      </c>
      <c r="J46" s="7" t="n">
        <f si="2" t="shared"/>
        <v>16.358839050131934</v>
      </c>
      <c r="K46" s="7" t="n">
        <f si="2" t="shared"/>
        <v>50.0</v>
      </c>
      <c r="L46" s="7" t="n">
        <f si="2" t="shared"/>
        <v>15.999999999999993</v>
      </c>
      <c r="M46" s="8" t="s">
        <v>60</v>
      </c>
    </row>
    <row customFormat="1" customHeight="1" ht="19.5" r="47" s="8" spans="1:13" x14ac:dyDescent="0.25">
      <c r="A47" s="18"/>
      <c r="B47" s="26" t="s">
        <v>27</v>
      </c>
      <c r="C47" s="27"/>
      <c r="D47" s="5" t="n">
        <f si="0" t="shared"/>
        <v>1008.0</v>
      </c>
      <c r="E47" s="5" t="n">
        <v>57.0</v>
      </c>
      <c r="F47" s="6" t="n">
        <v>951.0</v>
      </c>
      <c r="G47" s="5" t="n">
        <f si="1" t="shared"/>
        <v>926.0</v>
      </c>
      <c r="H47" s="5" t="n">
        <v>51.0</v>
      </c>
      <c r="I47" s="6" t="n">
        <v>875.0</v>
      </c>
      <c r="J47" s="7" t="n">
        <f si="2" t="shared"/>
        <v>8.855291576673864</v>
      </c>
      <c r="K47" s="7" t="n">
        <f si="2" t="shared"/>
        <v>11.764705882352944</v>
      </c>
      <c r="L47" s="7" t="n">
        <f si="2" t="shared"/>
        <v>8.685714285714297</v>
      </c>
      <c r="M47" s="8" t="s">
        <v>60</v>
      </c>
    </row>
    <row customFormat="1" customHeight="1" ht="15" r="48" s="8" spans="1:13" x14ac:dyDescent="0.25">
      <c r="A48" s="11"/>
      <c r="B48" s="28" t="s">
        <v>28</v>
      </c>
      <c r="C48" s="27"/>
      <c r="D48" s="5" t="n">
        <f si="0" t="shared"/>
        <v>158.0</v>
      </c>
      <c r="E48" s="5" t="n">
        <v>80.0</v>
      </c>
      <c r="F48" s="12" t="n">
        <v>78.0</v>
      </c>
      <c r="G48" s="5" t="n">
        <f si="1" t="shared"/>
        <v>162.0</v>
      </c>
      <c r="H48" s="13" t="n">
        <v>70.0</v>
      </c>
      <c r="I48" s="12" t="n">
        <v>92.0</v>
      </c>
      <c r="J48" s="14" t="n">
        <f si="2" t="shared"/>
        <v>-2.4691358024691357</v>
      </c>
      <c r="K48" s="14" t="n">
        <f si="2" t="shared"/>
        <v>14.28571428571428</v>
      </c>
      <c r="L48" s="14" t="n">
        <f si="2" t="shared"/>
        <v>-15.217391304347828</v>
      </c>
      <c r="M48" s="8" t="s">
        <v>60</v>
      </c>
    </row>
    <row customFormat="1" customHeight="1" ht="15" r="49" s="8" spans="1:13" x14ac:dyDescent="0.25">
      <c r="A49" s="15"/>
      <c r="B49" s="25" t="s">
        <v>29</v>
      </c>
      <c r="C49" s="20"/>
      <c r="D49" s="5" t="n">
        <f>D19+D26+D40+D44+D47+D48</f>
        <v>1112211.0</v>
      </c>
      <c r="E49" s="5" t="n">
        <f ref="E49:I49" si="9" t="shared">E19+E26+E40+E44+E47+E48</f>
        <v>409703.0</v>
      </c>
      <c r="F49" s="5" t="n">
        <f si="9" t="shared"/>
        <v>702508.0</v>
      </c>
      <c r="G49" s="5" t="n">
        <f si="9" t="shared"/>
        <v>1037098.0</v>
      </c>
      <c r="H49" s="5" t="n">
        <f si="9" t="shared"/>
        <v>382268.0</v>
      </c>
      <c r="I49" s="5" t="n">
        <f si="9" t="shared"/>
        <v>654830.0</v>
      </c>
      <c r="J49" s="7" t="n">
        <f si="2" t="shared"/>
        <v>7.242613523505015</v>
      </c>
      <c r="K49" s="7" t="n">
        <f si="2" t="shared"/>
        <v>7.176902068705715</v>
      </c>
      <c r="L49" s="7" t="n">
        <f si="2" t="shared"/>
        <v>7.280973687827386</v>
      </c>
      <c r="M49" s="8" t="s">
        <v>60</v>
      </c>
    </row>
    <row r="51" ht="62.5" customHeight="true">
      <c r="A51" t="s" s="29">
        <v>61</v>
      </c>
    </row>
  </sheetData>
  <mergeCells count="49">
    <mergeCell ref="B49:C49"/>
    <mergeCell ref="B39:C39"/>
    <mergeCell ref="B40:C40"/>
    <mergeCell ref="A41:A44"/>
    <mergeCell ref="B41:C41"/>
    <mergeCell ref="B42:C42"/>
    <mergeCell ref="B43:C43"/>
    <mergeCell ref="B44:C44"/>
    <mergeCell ref="A45:A47"/>
    <mergeCell ref="B45:C45"/>
    <mergeCell ref="B46:C46"/>
    <mergeCell ref="B47:C47"/>
    <mergeCell ref="B48:C48"/>
    <mergeCell ref="B33:C33"/>
    <mergeCell ref="B34:C34"/>
    <mergeCell ref="B35:C35"/>
    <mergeCell ref="B36:C36"/>
    <mergeCell ref="B37:C37"/>
    <mergeCell ref="B38:C38"/>
    <mergeCell ref="B24:C24"/>
    <mergeCell ref="B25:C25"/>
    <mergeCell ref="B26:C26"/>
    <mergeCell ref="A27:A40"/>
    <mergeCell ref="B27:C27"/>
    <mergeCell ref="B28:C28"/>
    <mergeCell ref="B29:C29"/>
    <mergeCell ref="B30:C30"/>
    <mergeCell ref="B31:C31"/>
    <mergeCell ref="B32:C32"/>
    <mergeCell ref="A20:A26"/>
    <mergeCell ref="B20:C20"/>
    <mergeCell ref="B21:C21"/>
    <mergeCell ref="B22:C22"/>
    <mergeCell ref="B23:C23"/>
    <mergeCell ref="A1:L1"/>
    <mergeCell ref="A2:C3"/>
    <mergeCell ref="D2:F2"/>
    <mergeCell ref="G2:I2"/>
    <mergeCell ref="J2:L2"/>
    <mergeCell ref="A4:A19"/>
    <mergeCell ref="B4:C4"/>
    <mergeCell ref="B5:C5"/>
    <mergeCell ref="B6:C6"/>
    <mergeCell ref="B7:C7"/>
    <mergeCell ref="B8:C8"/>
    <mergeCell ref="B9:C9"/>
    <mergeCell ref="B10:B17"/>
    <mergeCell ref="B18:C18"/>
    <mergeCell ref="B19:C19"/>
    <mergeCell ref="A51:L51"/>
  </mergeCells>
  <phoneticPr fontId="1" type="noConversion"/>
  <printOptions horizontalCentered="1"/>
  <pageMargins bottom="0.35433070866141736" footer="0.31496062992125984" header="0.31496062992125984" left="0.35433070866141736" right="0.39370078740157483" top="0.31496062992125984"/>
  <pageSetup orientation="portrait" paperSize="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來臺旅客按居住地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2018-08-16T04:21:57Z</dcterms:created>
  <dc:creator>demi</dc:creator>
  <cp:lastModifiedBy>EndSound</cp:lastModifiedBy>
  <cp:lastPrinted>2018-08-24T04:06:30Z</cp:lastPrinted>
  <dcterms:modified xsi:type="dcterms:W3CDTF">2018-09-05T08:29:27Z</dcterms:modified>
</cp:coreProperties>
</file>