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搭乘交通工具及入境港口" r:id="rId1" sheetId="2"/>
  </sheets>
  <calcPr calcId="152511"/>
</workbook>
</file>

<file path=xl/calcChain.xml><?xml version="1.0" encoding="utf-8"?>
<calcChain xmlns="http://schemas.openxmlformats.org/spreadsheetml/2006/main">
  <c i="2" l="1" r="D7"/>
  <c i="2" r="D8"/>
  <c i="2" r="D11"/>
  <c i="2" r="D12"/>
  <c i="2" r="D15"/>
  <c i="2" r="D19"/>
  <c i="2" r="D20"/>
  <c i="2" r="D23"/>
  <c i="2" r="D24"/>
  <c i="2" r="D27"/>
  <c i="2" r="D28"/>
  <c i="2" r="D31"/>
  <c i="2" r="D32"/>
  <c i="2" r="D35"/>
  <c i="2" r="D36"/>
  <c i="2" r="D40"/>
  <c i="2" r="D44"/>
  <c i="2" r="D47"/>
  <c i="2" r="D48"/>
  <c i="2" r="M5"/>
  <c i="2" r="M6"/>
  <c i="2" r="D6" s="1"/>
  <c i="2" r="M7"/>
  <c i="2" r="M8"/>
  <c i="2" r="M9"/>
  <c i="2" r="M10"/>
  <c i="2" r="D10" s="1"/>
  <c i="2" r="M11"/>
  <c i="2" r="M12"/>
  <c i="2" r="M13"/>
  <c i="2" r="M14"/>
  <c i="2" r="D14" s="1"/>
  <c i="2" r="M15"/>
  <c i="2" r="M17"/>
  <c i="2" r="M19"/>
  <c i="2" r="M20"/>
  <c i="2" r="M21"/>
  <c i="2" r="M22"/>
  <c i="2" r="D22" s="1"/>
  <c i="2" r="M23"/>
  <c i="2" r="M24"/>
  <c i="2" r="M26"/>
  <c i="2" r="D26" s="1"/>
  <c i="2" r="M27"/>
  <c i="2" r="M28"/>
  <c i="2" r="M29"/>
  <c i="2" r="M30"/>
  <c i="2" r="D30" s="1"/>
  <c i="2" r="M31"/>
  <c i="2" r="M32"/>
  <c i="2" r="M33"/>
  <c i="2" r="M34"/>
  <c i="2" r="D34" s="1"/>
  <c i="2" r="M35"/>
  <c i="2" r="M36"/>
  <c i="2" r="M37"/>
  <c i="2" r="M38"/>
  <c i="2" r="D38" s="1"/>
  <c i="2" r="M40"/>
  <c i="2" r="M41"/>
  <c i="2" r="M42"/>
  <c i="2" r="D42" s="1"/>
  <c i="2" r="M44"/>
  <c i="2" r="M45"/>
  <c i="2" r="M47"/>
  <c i="2" r="M48"/>
  <c i="2" r="M4"/>
  <c i="2" r="D4" s="1"/>
  <c i="2" r="N16"/>
  <c i="2" r="O16"/>
  <c i="2" r="M16" s="1"/>
  <c i="2" r="P16"/>
  <c i="2" r="Q16"/>
  <c i="2" r="R16"/>
  <c i="2" r="S16"/>
  <c i="2" r="T16"/>
  <c i="2" r="U16"/>
  <c i="2" r="V16"/>
  <c i="2" r="N18"/>
  <c i="2" r="O18"/>
  <c i="2" r="P18"/>
  <c i="2" r="M18" s="1"/>
  <c i="2" r="Q18"/>
  <c i="2" r="R18"/>
  <c i="2" r="S18"/>
  <c i="2" r="T18"/>
  <c i="2" r="U18"/>
  <c i="2" r="V18"/>
  <c i="2" r="N25"/>
  <c i="2" r="M25" s="1"/>
  <c i="2" r="O25"/>
  <c i="2" r="P25"/>
  <c i="2" r="Q25"/>
  <c i="2" r="R25"/>
  <c i="2" r="S25"/>
  <c i="2" r="T25"/>
  <c i="2" r="U25"/>
  <c i="2" r="V25"/>
  <c i="2" r="N39"/>
  <c i="2" r="M39" s="1"/>
  <c i="2" r="O39"/>
  <c i="2" r="P39"/>
  <c i="2" r="Q39"/>
  <c i="2" r="R39"/>
  <c i="2" r="S39"/>
  <c i="2" r="T39"/>
  <c i="2" r="U39"/>
  <c i="2" r="V39"/>
  <c i="2" r="N43"/>
  <c i="2" r="M43" s="1"/>
  <c i="2" r="O43"/>
  <c i="2" r="P43"/>
  <c i="2" r="Q43"/>
  <c i="2" r="R43"/>
  <c i="2" r="S43"/>
  <c i="2" r="T43"/>
  <c i="2" r="U43"/>
  <c i="2" r="V43"/>
  <c i="2" r="N46"/>
  <c i="2" r="O46"/>
  <c i="2" r="P46"/>
  <c i="2" r="M46" s="1"/>
  <c i="2" r="Q46"/>
  <c i="2" r="R46"/>
  <c i="2" r="S46"/>
  <c i="2" r="T46"/>
  <c i="2" r="U46"/>
  <c i="2" r="V46"/>
  <c i="2" r="N49"/>
  <c i="2" r="M49" s="1"/>
  <c i="2" r="O49"/>
  <c i="2" r="P49"/>
  <c i="2" r="Q49"/>
  <c i="2" r="R49"/>
  <c i="2" r="S49"/>
  <c i="2" r="T49"/>
  <c i="2" r="U49"/>
  <c i="2" r="V49"/>
  <c i="2" r="E5"/>
  <c i="2" r="D5" s="1"/>
  <c i="2" r="E6"/>
  <c i="2" r="E7"/>
  <c i="2" r="E8"/>
  <c i="2" r="E9"/>
  <c i="2" r="D9" s="1"/>
  <c i="2" r="E10"/>
  <c i="2" r="E11"/>
  <c i="2" r="E12"/>
  <c i="2" r="E13"/>
  <c i="2" r="D13" s="1"/>
  <c i="2" r="E14"/>
  <c i="2" r="E15"/>
  <c i="2" r="E17"/>
  <c i="2" r="D17" s="1"/>
  <c i="2" r="E19"/>
  <c i="2" r="E20"/>
  <c i="2" r="E21"/>
  <c i="2" r="D21" s="1"/>
  <c i="2" r="E22"/>
  <c i="2" r="E23"/>
  <c i="2" r="E24"/>
  <c i="2" r="E26"/>
  <c i="2" r="E27"/>
  <c i="2" r="E28"/>
  <c i="2" r="E29"/>
  <c i="2" r="D29" s="1"/>
  <c i="2" r="E30"/>
  <c i="2" r="E31"/>
  <c i="2" r="E32"/>
  <c i="2" r="E33"/>
  <c i="2" r="D33" s="1"/>
  <c i="2" r="E34"/>
  <c i="2" r="E35"/>
  <c i="2" r="E36"/>
  <c i="2" r="E37"/>
  <c i="2" r="D37" s="1"/>
  <c i="2" r="E38"/>
  <c i="2" r="E40"/>
  <c i="2" r="E41"/>
  <c i="2" r="D41" s="1"/>
  <c i="2" r="E42"/>
  <c i="2" r="E44"/>
  <c i="2" r="E45"/>
  <c i="2" r="D45" s="1"/>
  <c i="2" r="E47"/>
  <c i="2" r="E48"/>
  <c i="2" r="E4"/>
  <c i="2" r="G16"/>
  <c i="2" r="H16"/>
  <c i="2" r="E16" s="1"/>
  <c i="2" r="D16" s="1"/>
  <c i="2" r="I16"/>
  <c i="2" r="J16"/>
  <c i="2" r="K16"/>
  <c i="2" r="L16"/>
  <c i="2" r="G18"/>
  <c i="2" r="H18"/>
  <c i="2" r="I18"/>
  <c i="2" r="J18"/>
  <c i="2" r="K18"/>
  <c i="2" r="L18"/>
  <c i="2" r="G25"/>
  <c i="2" r="H25"/>
  <c i="2" r="I25"/>
  <c i="2" r="J25"/>
  <c i="2" r="K25"/>
  <c i="2" r="L25"/>
  <c i="2" r="G39"/>
  <c i="2" r="H39"/>
  <c i="2" r="I39"/>
  <c i="2" r="J39"/>
  <c i="2" r="K39"/>
  <c i="2" r="L39"/>
  <c i="2" r="G43"/>
  <c i="2" r="H43"/>
  <c i="2" r="I43"/>
  <c i="2" r="J43"/>
  <c i="2" r="K43"/>
  <c i="2" r="L43"/>
  <c i="2" r="G46"/>
  <c i="2" r="H46"/>
  <c i="2" r="I46"/>
  <c i="2" r="J46"/>
  <c i="2" r="K46"/>
  <c i="2" r="L46"/>
  <c i="2" r="G49"/>
  <c i="2" r="H49"/>
  <c i="2" r="I49"/>
  <c i="2" r="J49"/>
  <c i="2" r="K49"/>
  <c i="2" r="L49"/>
  <c i="2" r="F49"/>
  <c i="2" r="E49" s="1"/>
  <c i="2" r="F46"/>
  <c i="2" r="E46" s="1"/>
  <c i="2" r="F43"/>
  <c i="2" r="E43" s="1"/>
  <c i="2" r="D43" s="1"/>
  <c i="2" r="F39"/>
  <c i="2" r="E39" s="1"/>
  <c i="2" r="D39" s="1"/>
  <c i="2" r="F25"/>
  <c i="2" r="E25" s="1"/>
  <c i="2" r="F18"/>
  <c i="2" r="E18" s="1"/>
  <c i="2" r="F16"/>
  <c i="2" l="1" r="D18"/>
  <c i="2" r="D46"/>
  <c i="2" r="D25"/>
  <c i="2" r="D49"/>
</calcChain>
</file>

<file path=xl/sharedStrings.xml><?xml version="1.0" encoding="utf-8"?>
<sst xmlns="http://schemas.openxmlformats.org/spreadsheetml/2006/main" count="121" uniqueCount="74">
  <si>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</si>
  <si>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</si>
  <si>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</si>
  <si>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</si>
  <si>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</si>
  <si>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</si>
  <si>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</si>
  <si>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</si>
  <si>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</si>
  <si>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</si>
  <si>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</si>
  <si>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</si>
  <si>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</si>
  <si>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</si>
  <si>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</si>
  <si>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</si>
  <si>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</si>
  <si>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</si>
  <si>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</si>
  <si>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</si>
  <si>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</si>
  <si>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</si>
  <si>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</si>
  <si>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</si>
  <si>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</si>
  <si>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</si>
  <si>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</si>
  <si>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</si>
  <si>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</si>
  <si>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</si>
  <si>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</si>
  <si>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</si>
  <si>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</si>
  <si>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</si>
  <si>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</si>
  <si>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</si>
  <si>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</si>
  <si>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</si>
  <si>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</si>
  <si>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</si>
  <si>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</si>
  <si>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</si>
  <si>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</si>
  <si>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</si>
  <si>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</si>
  <si>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</si>
  <si>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</si>
  <si>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</si>
  <si>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</si>
  <si>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</si>
  <si>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</si>
  <si>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</si>
  <si>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r>
      <t xml:space="preserve">居住地
</t>
    </r>
    <r>
      <rPr>
        <sz val="8"/>
        <rFont val="Times New Roman"/>
        <family val="1"/>
      </rPr>
      <t xml:space="preserve">
</t>
    </r>
    <r>
      <rPr>
        <sz val="8"/>
        <rFont val="新細明體"/>
        <family val="1"/>
        <charset val="136"/>
      </rPr>
      <t>Place of residence</t>
    </r>
    <phoneticPr fontId="2" type="noConversion"/>
  </si>
  <si>
    <r>
      <t xml:space="preserve">合計
</t>
    </r>
    <r>
      <rPr>
        <sz val="8"/>
        <rFont val="Times New Roman"/>
        <family val="1"/>
      </rPr>
      <t>Total</t>
    </r>
    <phoneticPr fontId="2" type="noConversion"/>
  </si>
  <si>
    <r>
      <t>飛機</t>
    </r>
    <r>
      <rPr>
        <sz val="8"/>
        <rFont val="Times New Roman"/>
        <family val="1"/>
      </rPr>
      <t xml:space="preserve"> Air</t>
    </r>
    <phoneticPr fontId="2" type="noConversion"/>
  </si>
  <si>
    <r>
      <t>輪船</t>
    </r>
    <r>
      <rPr>
        <sz val="8"/>
        <rFont val="Times New Roman"/>
        <family val="1"/>
      </rPr>
      <t xml:space="preserve"> Sea</t>
    </r>
    <phoneticPr fontId="2" type="noConversion"/>
  </si>
  <si>
    <r>
      <t xml:space="preserve">小計
</t>
    </r>
    <r>
      <rPr>
        <sz val="8"/>
        <rFont val="Times New Roman"/>
        <family val="1"/>
      </rPr>
      <t>Subtotal</t>
    </r>
    <phoneticPr fontId="2" type="noConversion"/>
  </si>
  <si>
    <r>
      <t xml:space="preserve">高雄
</t>
    </r>
    <r>
      <rPr>
        <sz val="8"/>
        <rFont val="Times New Roman"/>
        <family val="1"/>
      </rPr>
      <t>Kao-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hsiung</t>
    </r>
    <phoneticPr fontId="2" type="noConversion"/>
  </si>
  <si>
    <t>桃園
Tao-
yuan</t>
  </si>
  <si>
    <r>
      <t xml:space="preserve">松山
</t>
    </r>
    <r>
      <rPr>
        <sz val="8"/>
        <rFont val="Times New Roman"/>
        <family val="1"/>
      </rPr>
      <t>Sung-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Shan</t>
    </r>
    <phoneticPr fontId="2" type="noConversion"/>
  </si>
  <si>
    <r>
      <t xml:space="preserve">臺中
</t>
    </r>
    <r>
      <rPr>
        <sz val="8"/>
        <rFont val="Times New Roman"/>
        <family val="1"/>
      </rPr>
      <t>Tai-</t>
    </r>
    <r>
      <rPr>
        <sz val="8"/>
        <rFont val="新細明體"/>
        <family val="1"/>
        <charset val="136"/>
      </rPr>
      <t xml:space="preserve">
</t>
    </r>
    <r>
      <rPr>
        <sz val="8"/>
        <rFont val="Times New Roman"/>
        <family val="1"/>
      </rPr>
      <t>chung</t>
    </r>
    <phoneticPr fontId="2" type="noConversion"/>
  </si>
  <si>
    <r>
      <t xml:space="preserve">花蓮
</t>
    </r>
    <r>
      <rPr>
        <sz val="8"/>
        <rFont val="Times New Roman"/>
        <family val="1"/>
      </rPr>
      <t>Hualien</t>
    </r>
    <phoneticPr fontId="2" type="noConversion"/>
  </si>
  <si>
    <r>
      <t xml:space="preserve">澎湖
</t>
    </r>
    <r>
      <rPr>
        <sz val="8"/>
        <rFont val="Times New Roman"/>
        <family val="1"/>
      </rPr>
      <t>Penghu</t>
    </r>
    <phoneticPr fontId="2" type="noConversion"/>
  </si>
  <si>
    <r>
      <t xml:space="preserve">其他
</t>
    </r>
    <r>
      <rPr>
        <sz val="8"/>
        <rFont val="Times New Roman"/>
        <family val="1"/>
      </rPr>
      <t>Others</t>
    </r>
    <phoneticPr fontId="2" type="noConversion"/>
  </si>
  <si>
    <r>
      <t xml:space="preserve">小計
</t>
    </r>
    <r>
      <rPr>
        <sz val="8"/>
        <rFont val="Times New Roman"/>
        <family val="1"/>
      </rPr>
      <t>Sub-
total</t>
    </r>
    <phoneticPr fontId="2" type="noConversion"/>
  </si>
  <si>
    <r>
      <t xml:space="preserve">高雄
</t>
    </r>
    <r>
      <rPr>
        <sz val="8"/>
        <rFont val="Times New Roman"/>
        <family val="1"/>
      </rPr>
      <t>Kao-
hsiung</t>
    </r>
    <phoneticPr fontId="2" type="noConversion"/>
  </si>
  <si>
    <r>
      <t xml:space="preserve">基隆
</t>
    </r>
    <r>
      <rPr>
        <sz val="8"/>
        <rFont val="Times New Roman"/>
        <family val="1"/>
      </rPr>
      <t>Kee-
lung</t>
    </r>
    <phoneticPr fontId="2" type="noConversion"/>
  </si>
  <si>
    <r>
      <t xml:space="preserve">臺中
</t>
    </r>
    <r>
      <rPr>
        <sz val="8"/>
        <rFont val="Times New Roman"/>
        <family val="1"/>
      </rPr>
      <t>Tai-
chung</t>
    </r>
    <phoneticPr fontId="2" type="noConversion"/>
  </si>
  <si>
    <r>
      <t xml:space="preserve">金門
</t>
    </r>
    <r>
      <rPr>
        <sz val="8"/>
        <rFont val="Times New Roman"/>
        <family val="1"/>
      </rPr>
      <t>Kinmem</t>
    </r>
    <phoneticPr fontId="2" type="noConversion"/>
  </si>
  <si>
    <r>
      <t xml:space="preserve">馬祖
</t>
    </r>
    <r>
      <rPr>
        <sz val="8"/>
        <rFont val="Times New Roman"/>
        <family val="1"/>
      </rPr>
      <t>Matsu</t>
    </r>
    <phoneticPr fontId="2" type="noConversion"/>
  </si>
  <si>
    <r>
      <t xml:space="preserve">花蓮
</t>
    </r>
    <r>
      <rPr>
        <sz val="8"/>
        <rFont val="Times New Roman"/>
        <family val="1"/>
      </rPr>
      <t>Hua-
lien</t>
    </r>
    <phoneticPr fontId="2" type="noConversion"/>
  </si>
  <si>
    <r>
      <t xml:space="preserve">蘇澳
</t>
    </r>
    <r>
      <rPr>
        <sz val="8"/>
        <rFont val="Times New Roman"/>
        <family val="1"/>
      </rPr>
      <t>Suao</t>
    </r>
    <phoneticPr fontId="2" type="noConversion"/>
  </si>
  <si>
    <t>表1-7  106年12月來臺旅客人次－按搭乘交通工具及入境港口分
Table 1-7  Visitor Arrivals by Mode of Transport &amp; Port of Entry,
December,2017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</si>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</sst>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6"/>
      <name val="標楷體"/>
      <family val="4"/>
      <charset val="136"/>
    </font>
    <font>
      <sz val="8"/>
      <name val="新細明體"/>
      <family val="1"/>
      <charset val="136"/>
    </font>
    <font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Font="1" borderId="0" fillId="0" fontId="2" numFmtId="0" xfId="0"/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applyFill="1" applyFont="1" borderId="1" fillId="3" fontId="4" numFmtId="0" xfId="0">
      <alignment horizontal="center" vertical="center" wrapText="1"/>
    </xf>
    <xf applyAlignment="1" applyBorder="1" applyFont="1" applyNumberFormat="1" borderId="1" fillId="0" fontId="4" numFmtId="176" xfId="0"/>
    <xf applyAlignment="1" applyBorder="1" applyFont="1" borderId="1" fillId="0" fontId="4" numFmtId="0" xfId="0"/>
    <xf applyAlignment="1" applyFont="1" borderId="0" fillId="0" fontId="2" numFmtId="0" xfId="0">
      <alignment vertical="center"/>
    </xf>
    <xf applyAlignment="1" applyBorder="1" applyFont="1" borderId="2" fillId="0" fontId="4" numFmtId="0" xfId="0">
      <alignment textRotation="255" vertical="center"/>
    </xf>
    <xf applyAlignment="1" applyBorder="1" borderId="5" fillId="0" fontId="0" numFmtId="0" xfId="0">
      <alignment textRotation="255" vertical="center"/>
    </xf>
    <xf applyAlignment="1" applyBorder="1" borderId="6" fillId="0" fontId="0" numFmtId="0" xfId="0">
      <alignment textRotation="255" vertical="center"/>
    </xf>
    <xf applyAlignment="1" applyBorder="1" applyFont="1" borderId="3" fillId="0" fontId="4" numFmtId="0" xfId="0"/>
    <xf applyAlignment="1" applyBorder="1" applyFont="1" borderId="4" fillId="0" fontId="4" numFmtId="0" xfId="0"/>
    <xf applyAlignment="1" applyBorder="1" applyFont="1" borderId="5" fillId="0" fontId="4" numFmtId="0" xfId="0">
      <alignment textRotation="255" vertical="center"/>
    </xf>
    <xf applyAlignment="1" applyBorder="1" applyFont="1" borderId="6" fillId="0" fontId="4" numFmtId="0" xfId="0">
      <alignment textRotation="255" vertical="center"/>
    </xf>
    <xf applyAlignment="1" applyBorder="1" applyFont="1" borderId="0" fillId="0" fontId="3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20</xdr:col>
      <xdr:colOff>95250</xdr:colOff>
      <xdr:row>0</xdr:row>
      <xdr:rowOff>533399</xdr:rowOff>
    </xdr:from>
    <xdr:to>
      <xdr:col>21</xdr:col>
      <xdr:colOff>390525</xdr:colOff>
      <xdr:row>0</xdr:row>
      <xdr:rowOff>914400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9344025" y="533399"/>
          <a:ext cx="723900" cy="381001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Y49"/>
  <sheetViews>
    <sheetView tabSelected="1" workbookViewId="0">
      <selection activeCell="W4" sqref="W4"/>
    </sheetView>
  </sheetViews>
  <sheetFormatPr defaultRowHeight="16.5" x14ac:dyDescent="0.25"/>
  <cols>
    <col min="1" max="1" customWidth="true" style="1" width="5.5" collapsed="false"/>
    <col min="2" max="2" customWidth="true" style="1" width="3.375" collapsed="false"/>
    <col min="3" max="3" customWidth="true" style="1" width="14.625" collapsed="false"/>
    <col min="4" max="4" customWidth="true" style="1" width="6.5" collapsed="false"/>
    <col min="5" max="5" customWidth="true" style="1" width="6.25" collapsed="false"/>
    <col min="6" max="6" customWidth="true" style="1" width="5.625" collapsed="false"/>
    <col min="7" max="7" customWidth="true" style="1" width="6.375" collapsed="false"/>
    <col min="8" max="22" customWidth="true" style="1" width="5.625" collapsed="false"/>
    <col min="23" max="24" style="1" width="9.0" collapsed="false"/>
  </cols>
  <sheetData>
    <row customHeight="1" ht="74.25" r="1" spans="1:24" x14ac:dyDescent="0.25">
      <c r="A1" s="16" t="s">
        <v>72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4" x14ac:dyDescent="0.15">
      <c r="A2" s="17" t="s">
        <v>52</v>
      </c>
      <c r="B2" s="17"/>
      <c r="C2" s="17"/>
      <c r="D2" s="17" t="s">
        <v>53</v>
      </c>
      <c r="E2" s="18" t="s">
        <v>54</v>
      </c>
      <c r="F2" s="18"/>
      <c r="G2" s="18"/>
      <c r="H2" s="18"/>
      <c r="I2" s="18"/>
      <c r="J2" s="18"/>
      <c r="K2" s="18"/>
      <c r="L2" s="18"/>
      <c r="M2" s="17" t="s">
        <v>55</v>
      </c>
      <c r="N2" s="17"/>
      <c r="O2" s="17"/>
      <c r="P2" s="17"/>
      <c r="Q2" s="17"/>
      <c r="R2" s="17"/>
      <c r="S2" s="17"/>
      <c r="T2" s="17"/>
      <c r="U2" s="17"/>
      <c r="V2" s="17"/>
      <c r="W2" s="2"/>
      <c r="X2" s="2"/>
    </row>
    <row ht="33" r="3" spans="1:24" x14ac:dyDescent="0.15">
      <c r="A3" s="17"/>
      <c r="B3" s="17"/>
      <c r="C3" s="17"/>
      <c r="D3" s="17"/>
      <c r="E3" s="3" t="s">
        <v>56</v>
      </c>
      <c r="F3" s="3" t="s">
        <v>57</v>
      </c>
      <c r="G3" s="3" t="s">
        <v>58</v>
      </c>
      <c r="H3" s="3" t="s">
        <v>59</v>
      </c>
      <c r="I3" s="3" t="s">
        <v>60</v>
      </c>
      <c r="J3" s="4" t="s">
        <v>61</v>
      </c>
      <c r="K3" s="4" t="s">
        <v>62</v>
      </c>
      <c r="L3" s="3" t="s">
        <v>63</v>
      </c>
      <c r="M3" s="3" t="s">
        <v>64</v>
      </c>
      <c r="N3" s="3" t="s">
        <v>65</v>
      </c>
      <c r="O3" s="3" t="s">
        <v>66</v>
      </c>
      <c r="P3" s="3" t="s">
        <v>67</v>
      </c>
      <c r="Q3" s="5" t="s">
        <v>68</v>
      </c>
      <c r="R3" s="5" t="s">
        <v>69</v>
      </c>
      <c r="S3" s="5" t="s">
        <v>62</v>
      </c>
      <c r="T3" s="5" t="s">
        <v>70</v>
      </c>
      <c r="U3" s="5" t="s">
        <v>71</v>
      </c>
      <c r="V3" s="3" t="s">
        <v>63</v>
      </c>
      <c r="W3" s="2"/>
      <c r="X3" s="2"/>
    </row>
    <row r="4" spans="1:24" x14ac:dyDescent="0.15">
      <c r="A4" s="9" t="s">
        <v>0</v>
      </c>
      <c r="B4" s="12" t="s">
        <v>1</v>
      </c>
      <c r="C4" s="13"/>
      <c r="D4" s="6" t="n">
        <f>E4+M4</f>
        <v>177057.0</v>
      </c>
      <c r="E4" s="6" t="n">
        <f>SUM(F4:L4)</f>
        <v>175364.0</v>
      </c>
      <c r="F4" s="6" t="n">
        <v>23686.0</v>
      </c>
      <c r="G4" s="6" t="n">
        <v>130013.0</v>
      </c>
      <c r="H4" s="6" t="n">
        <v>533.0</v>
      </c>
      <c r="I4" s="6" t="n">
        <v>16364.0</v>
      </c>
      <c r="J4" s="6" t="n">
        <v>2786.0</v>
      </c>
      <c r="K4" s="6" t="n">
        <v>0.0</v>
      </c>
      <c r="L4" s="6" t="n">
        <v>1982.0</v>
      </c>
      <c r="M4" s="6" t="n">
        <f>SUM(N4:V4)</f>
        <v>1693.0</v>
      </c>
      <c r="N4" s="6" t="n">
        <v>2.0</v>
      </c>
      <c r="O4" s="6" t="n">
        <v>10.0</v>
      </c>
      <c r="P4" s="6" t="n">
        <v>3.0</v>
      </c>
      <c r="Q4" s="6" t="n">
        <v>1660.0</v>
      </c>
      <c r="R4" s="6" t="n">
        <v>12.0</v>
      </c>
      <c r="S4" s="6" t="n">
        <v>0.0</v>
      </c>
      <c r="T4" s="6" t="n">
        <v>0.0</v>
      </c>
      <c r="U4" s="6" t="n">
        <v>0.0</v>
      </c>
      <c r="V4" s="6" t="n">
        <v>6.0</v>
      </c>
      <c r="W4" s="8" t="s">
        <v>73</v>
      </c>
      <c r="X4" s="2"/>
    </row>
    <row r="5" spans="1:24" x14ac:dyDescent="0.15">
      <c r="A5" s="10"/>
      <c r="B5" s="12" t="s">
        <v>2</v>
      </c>
      <c r="C5" s="13"/>
      <c r="D5" s="6" t="n">
        <f ref="D5:D49" si="0" t="shared">E5+M5</f>
        <v>248010.0</v>
      </c>
      <c r="E5" s="6" t="n">
        <f ref="E5:E49" si="1" t="shared">SUM(F5:L5)</f>
        <v>208370.0</v>
      </c>
      <c r="F5" s="6" t="n">
        <v>19130.0</v>
      </c>
      <c r="G5" s="6" t="n">
        <v>162997.0</v>
      </c>
      <c r="H5" s="6" t="n">
        <v>21595.0</v>
      </c>
      <c r="I5" s="6" t="n">
        <v>3713.0</v>
      </c>
      <c r="J5" s="6" t="n">
        <v>558.0</v>
      </c>
      <c r="K5" s="6" t="n">
        <v>0.0</v>
      </c>
      <c r="L5" s="6" t="n">
        <v>377.0</v>
      </c>
      <c r="M5" s="6" t="n">
        <f ref="M5:M49" si="2" t="shared">SUM(N5:V5)</f>
        <v>39640.0</v>
      </c>
      <c r="N5" s="6" t="n">
        <v>383.0</v>
      </c>
      <c r="O5" s="6" t="n">
        <v>2191.0</v>
      </c>
      <c r="P5" s="6" t="n">
        <v>950.0</v>
      </c>
      <c r="Q5" s="6" t="n">
        <v>34224.0</v>
      </c>
      <c r="R5" s="6" t="n">
        <v>1040.0</v>
      </c>
      <c r="S5" s="6" t="n">
        <v>0.0</v>
      </c>
      <c r="T5" s="6" t="n">
        <v>11.0</v>
      </c>
      <c r="U5" s="6" t="n">
        <v>7.0</v>
      </c>
      <c r="V5" s="6" t="n">
        <v>834.0</v>
      </c>
      <c r="W5" s="8" t="s">
        <v>73</v>
      </c>
      <c r="X5" s="2"/>
    </row>
    <row r="6" spans="1:24" x14ac:dyDescent="0.25">
      <c r="A6" s="10"/>
      <c r="B6" s="12" t="s">
        <v>3</v>
      </c>
      <c r="C6" s="13"/>
      <c r="D6" s="6" t="n">
        <f si="0" t="shared"/>
        <v>187457.0</v>
      </c>
      <c r="E6" s="6" t="n">
        <f si="1" t="shared"/>
        <v>183530.0</v>
      </c>
      <c r="F6" s="6" t="n">
        <v>11688.0</v>
      </c>
      <c r="G6" s="6" t="n">
        <v>133937.0</v>
      </c>
      <c r="H6" s="6" t="n">
        <v>37433.0</v>
      </c>
      <c r="I6" s="6" t="n">
        <v>166.0</v>
      </c>
      <c r="J6" s="6" t="n">
        <v>11.0</v>
      </c>
      <c r="K6" s="6" t="n">
        <v>0.0</v>
      </c>
      <c r="L6" s="6" t="n">
        <v>295.0</v>
      </c>
      <c r="M6" s="6" t="n">
        <f si="2" t="shared"/>
        <v>3927.0</v>
      </c>
      <c r="N6" s="6" t="n">
        <v>5.0</v>
      </c>
      <c r="O6" s="6" t="n">
        <v>3274.0</v>
      </c>
      <c r="P6" s="6" t="n">
        <v>2.0</v>
      </c>
      <c r="Q6" s="6" t="n">
        <v>208.0</v>
      </c>
      <c r="R6" s="6" t="n">
        <v>2.0</v>
      </c>
      <c r="S6" s="6" t="n">
        <v>0.0</v>
      </c>
      <c r="T6" s="6" t="n">
        <v>0.0</v>
      </c>
      <c r="U6" s="6" t="n">
        <v>436.0</v>
      </c>
      <c r="V6" s="6" t="n">
        <v>0.0</v>
      </c>
      <c r="W6" s="8" t="s">
        <v>73</v>
      </c>
    </row>
    <row r="7" spans="1:24" x14ac:dyDescent="0.25">
      <c r="A7" s="10"/>
      <c r="B7" s="12" t="s">
        <v>4</v>
      </c>
      <c r="C7" s="13"/>
      <c r="D7" s="6" t="n">
        <f si="0" t="shared"/>
        <v>113641.0</v>
      </c>
      <c r="E7" s="6" t="n">
        <f si="1" t="shared"/>
        <v>113412.0</v>
      </c>
      <c r="F7" s="6" t="n">
        <v>7634.0</v>
      </c>
      <c r="G7" s="6" t="n">
        <v>97664.0</v>
      </c>
      <c r="H7" s="6" t="n">
        <v>6515.0</v>
      </c>
      <c r="I7" s="6" t="n">
        <v>1589.0</v>
      </c>
      <c r="J7" s="6" t="n">
        <v>5.0</v>
      </c>
      <c r="K7" s="6" t="n">
        <v>0.0</v>
      </c>
      <c r="L7" s="6" t="n">
        <v>5.0</v>
      </c>
      <c r="M7" s="6" t="n">
        <f si="2" t="shared"/>
        <v>229.0</v>
      </c>
      <c r="N7" s="6" t="n">
        <v>15.0</v>
      </c>
      <c r="O7" s="6" t="n">
        <v>43.0</v>
      </c>
      <c r="P7" s="6" t="n">
        <v>1.0</v>
      </c>
      <c r="Q7" s="6" t="n">
        <v>148.0</v>
      </c>
      <c r="R7" s="6" t="n">
        <v>1.0</v>
      </c>
      <c r="S7" s="6" t="n">
        <v>0.0</v>
      </c>
      <c r="T7" s="6" t="n">
        <v>0.0</v>
      </c>
      <c r="U7" s="6" t="n">
        <v>5.0</v>
      </c>
      <c r="V7" s="6" t="n">
        <v>16.0</v>
      </c>
      <c r="W7" s="8" t="s">
        <v>73</v>
      </c>
    </row>
    <row r="8" spans="1:24" x14ac:dyDescent="0.25">
      <c r="A8" s="10"/>
      <c r="B8" s="12" t="s">
        <v>5</v>
      </c>
      <c r="C8" s="13"/>
      <c r="D8" s="6" t="n">
        <f si="0" t="shared"/>
        <v>2891.0</v>
      </c>
      <c r="E8" s="6" t="n">
        <f si="1" t="shared"/>
        <v>2746.0</v>
      </c>
      <c r="F8" s="6" t="n">
        <v>381.0</v>
      </c>
      <c r="G8" s="6" t="n">
        <v>2280.0</v>
      </c>
      <c r="H8" s="6" t="n">
        <v>28.0</v>
      </c>
      <c r="I8" s="6" t="n">
        <v>49.0</v>
      </c>
      <c r="J8" s="6" t="n">
        <v>6.0</v>
      </c>
      <c r="K8" s="6" t="n">
        <v>0.0</v>
      </c>
      <c r="L8" s="6" t="n">
        <v>2.0</v>
      </c>
      <c r="M8" s="6" t="n">
        <f si="2" t="shared"/>
        <v>145.0</v>
      </c>
      <c r="N8" s="6" t="n">
        <v>86.0</v>
      </c>
      <c r="O8" s="6" t="n">
        <v>20.0</v>
      </c>
      <c r="P8" s="6" t="n">
        <v>13.0</v>
      </c>
      <c r="Q8" s="6" t="n">
        <v>1.0</v>
      </c>
      <c r="R8" s="6" t="n">
        <v>0.0</v>
      </c>
      <c r="S8" s="6" t="n">
        <v>0.0</v>
      </c>
      <c r="T8" s="6" t="n">
        <v>2.0</v>
      </c>
      <c r="U8" s="6" t="n">
        <v>2.0</v>
      </c>
      <c r="V8" s="6" t="n">
        <v>21.0</v>
      </c>
      <c r="W8" s="8" t="s">
        <v>73</v>
      </c>
    </row>
    <row r="9" spans="1:24" x14ac:dyDescent="0.25">
      <c r="A9" s="10"/>
      <c r="B9" s="12" t="s">
        <v>6</v>
      </c>
      <c r="C9" s="13"/>
      <c r="D9" s="6" t="n">
        <f si="0" t="shared"/>
        <v>1544.0</v>
      </c>
      <c r="E9" s="6" t="n">
        <f si="1" t="shared"/>
        <v>1511.0</v>
      </c>
      <c r="F9" s="6" t="n">
        <v>68.0</v>
      </c>
      <c r="G9" s="6" t="n">
        <v>1388.0</v>
      </c>
      <c r="H9" s="6" t="n">
        <v>37.0</v>
      </c>
      <c r="I9" s="6" t="n">
        <v>14.0</v>
      </c>
      <c r="J9" s="6" t="n">
        <v>2.0</v>
      </c>
      <c r="K9" s="6" t="n">
        <v>0.0</v>
      </c>
      <c r="L9" s="6" t="n">
        <v>2.0</v>
      </c>
      <c r="M9" s="6" t="n">
        <f si="2" t="shared"/>
        <v>33.0</v>
      </c>
      <c r="N9" s="6" t="n">
        <v>5.0</v>
      </c>
      <c r="O9" s="6" t="n">
        <v>5.0</v>
      </c>
      <c r="P9" s="6" t="n">
        <v>11.0</v>
      </c>
      <c r="Q9" s="6" t="n">
        <v>1.0</v>
      </c>
      <c r="R9" s="6" t="n">
        <v>0.0</v>
      </c>
      <c r="S9" s="6" t="n">
        <v>0.0</v>
      </c>
      <c r="T9" s="6" t="n">
        <v>0.0</v>
      </c>
      <c r="U9" s="6" t="n">
        <v>0.0</v>
      </c>
      <c r="V9" s="6" t="n">
        <v>11.0</v>
      </c>
      <c r="W9" s="8" t="s">
        <v>73</v>
      </c>
    </row>
    <row r="10" spans="1:24" x14ac:dyDescent="0.25">
      <c r="A10" s="10"/>
      <c r="B10" s="9" t="s">
        <v>7</v>
      </c>
      <c r="C10" s="7" t="s">
        <v>8</v>
      </c>
      <c r="D10" s="6" t="n">
        <f si="0" t="shared"/>
        <v>73122.0</v>
      </c>
      <c r="E10" s="6" t="n">
        <f si="1" t="shared"/>
        <v>72564.0</v>
      </c>
      <c r="F10" s="6" t="n">
        <v>5901.0</v>
      </c>
      <c r="G10" s="6" t="n">
        <v>66138.0</v>
      </c>
      <c r="H10" s="6" t="n">
        <v>214.0</v>
      </c>
      <c r="I10" s="6" t="n">
        <v>264.0</v>
      </c>
      <c r="J10" s="6" t="n">
        <v>41.0</v>
      </c>
      <c r="K10" s="6" t="n">
        <v>0.0</v>
      </c>
      <c r="L10" s="6" t="n">
        <v>6.0</v>
      </c>
      <c r="M10" s="6" t="n">
        <f si="2" t="shared"/>
        <v>558.0</v>
      </c>
      <c r="N10" s="6" t="n">
        <v>8.0</v>
      </c>
      <c r="O10" s="6" t="n">
        <v>31.0</v>
      </c>
      <c r="P10" s="6" t="n">
        <v>0.0</v>
      </c>
      <c r="Q10" s="6" t="n">
        <v>518.0</v>
      </c>
      <c r="R10" s="6" t="n">
        <v>0.0</v>
      </c>
      <c r="S10" s="6" t="n">
        <v>0.0</v>
      </c>
      <c r="T10" s="6" t="n">
        <v>1.0</v>
      </c>
      <c r="U10" s="6" t="n">
        <v>0.0</v>
      </c>
      <c r="V10" s="6" t="n">
        <v>0.0</v>
      </c>
      <c r="W10" s="8" t="s">
        <v>73</v>
      </c>
    </row>
    <row r="11" spans="1:24" x14ac:dyDescent="0.25">
      <c r="A11" s="10"/>
      <c r="B11" s="14"/>
      <c r="C11" s="7" t="s">
        <v>9</v>
      </c>
      <c r="D11" s="6" t="n">
        <f si="0" t="shared"/>
        <v>70278.0</v>
      </c>
      <c r="E11" s="6" t="n">
        <f si="1" t="shared"/>
        <v>69411.0</v>
      </c>
      <c r="F11" s="6" t="n">
        <v>4602.0</v>
      </c>
      <c r="G11" s="6" t="n">
        <v>63677.0</v>
      </c>
      <c r="H11" s="6" t="n">
        <v>322.0</v>
      </c>
      <c r="I11" s="6" t="n">
        <v>775.0</v>
      </c>
      <c r="J11" s="6" t="n">
        <v>22.0</v>
      </c>
      <c r="K11" s="6" t="n">
        <v>0.0</v>
      </c>
      <c r="L11" s="6" t="n">
        <v>13.0</v>
      </c>
      <c r="M11" s="6" t="n">
        <f si="2" t="shared"/>
        <v>867.0</v>
      </c>
      <c r="N11" s="6" t="n">
        <v>3.0</v>
      </c>
      <c r="O11" s="6" t="n">
        <v>32.0</v>
      </c>
      <c r="P11" s="6" t="n">
        <v>1.0</v>
      </c>
      <c r="Q11" s="6" t="n">
        <v>828.0</v>
      </c>
      <c r="R11" s="6" t="n">
        <v>0.0</v>
      </c>
      <c r="S11" s="6" t="n">
        <v>0.0</v>
      </c>
      <c r="T11" s="6" t="n">
        <v>0.0</v>
      </c>
      <c r="U11" s="6" t="n">
        <v>0.0</v>
      </c>
      <c r="V11" s="6" t="n">
        <v>3.0</v>
      </c>
      <c r="W11" s="8" t="s">
        <v>73</v>
      </c>
    </row>
    <row r="12" spans="1:24" x14ac:dyDescent="0.25">
      <c r="A12" s="10"/>
      <c r="B12" s="14"/>
      <c r="C12" s="7" t="s">
        <v>10</v>
      </c>
      <c r="D12" s="6" t="n">
        <f si="0" t="shared"/>
        <v>17835.0</v>
      </c>
      <c r="E12" s="6" t="n">
        <f si="1" t="shared"/>
        <v>16712.0</v>
      </c>
      <c r="F12" s="6" t="n">
        <v>1808.0</v>
      </c>
      <c r="G12" s="6" t="n">
        <v>14745.0</v>
      </c>
      <c r="H12" s="6" t="n">
        <v>64.0</v>
      </c>
      <c r="I12" s="6" t="n">
        <v>85.0</v>
      </c>
      <c r="J12" s="6" t="n">
        <v>4.0</v>
      </c>
      <c r="K12" s="6" t="n">
        <v>0.0</v>
      </c>
      <c r="L12" s="6" t="n">
        <v>6.0</v>
      </c>
      <c r="M12" s="6" t="n">
        <f si="2" t="shared"/>
        <v>1123.0</v>
      </c>
      <c r="N12" s="6" t="n">
        <v>651.0</v>
      </c>
      <c r="O12" s="6" t="n">
        <v>22.0</v>
      </c>
      <c r="P12" s="6" t="n">
        <v>13.0</v>
      </c>
      <c r="Q12" s="6" t="n">
        <v>28.0</v>
      </c>
      <c r="R12" s="6" t="n">
        <v>1.0</v>
      </c>
      <c r="S12" s="6" t="n">
        <v>0.0</v>
      </c>
      <c r="T12" s="6" t="n">
        <v>0.0</v>
      </c>
      <c r="U12" s="6" t="n">
        <v>62.0</v>
      </c>
      <c r="V12" s="6" t="n">
        <v>346.0</v>
      </c>
      <c r="W12" s="8" t="s">
        <v>73</v>
      </c>
    </row>
    <row r="13" spans="1:24" x14ac:dyDescent="0.25">
      <c r="A13" s="10"/>
      <c r="B13" s="14"/>
      <c r="C13" s="7" t="s">
        <v>11</v>
      </c>
      <c r="D13" s="6" t="n">
        <f si="0" t="shared"/>
        <v>32949.0</v>
      </c>
      <c r="E13" s="6" t="n">
        <f si="1" t="shared"/>
        <v>32042.0</v>
      </c>
      <c r="F13" s="6" t="n">
        <v>1714.0</v>
      </c>
      <c r="G13" s="6" t="n">
        <v>30223.0</v>
      </c>
      <c r="H13" s="6" t="n">
        <v>27.0</v>
      </c>
      <c r="I13" s="6" t="n">
        <v>62.0</v>
      </c>
      <c r="J13" s="6" t="n">
        <v>11.0</v>
      </c>
      <c r="K13" s="6" t="n">
        <v>0.0</v>
      </c>
      <c r="L13" s="6" t="n">
        <v>5.0</v>
      </c>
      <c r="M13" s="6" t="n">
        <f si="2" t="shared"/>
        <v>907.0</v>
      </c>
      <c r="N13" s="6" t="n">
        <v>684.0</v>
      </c>
      <c r="O13" s="6" t="n">
        <v>63.0</v>
      </c>
      <c r="P13" s="6" t="n">
        <v>47.0</v>
      </c>
      <c r="Q13" s="6" t="n">
        <v>17.0</v>
      </c>
      <c r="R13" s="6" t="n">
        <v>0.0</v>
      </c>
      <c r="S13" s="6" t="n">
        <v>0.0</v>
      </c>
      <c r="T13" s="6" t="n">
        <v>15.0</v>
      </c>
      <c r="U13" s="6" t="n">
        <v>4.0</v>
      </c>
      <c r="V13" s="6" t="n">
        <v>77.0</v>
      </c>
      <c r="W13" s="8" t="s">
        <v>73</v>
      </c>
    </row>
    <row r="14" spans="1:24" x14ac:dyDescent="0.25">
      <c r="A14" s="10"/>
      <c r="B14" s="14"/>
      <c r="C14" s="7" t="s">
        <v>12</v>
      </c>
      <c r="D14" s="6" t="n">
        <f si="0" t="shared"/>
        <v>36664.0</v>
      </c>
      <c r="E14" s="6" t="n">
        <f si="1" t="shared"/>
        <v>36627.0</v>
      </c>
      <c r="F14" s="6" t="n">
        <v>1415.0</v>
      </c>
      <c r="G14" s="6" t="n">
        <v>35140.0</v>
      </c>
      <c r="H14" s="6" t="n">
        <v>27.0</v>
      </c>
      <c r="I14" s="6" t="n">
        <v>34.0</v>
      </c>
      <c r="J14" s="6" t="n">
        <v>6.0</v>
      </c>
      <c r="K14" s="6" t="n">
        <v>0.0</v>
      </c>
      <c r="L14" s="6" t="n">
        <v>5.0</v>
      </c>
      <c r="M14" s="6" t="n">
        <f si="2" t="shared"/>
        <v>37.0</v>
      </c>
      <c r="N14" s="6" t="n">
        <v>0.0</v>
      </c>
      <c r="O14" s="6" t="n">
        <v>10.0</v>
      </c>
      <c r="P14" s="6" t="n">
        <v>0.0</v>
      </c>
      <c r="Q14" s="6" t="n">
        <v>25.0</v>
      </c>
      <c r="R14" s="6" t="n">
        <v>0.0</v>
      </c>
      <c r="S14" s="6" t="n">
        <v>0.0</v>
      </c>
      <c r="T14" s="6" t="n">
        <v>2.0</v>
      </c>
      <c r="U14" s="6" t="n">
        <v>0.0</v>
      </c>
      <c r="V14" s="6" t="n">
        <v>0.0</v>
      </c>
      <c r="W14" s="8" t="s">
        <v>73</v>
      </c>
    </row>
    <row r="15" spans="1:24" x14ac:dyDescent="0.25">
      <c r="A15" s="10"/>
      <c r="B15" s="14"/>
      <c r="C15" s="7" t="s">
        <v>13</v>
      </c>
      <c r="D15" s="6" t="n">
        <f si="0" t="shared"/>
        <v>33680.0</v>
      </c>
      <c r="E15" s="6" t="n">
        <f si="1" t="shared"/>
        <v>33529.0</v>
      </c>
      <c r="F15" s="6" t="n">
        <v>6355.0</v>
      </c>
      <c r="G15" s="6" t="n">
        <v>22739.0</v>
      </c>
      <c r="H15" s="6" t="n">
        <v>9.0</v>
      </c>
      <c r="I15" s="6" t="n">
        <v>2913.0</v>
      </c>
      <c r="J15" s="6" t="n">
        <v>0.0</v>
      </c>
      <c r="K15" s="6" t="n">
        <v>0.0</v>
      </c>
      <c r="L15" s="6" t="n">
        <v>1513.0</v>
      </c>
      <c r="M15" s="6" t="n">
        <f si="2" t="shared"/>
        <v>151.0</v>
      </c>
      <c r="N15" s="6" t="n">
        <v>103.0</v>
      </c>
      <c r="O15" s="6" t="n">
        <v>37.0</v>
      </c>
      <c r="P15" s="6" t="n">
        <v>4.0</v>
      </c>
      <c r="Q15" s="6" t="n">
        <v>4.0</v>
      </c>
      <c r="R15" s="6" t="n">
        <v>0.0</v>
      </c>
      <c r="S15" s="6" t="n">
        <v>0.0</v>
      </c>
      <c r="T15" s="6" t="n">
        <v>0.0</v>
      </c>
      <c r="U15" s="6" t="n">
        <v>0.0</v>
      </c>
      <c r="V15" s="6" t="n">
        <v>3.0</v>
      </c>
      <c r="W15" s="8" t="s">
        <v>73</v>
      </c>
    </row>
    <row r="16" spans="1:24" x14ac:dyDescent="0.25">
      <c r="A16" s="10"/>
      <c r="B16" s="14"/>
      <c r="C16" s="7" t="s">
        <v>14</v>
      </c>
      <c r="D16" s="6" t="n">
        <f si="0" t="shared"/>
        <v>3107.0</v>
      </c>
      <c r="E16" s="6" t="n">
        <f si="1" t="shared"/>
        <v>2976.0</v>
      </c>
      <c r="F16" s="6" t="n">
        <f ref="F16" si="3" t="shared">F17-F10-F11-F12-F13-F14-F15</f>
        <v>144.0</v>
      </c>
      <c r="G16" s="6" t="n">
        <f ref="G16:L16" si="4" t="shared">G17-G10-G11-G12-G13-G14-G15</f>
        <v>2824.0</v>
      </c>
      <c r="H16" s="6" t="n">
        <f si="4" t="shared"/>
        <v>2.0</v>
      </c>
      <c r="I16" s="6" t="n">
        <f si="4" t="shared"/>
        <v>6.0</v>
      </c>
      <c r="J16" s="6" t="n">
        <f si="4" t="shared"/>
        <v>0.0</v>
      </c>
      <c r="K16" s="6" t="n">
        <f si="4" t="shared"/>
        <v>0.0</v>
      </c>
      <c r="L16" s="6" t="n">
        <f si="4" t="shared"/>
        <v>0.0</v>
      </c>
      <c r="M16" s="6" t="n">
        <f si="2" t="shared"/>
        <v>131.0</v>
      </c>
      <c r="N16" s="6" t="n">
        <f ref="N16:V16" si="5" t="shared">N17-N10-N11-N12-N13-N14-N15</f>
        <v>59.0</v>
      </c>
      <c r="O16" s="6" t="n">
        <f si="5" t="shared"/>
        <v>20.0</v>
      </c>
      <c r="P16" s="6" t="n">
        <f si="5" t="shared"/>
        <v>9.0</v>
      </c>
      <c r="Q16" s="6" t="n">
        <f si="5" t="shared"/>
        <v>26.0</v>
      </c>
      <c r="R16" s="6" t="n">
        <f si="5" t="shared"/>
        <v>0.0</v>
      </c>
      <c r="S16" s="6" t="n">
        <f si="5" t="shared"/>
        <v>0.0</v>
      </c>
      <c r="T16" s="6" t="n">
        <f si="5" t="shared"/>
        <v>0.0</v>
      </c>
      <c r="U16" s="6" t="n">
        <f si="5" t="shared"/>
        <v>0.0</v>
      </c>
      <c r="V16" s="6" t="n">
        <f si="5" t="shared"/>
        <v>17.0</v>
      </c>
      <c r="W16" s="8" t="s">
        <v>73</v>
      </c>
    </row>
    <row r="17" spans="1:23" x14ac:dyDescent="0.25">
      <c r="A17" s="10"/>
      <c r="B17" s="15"/>
      <c r="C17" s="7" t="s">
        <v>15</v>
      </c>
      <c r="D17" s="6" t="n">
        <f si="0" t="shared"/>
        <v>267635.0</v>
      </c>
      <c r="E17" s="6" t="n">
        <f si="1" t="shared"/>
        <v>263861.0</v>
      </c>
      <c r="F17" s="6" t="n">
        <v>21939.0</v>
      </c>
      <c r="G17" s="6" t="n">
        <v>235486.0</v>
      </c>
      <c r="H17" s="6" t="n">
        <v>665.0</v>
      </c>
      <c r="I17" s="6" t="n">
        <v>4139.0</v>
      </c>
      <c r="J17" s="6" t="n">
        <v>84.0</v>
      </c>
      <c r="K17" s="6" t="n">
        <v>0.0</v>
      </c>
      <c r="L17" s="6" t="n">
        <v>1548.0</v>
      </c>
      <c r="M17" s="6" t="n">
        <f si="2" t="shared"/>
        <v>3774.0</v>
      </c>
      <c r="N17" s="6" t="n">
        <v>1508.0</v>
      </c>
      <c r="O17" s="6" t="n">
        <v>215.0</v>
      </c>
      <c r="P17" s="6" t="n">
        <v>74.0</v>
      </c>
      <c r="Q17" s="6" t="n">
        <v>1446.0</v>
      </c>
      <c r="R17" s="6" t="n">
        <v>1.0</v>
      </c>
      <c r="S17" s="6" t="n">
        <v>0.0</v>
      </c>
      <c r="T17" s="6" t="n">
        <v>18.0</v>
      </c>
      <c r="U17" s="6" t="n">
        <v>66.0</v>
      </c>
      <c r="V17" s="6" t="n">
        <v>446.0</v>
      </c>
      <c r="W17" s="8" t="s">
        <v>73</v>
      </c>
    </row>
    <row r="18" spans="1:23" x14ac:dyDescent="0.25">
      <c r="A18" s="10"/>
      <c r="B18" s="12" t="s">
        <v>16</v>
      </c>
      <c r="C18" s="13"/>
      <c r="D18" s="6" t="n">
        <f si="0" t="shared"/>
        <v>1322.0</v>
      </c>
      <c r="E18" s="6" t="n">
        <f si="1" t="shared"/>
        <v>1270.0</v>
      </c>
      <c r="F18" s="6" t="n">
        <f ref="F18" si="6" t="shared">F19-F17-F4-F5-F6-F7-F8-F9</f>
        <v>109.0</v>
      </c>
      <c r="G18" s="6" t="n">
        <f ref="G18:L18" si="7" t="shared">G19-G17-G4-G5-G6-G7-G8-G9</f>
        <v>1109.0</v>
      </c>
      <c r="H18" s="6" t="n">
        <f si="7" t="shared"/>
        <v>20.0</v>
      </c>
      <c r="I18" s="6" t="n">
        <f si="7" t="shared"/>
        <v>26.0</v>
      </c>
      <c r="J18" s="6" t="n">
        <f si="7" t="shared"/>
        <v>5.0</v>
      </c>
      <c r="K18" s="6" t="n">
        <f si="7" t="shared"/>
        <v>0.0</v>
      </c>
      <c r="L18" s="6" t="n">
        <f si="7" t="shared"/>
        <v>1.0</v>
      </c>
      <c r="M18" s="6" t="n">
        <f si="2" t="shared"/>
        <v>52.0</v>
      </c>
      <c r="N18" s="6" t="n">
        <f ref="N18:V18" si="8" t="shared">N19-N17-N4-N5-N6-N7-N8-N9</f>
        <v>35.0</v>
      </c>
      <c r="O18" s="6" t="n">
        <f si="8" t="shared"/>
        <v>6.0</v>
      </c>
      <c r="P18" s="6" t="n">
        <f si="8" t="shared"/>
        <v>0.0</v>
      </c>
      <c r="Q18" s="6" t="n">
        <f si="8" t="shared"/>
        <v>1.0</v>
      </c>
      <c r="R18" s="6" t="n">
        <f si="8" t="shared"/>
        <v>0.0</v>
      </c>
      <c r="S18" s="6" t="n">
        <f si="8" t="shared"/>
        <v>0.0</v>
      </c>
      <c r="T18" s="6" t="n">
        <f si="8" t="shared"/>
        <v>0.0</v>
      </c>
      <c r="U18" s="6" t="n">
        <f si="8" t="shared"/>
        <v>0.0</v>
      </c>
      <c r="V18" s="6" t="n">
        <f si="8" t="shared"/>
        <v>10.0</v>
      </c>
      <c r="W18" s="8" t="s">
        <v>73</v>
      </c>
    </row>
    <row r="19" spans="1:23" x14ac:dyDescent="0.25">
      <c r="A19" s="11"/>
      <c r="B19" s="12" t="s">
        <v>17</v>
      </c>
      <c r="C19" s="13"/>
      <c r="D19" s="6" t="n">
        <f si="0" t="shared"/>
        <v>999557.0</v>
      </c>
      <c r="E19" s="6" t="n">
        <f si="1" t="shared"/>
        <v>950064.0</v>
      </c>
      <c r="F19" s="6" t="n">
        <v>84635.0</v>
      </c>
      <c r="G19" s="6" t="n">
        <v>764874.0</v>
      </c>
      <c r="H19" s="6" t="n">
        <v>66826.0</v>
      </c>
      <c r="I19" s="6" t="n">
        <v>26060.0</v>
      </c>
      <c r="J19" s="6" t="n">
        <v>3457.0</v>
      </c>
      <c r="K19" s="6" t="n">
        <v>0.0</v>
      </c>
      <c r="L19" s="6" t="n">
        <v>4212.0</v>
      </c>
      <c r="M19" s="6" t="n">
        <f si="2" t="shared"/>
        <v>49493.0</v>
      </c>
      <c r="N19" s="6" t="n">
        <v>2039.0</v>
      </c>
      <c r="O19" s="6" t="n">
        <v>5764.0</v>
      </c>
      <c r="P19" s="6" t="n">
        <v>1054.0</v>
      </c>
      <c r="Q19" s="6" t="n">
        <v>37689.0</v>
      </c>
      <c r="R19" s="6" t="n">
        <v>1056.0</v>
      </c>
      <c r="S19" s="6" t="n">
        <v>0.0</v>
      </c>
      <c r="T19" s="6" t="n">
        <v>31.0</v>
      </c>
      <c r="U19" s="6" t="n">
        <v>516.0</v>
      </c>
      <c r="V19" s="6" t="n">
        <v>1344.0</v>
      </c>
      <c r="W19" s="8" t="s">
        <v>73</v>
      </c>
    </row>
    <row r="20" spans="1:23" x14ac:dyDescent="0.25">
      <c r="A20" s="9" t="s">
        <v>18</v>
      </c>
      <c r="B20" s="12" t="s">
        <v>19</v>
      </c>
      <c r="C20" s="13"/>
      <c r="D20" s="6" t="n">
        <f si="0" t="shared"/>
        <v>12311.0</v>
      </c>
      <c r="E20" s="6" t="n">
        <f si="1" t="shared"/>
        <v>12119.0</v>
      </c>
      <c r="F20" s="6" t="n">
        <v>817.0</v>
      </c>
      <c r="G20" s="6" t="n">
        <v>10311.0</v>
      </c>
      <c r="H20" s="6" t="n">
        <v>298.0</v>
      </c>
      <c r="I20" s="6" t="n">
        <v>559.0</v>
      </c>
      <c r="J20" s="6" t="n">
        <v>69.0</v>
      </c>
      <c r="K20" s="6" t="n">
        <v>0.0</v>
      </c>
      <c r="L20" s="6" t="n">
        <v>65.0</v>
      </c>
      <c r="M20" s="6" t="n">
        <f si="2" t="shared"/>
        <v>192.0</v>
      </c>
      <c r="N20" s="6" t="n">
        <v>0.0</v>
      </c>
      <c r="O20" s="6" t="n">
        <v>6.0</v>
      </c>
      <c r="P20" s="6" t="n">
        <v>0.0</v>
      </c>
      <c r="Q20" s="6" t="n">
        <v>174.0</v>
      </c>
      <c r="R20" s="6" t="n">
        <v>12.0</v>
      </c>
      <c r="S20" s="6" t="n">
        <v>0.0</v>
      </c>
      <c r="T20" s="6" t="n">
        <v>0.0</v>
      </c>
      <c r="U20" s="6" t="n">
        <v>0.0</v>
      </c>
      <c r="V20" s="6" t="n">
        <v>0.0</v>
      </c>
      <c r="W20" s="8" t="s">
        <v>73</v>
      </c>
    </row>
    <row r="21" spans="1:23" x14ac:dyDescent="0.25">
      <c r="A21" s="14"/>
      <c r="B21" s="12" t="s">
        <v>20</v>
      </c>
      <c r="C21" s="13"/>
      <c r="D21" s="6" t="n">
        <f si="0" t="shared"/>
        <v>56773.0</v>
      </c>
      <c r="E21" s="6" t="n">
        <f si="1" t="shared"/>
        <v>56279.0</v>
      </c>
      <c r="F21" s="6" t="n">
        <v>1653.0</v>
      </c>
      <c r="G21" s="6" t="n">
        <v>51875.0</v>
      </c>
      <c r="H21" s="6" t="n">
        <v>2087.0</v>
      </c>
      <c r="I21" s="6" t="n">
        <v>556.0</v>
      </c>
      <c r="J21" s="6" t="n">
        <v>71.0</v>
      </c>
      <c r="K21" s="6" t="n">
        <v>0.0</v>
      </c>
      <c r="L21" s="6" t="n">
        <v>37.0</v>
      </c>
      <c r="M21" s="6" t="n">
        <f si="2" t="shared"/>
        <v>494.0</v>
      </c>
      <c r="N21" s="6" t="n">
        <v>5.0</v>
      </c>
      <c r="O21" s="6" t="n">
        <v>52.0</v>
      </c>
      <c r="P21" s="6" t="n">
        <v>8.0</v>
      </c>
      <c r="Q21" s="6" t="n">
        <v>346.0</v>
      </c>
      <c r="R21" s="6" t="n">
        <v>79.0</v>
      </c>
      <c r="S21" s="6" t="n">
        <v>0.0</v>
      </c>
      <c r="T21" s="6" t="n">
        <v>0.0</v>
      </c>
      <c r="U21" s="6" t="n">
        <v>0.0</v>
      </c>
      <c r="V21" s="6" t="n">
        <v>4.0</v>
      </c>
      <c r="W21" s="8" t="s">
        <v>73</v>
      </c>
    </row>
    <row r="22" spans="1:23" x14ac:dyDescent="0.25">
      <c r="A22" s="14"/>
      <c r="B22" s="12" t="s">
        <v>21</v>
      </c>
      <c r="C22" s="13"/>
      <c r="D22" s="6" t="n">
        <f si="0" t="shared"/>
        <v>249.0</v>
      </c>
      <c r="E22" s="6" t="n">
        <f si="1" t="shared"/>
        <v>244.0</v>
      </c>
      <c r="F22" s="6" t="n">
        <v>16.0</v>
      </c>
      <c r="G22" s="6" t="n">
        <v>216.0</v>
      </c>
      <c r="H22" s="6" t="n">
        <v>11.0</v>
      </c>
      <c r="I22" s="6" t="n">
        <v>1.0</v>
      </c>
      <c r="J22" s="6" t="n">
        <v>0.0</v>
      </c>
      <c r="K22" s="6" t="n">
        <v>0.0</v>
      </c>
      <c r="L22" s="6" t="n">
        <v>0.0</v>
      </c>
      <c r="M22" s="6" t="n">
        <f si="2" t="shared"/>
        <v>5.0</v>
      </c>
      <c r="N22" s="6" t="n">
        <v>0.0</v>
      </c>
      <c r="O22" s="6" t="n">
        <v>4.0</v>
      </c>
      <c r="P22" s="6" t="n">
        <v>0.0</v>
      </c>
      <c r="Q22" s="6" t="n">
        <v>1.0</v>
      </c>
      <c r="R22" s="6" t="n">
        <v>0.0</v>
      </c>
      <c r="S22" s="6" t="n">
        <v>0.0</v>
      </c>
      <c r="T22" s="6" t="n">
        <v>0.0</v>
      </c>
      <c r="U22" s="6" t="n">
        <v>0.0</v>
      </c>
      <c r="V22" s="6" t="n">
        <v>0.0</v>
      </c>
      <c r="W22" s="8" t="s">
        <v>73</v>
      </c>
    </row>
    <row r="23" spans="1:23" x14ac:dyDescent="0.25">
      <c r="A23" s="14"/>
      <c r="B23" s="12" t="s">
        <v>22</v>
      </c>
      <c r="C23" s="13"/>
      <c r="D23" s="6" t="n">
        <f si="0" t="shared"/>
        <v>432.0</v>
      </c>
      <c r="E23" s="6" t="n">
        <f si="1" t="shared"/>
        <v>431.0</v>
      </c>
      <c r="F23" s="6" t="n">
        <v>23.0</v>
      </c>
      <c r="G23" s="6" t="n">
        <v>388.0</v>
      </c>
      <c r="H23" s="6" t="n">
        <v>10.0</v>
      </c>
      <c r="I23" s="6" t="n">
        <v>8.0</v>
      </c>
      <c r="J23" s="6" t="n">
        <v>1.0</v>
      </c>
      <c r="K23" s="6" t="n">
        <v>0.0</v>
      </c>
      <c r="L23" s="6" t="n">
        <v>1.0</v>
      </c>
      <c r="M23" s="6" t="n">
        <f si="2" t="shared"/>
        <v>1.0</v>
      </c>
      <c r="N23" s="6" t="n">
        <v>0.0</v>
      </c>
      <c r="O23" s="6" t="n">
        <v>1.0</v>
      </c>
      <c r="P23" s="6" t="n">
        <v>0.0</v>
      </c>
      <c r="Q23" s="6" t="n">
        <v>0.0</v>
      </c>
      <c r="R23" s="6" t="n">
        <v>0.0</v>
      </c>
      <c r="S23" s="6" t="n">
        <v>0.0</v>
      </c>
      <c r="T23" s="6" t="n">
        <v>0.0</v>
      </c>
      <c r="U23" s="6" t="n">
        <v>0.0</v>
      </c>
      <c r="V23" s="6" t="n">
        <v>0.0</v>
      </c>
      <c r="W23" s="8" t="s">
        <v>73</v>
      </c>
    </row>
    <row r="24" spans="1:23" x14ac:dyDescent="0.25">
      <c r="A24" s="14"/>
      <c r="B24" s="12" t="s">
        <v>23</v>
      </c>
      <c r="C24" s="13"/>
      <c r="D24" s="6" t="n">
        <f si="0" t="shared"/>
        <v>137.0</v>
      </c>
      <c r="E24" s="6" t="n">
        <f si="1" t="shared"/>
        <v>136.0</v>
      </c>
      <c r="F24" s="6" t="n">
        <v>26.0</v>
      </c>
      <c r="G24" s="6" t="n">
        <v>105.0</v>
      </c>
      <c r="H24" s="6" t="n">
        <v>4.0</v>
      </c>
      <c r="I24" s="6" t="n">
        <v>1.0</v>
      </c>
      <c r="J24" s="6" t="n">
        <v>0.0</v>
      </c>
      <c r="K24" s="6" t="n">
        <v>0.0</v>
      </c>
      <c r="L24" s="6" t="n">
        <v>0.0</v>
      </c>
      <c r="M24" s="6" t="n">
        <f si="2" t="shared"/>
        <v>1.0</v>
      </c>
      <c r="N24" s="6" t="n">
        <v>0.0</v>
      </c>
      <c r="O24" s="6" t="n">
        <v>1.0</v>
      </c>
      <c r="P24" s="6" t="n">
        <v>0.0</v>
      </c>
      <c r="Q24" s="6" t="n">
        <v>0.0</v>
      </c>
      <c r="R24" s="6" t="n">
        <v>0.0</v>
      </c>
      <c r="S24" s="6" t="n">
        <v>0.0</v>
      </c>
      <c r="T24" s="6" t="n">
        <v>0.0</v>
      </c>
      <c r="U24" s="6" t="n">
        <v>0.0</v>
      </c>
      <c r="V24" s="6" t="n">
        <v>0.0</v>
      </c>
      <c r="W24" s="8" t="s">
        <v>73</v>
      </c>
    </row>
    <row r="25" spans="1:23" x14ac:dyDescent="0.25">
      <c r="A25" s="14"/>
      <c r="B25" s="12" t="s">
        <v>24</v>
      </c>
      <c r="C25" s="13"/>
      <c r="D25" s="6" t="n">
        <f si="0" t="shared"/>
        <v>758.0</v>
      </c>
      <c r="E25" s="6" t="n">
        <f si="1" t="shared"/>
        <v>755.0</v>
      </c>
      <c r="F25" s="6" t="n">
        <f ref="F25" si="9" t="shared">F26-F20-F21-F22-F23-F24</f>
        <v>47.0</v>
      </c>
      <c r="G25" s="6" t="n">
        <f ref="G25" si="10" t="shared">G26-G20-G21-G22-G23-G24</f>
        <v>663.0</v>
      </c>
      <c r="H25" s="6" t="n">
        <f ref="H25" si="11" t="shared">H26-H20-H21-H22-H23-H24</f>
        <v>25.0</v>
      </c>
      <c r="I25" s="6" t="n">
        <f ref="I25" si="12" t="shared">I26-I20-I21-I22-I23-I24</f>
        <v>12.0</v>
      </c>
      <c r="J25" s="6" t="n">
        <f ref="J25" si="13" t="shared">J26-J20-J21-J22-J23-J24</f>
        <v>0.0</v>
      </c>
      <c r="K25" s="6" t="n">
        <f ref="K25" si="14" t="shared">K26-K20-K21-K22-K23-K24</f>
        <v>0.0</v>
      </c>
      <c r="L25" s="6" t="n">
        <f ref="L25" si="15" t="shared">L26-L20-L21-L22-L23-L24</f>
        <v>8.0</v>
      </c>
      <c r="M25" s="6" t="n">
        <f si="2" t="shared"/>
        <v>3.0</v>
      </c>
      <c r="N25" s="6" t="n">
        <f ref="N25" si="16" t="shared">N26-N20-N21-N22-N23-N24</f>
        <v>0.0</v>
      </c>
      <c r="O25" s="6" t="n">
        <f ref="O25" si="17" t="shared">O26-O20-O21-O22-O23-O24</f>
        <v>0.0</v>
      </c>
      <c r="P25" s="6" t="n">
        <f ref="P25" si="18" t="shared">P26-P20-P21-P22-P23-P24</f>
        <v>0.0</v>
      </c>
      <c r="Q25" s="6" t="n">
        <f ref="Q25" si="19" t="shared">Q26-Q20-Q21-Q22-Q23-Q24</f>
        <v>3.0</v>
      </c>
      <c r="R25" s="6" t="n">
        <f ref="R25" si="20" t="shared">R26-R20-R21-R22-R23-R24</f>
        <v>0.0</v>
      </c>
      <c r="S25" s="6" t="n">
        <f ref="S25" si="21" t="shared">S26-S20-S21-S22-S23-S24</f>
        <v>0.0</v>
      </c>
      <c r="T25" s="6" t="n">
        <f ref="T25" si="22" t="shared">T26-T20-T21-T22-T23-T24</f>
        <v>0.0</v>
      </c>
      <c r="U25" s="6" t="n">
        <f ref="U25" si="23" t="shared">U26-U20-U21-U22-U23-U24</f>
        <v>0.0</v>
      </c>
      <c r="V25" s="6" t="n">
        <f ref="V25" si="24" t="shared">V26-V20-V21-V22-V23-V24</f>
        <v>0.0</v>
      </c>
      <c r="W25" s="8" t="s">
        <v>73</v>
      </c>
    </row>
    <row r="26" spans="1:23" x14ac:dyDescent="0.25">
      <c r="A26" s="15"/>
      <c r="B26" s="12" t="s">
        <v>25</v>
      </c>
      <c r="C26" s="13"/>
      <c r="D26" s="6" t="n">
        <f si="0" t="shared"/>
        <v>70660.0</v>
      </c>
      <c r="E26" s="6" t="n">
        <f si="1" t="shared"/>
        <v>69964.0</v>
      </c>
      <c r="F26" s="6" t="n">
        <v>2582.0</v>
      </c>
      <c r="G26" s="6" t="n">
        <v>63558.0</v>
      </c>
      <c r="H26" s="6" t="n">
        <v>2435.0</v>
      </c>
      <c r="I26" s="6" t="n">
        <v>1137.0</v>
      </c>
      <c r="J26" s="6" t="n">
        <v>141.0</v>
      </c>
      <c r="K26" s="6" t="n">
        <v>0.0</v>
      </c>
      <c r="L26" s="6" t="n">
        <v>111.0</v>
      </c>
      <c r="M26" s="6" t="n">
        <f si="2" t="shared"/>
        <v>696.0</v>
      </c>
      <c r="N26" s="6" t="n">
        <v>5.0</v>
      </c>
      <c r="O26" s="6" t="n">
        <v>64.0</v>
      </c>
      <c r="P26" s="6" t="n">
        <v>8.0</v>
      </c>
      <c r="Q26" s="6" t="n">
        <v>524.0</v>
      </c>
      <c r="R26" s="6" t="n">
        <v>91.0</v>
      </c>
      <c r="S26" s="6" t="n">
        <v>0.0</v>
      </c>
      <c r="T26" s="6" t="n">
        <v>0.0</v>
      </c>
      <c r="U26" s="6" t="n">
        <v>0.0</v>
      </c>
      <c r="V26" s="6" t="n">
        <v>4.0</v>
      </c>
      <c r="W26" s="8" t="s">
        <v>73</v>
      </c>
    </row>
    <row r="27" spans="1:23" x14ac:dyDescent="0.25">
      <c r="A27" s="9" t="s">
        <v>26</v>
      </c>
      <c r="B27" s="12" t="s">
        <v>27</v>
      </c>
      <c r="C27" s="13"/>
      <c r="D27" s="6" t="n">
        <f si="0" t="shared"/>
        <v>589.0</v>
      </c>
      <c r="E27" s="6" t="n">
        <f si="1" t="shared"/>
        <v>569.0</v>
      </c>
      <c r="F27" s="6" t="n">
        <v>16.0</v>
      </c>
      <c r="G27" s="6" t="n">
        <v>516.0</v>
      </c>
      <c r="H27" s="6" t="n">
        <v>25.0</v>
      </c>
      <c r="I27" s="6" t="n">
        <v>6.0</v>
      </c>
      <c r="J27" s="6" t="n">
        <v>6.0</v>
      </c>
      <c r="K27" s="6" t="n">
        <v>0.0</v>
      </c>
      <c r="L27" s="6" t="n">
        <v>0.0</v>
      </c>
      <c r="M27" s="6" t="n">
        <f si="2" t="shared"/>
        <v>20.0</v>
      </c>
      <c r="N27" s="6" t="n">
        <v>0.0</v>
      </c>
      <c r="O27" s="6" t="n">
        <v>0.0</v>
      </c>
      <c r="P27" s="6" t="n">
        <v>0.0</v>
      </c>
      <c r="Q27" s="6" t="n">
        <v>1.0</v>
      </c>
      <c r="R27" s="6" t="n">
        <v>0.0</v>
      </c>
      <c r="S27" s="6" t="n">
        <v>0.0</v>
      </c>
      <c r="T27" s="6" t="n">
        <v>0.0</v>
      </c>
      <c r="U27" s="6" t="n">
        <v>0.0</v>
      </c>
      <c r="V27" s="6" t="n">
        <v>19.0</v>
      </c>
      <c r="W27" s="8" t="s">
        <v>73</v>
      </c>
    </row>
    <row r="28" spans="1:23" x14ac:dyDescent="0.25">
      <c r="A28" s="14"/>
      <c r="B28" s="12" t="s">
        <v>28</v>
      </c>
      <c r="C28" s="13"/>
      <c r="D28" s="6" t="n">
        <f si="0" t="shared"/>
        <v>3858.0</v>
      </c>
      <c r="E28" s="6" t="n">
        <f si="1" t="shared"/>
        <v>3815.0</v>
      </c>
      <c r="F28" s="6" t="n">
        <v>219.0</v>
      </c>
      <c r="G28" s="6" t="n">
        <v>3364.0</v>
      </c>
      <c r="H28" s="6" t="n">
        <v>143.0</v>
      </c>
      <c r="I28" s="6" t="n">
        <v>60.0</v>
      </c>
      <c r="J28" s="6" t="n">
        <v>22.0</v>
      </c>
      <c r="K28" s="6" t="n">
        <v>0.0</v>
      </c>
      <c r="L28" s="6" t="n">
        <v>7.0</v>
      </c>
      <c r="M28" s="6" t="n">
        <f si="2" t="shared"/>
        <v>43.0</v>
      </c>
      <c r="N28" s="6" t="n">
        <v>1.0</v>
      </c>
      <c r="O28" s="6" t="n">
        <v>28.0</v>
      </c>
      <c r="P28" s="6" t="n">
        <v>0.0</v>
      </c>
      <c r="Q28" s="6" t="n">
        <v>9.0</v>
      </c>
      <c r="R28" s="6" t="n">
        <v>4.0</v>
      </c>
      <c r="S28" s="6" t="n">
        <v>0.0</v>
      </c>
      <c r="T28" s="6" t="n">
        <v>0.0</v>
      </c>
      <c r="U28" s="6" t="n">
        <v>0.0</v>
      </c>
      <c r="V28" s="6" t="n">
        <v>1.0</v>
      </c>
      <c r="W28" s="8" t="s">
        <v>73</v>
      </c>
    </row>
    <row r="29" spans="1:23" x14ac:dyDescent="0.25">
      <c r="A29" s="14"/>
      <c r="B29" s="12" t="s">
        <v>29</v>
      </c>
      <c r="C29" s="13"/>
      <c r="D29" s="6" t="n">
        <f si="0" t="shared"/>
        <v>4777.0</v>
      </c>
      <c r="E29" s="6" t="n">
        <f si="1" t="shared"/>
        <v>4714.0</v>
      </c>
      <c r="F29" s="6" t="n">
        <v>297.0</v>
      </c>
      <c r="G29" s="6" t="n">
        <v>4132.0</v>
      </c>
      <c r="H29" s="6" t="n">
        <v>170.0</v>
      </c>
      <c r="I29" s="6" t="n">
        <v>88.0</v>
      </c>
      <c r="J29" s="6" t="n">
        <v>26.0</v>
      </c>
      <c r="K29" s="6" t="n">
        <v>0.0</v>
      </c>
      <c r="L29" s="6" t="n">
        <v>1.0</v>
      </c>
      <c r="M29" s="6" t="n">
        <f si="2" t="shared"/>
        <v>63.0</v>
      </c>
      <c r="N29" s="6" t="n">
        <v>3.0</v>
      </c>
      <c r="O29" s="6" t="n">
        <v>27.0</v>
      </c>
      <c r="P29" s="6" t="n">
        <v>1.0</v>
      </c>
      <c r="Q29" s="6" t="n">
        <v>26.0</v>
      </c>
      <c r="R29" s="6" t="n">
        <v>3.0</v>
      </c>
      <c r="S29" s="6" t="n">
        <v>0.0</v>
      </c>
      <c r="T29" s="6" t="n">
        <v>0.0</v>
      </c>
      <c r="U29" s="6" t="n">
        <v>0.0</v>
      </c>
      <c r="V29" s="6" t="n">
        <v>3.0</v>
      </c>
      <c r="W29" s="8" t="s">
        <v>73</v>
      </c>
    </row>
    <row r="30" spans="1:23" x14ac:dyDescent="0.25">
      <c r="A30" s="14"/>
      <c r="B30" s="12" t="s">
        <v>30</v>
      </c>
      <c r="C30" s="13"/>
      <c r="D30" s="6" t="n">
        <f si="0" t="shared"/>
        <v>1539.0</v>
      </c>
      <c r="E30" s="6" t="n">
        <f si="1" t="shared"/>
        <v>1374.0</v>
      </c>
      <c r="F30" s="6" t="n">
        <v>82.0</v>
      </c>
      <c r="G30" s="6" t="n">
        <v>1200.0</v>
      </c>
      <c r="H30" s="6" t="n">
        <v>45.0</v>
      </c>
      <c r="I30" s="6" t="n">
        <v>45.0</v>
      </c>
      <c r="J30" s="6" t="n">
        <v>2.0</v>
      </c>
      <c r="K30" s="6" t="n">
        <v>0.0</v>
      </c>
      <c r="L30" s="6" t="n">
        <v>0.0</v>
      </c>
      <c r="M30" s="6" t="n">
        <f si="2" t="shared"/>
        <v>165.0</v>
      </c>
      <c r="N30" s="6" t="n">
        <v>2.0</v>
      </c>
      <c r="O30" s="6" t="n">
        <v>151.0</v>
      </c>
      <c r="P30" s="6" t="n">
        <v>0.0</v>
      </c>
      <c r="Q30" s="6" t="n">
        <v>12.0</v>
      </c>
      <c r="R30" s="6" t="n">
        <v>0.0</v>
      </c>
      <c r="S30" s="6" t="n">
        <v>0.0</v>
      </c>
      <c r="T30" s="6" t="n">
        <v>0.0</v>
      </c>
      <c r="U30" s="6" t="n">
        <v>0.0</v>
      </c>
      <c r="V30" s="6" t="n">
        <v>0.0</v>
      </c>
      <c r="W30" s="8" t="s">
        <v>73</v>
      </c>
    </row>
    <row r="31" spans="1:23" x14ac:dyDescent="0.25">
      <c r="A31" s="14"/>
      <c r="B31" s="12" t="s">
        <v>31</v>
      </c>
      <c r="C31" s="13"/>
      <c r="D31" s="6" t="n">
        <f si="0" t="shared"/>
        <v>2152.0</v>
      </c>
      <c r="E31" s="6" t="n">
        <f si="1" t="shared"/>
        <v>2117.0</v>
      </c>
      <c r="F31" s="6" t="n">
        <v>101.0</v>
      </c>
      <c r="G31" s="6" t="n">
        <v>1932.0</v>
      </c>
      <c r="H31" s="6" t="n">
        <v>48.0</v>
      </c>
      <c r="I31" s="6" t="n">
        <v>24.0</v>
      </c>
      <c r="J31" s="6" t="n">
        <v>7.0</v>
      </c>
      <c r="K31" s="6" t="n">
        <v>0.0</v>
      </c>
      <c r="L31" s="6" t="n">
        <v>5.0</v>
      </c>
      <c r="M31" s="6" t="n">
        <f si="2" t="shared"/>
        <v>35.0</v>
      </c>
      <c r="N31" s="6" t="n">
        <v>3.0</v>
      </c>
      <c r="O31" s="6" t="n">
        <v>0.0</v>
      </c>
      <c r="P31" s="6" t="n">
        <v>1.0</v>
      </c>
      <c r="Q31" s="6" t="n">
        <v>13.0</v>
      </c>
      <c r="R31" s="6" t="n">
        <v>2.0</v>
      </c>
      <c r="S31" s="6" t="n">
        <v>0.0</v>
      </c>
      <c r="T31" s="6" t="n">
        <v>0.0</v>
      </c>
      <c r="U31" s="6" t="n">
        <v>0.0</v>
      </c>
      <c r="V31" s="6" t="n">
        <v>16.0</v>
      </c>
      <c r="W31" s="8" t="s">
        <v>73</v>
      </c>
    </row>
    <row r="32" spans="1:23" x14ac:dyDescent="0.25">
      <c r="A32" s="14"/>
      <c r="B32" s="12" t="s">
        <v>32</v>
      </c>
      <c r="C32" s="13"/>
      <c r="D32" s="6" t="n">
        <f si="0" t="shared"/>
        <v>826.0</v>
      </c>
      <c r="E32" s="6" t="n">
        <f si="1" t="shared"/>
        <v>817.0</v>
      </c>
      <c r="F32" s="6" t="n">
        <v>45.0</v>
      </c>
      <c r="G32" s="6" t="n">
        <v>727.0</v>
      </c>
      <c r="H32" s="6" t="n">
        <v>28.0</v>
      </c>
      <c r="I32" s="6" t="n">
        <v>13.0</v>
      </c>
      <c r="J32" s="6" t="n">
        <v>2.0</v>
      </c>
      <c r="K32" s="6" t="n">
        <v>0.0</v>
      </c>
      <c r="L32" s="6" t="n">
        <v>2.0</v>
      </c>
      <c r="M32" s="6" t="n">
        <f si="2" t="shared"/>
        <v>9.0</v>
      </c>
      <c r="N32" s="6" t="n">
        <v>0.0</v>
      </c>
      <c r="O32" s="6" t="n">
        <v>7.0</v>
      </c>
      <c r="P32" s="6" t="n">
        <v>0.0</v>
      </c>
      <c r="Q32" s="6" t="n">
        <v>2.0</v>
      </c>
      <c r="R32" s="6" t="n">
        <v>0.0</v>
      </c>
      <c r="S32" s="6" t="n">
        <v>0.0</v>
      </c>
      <c r="T32" s="6" t="n">
        <v>0.0</v>
      </c>
      <c r="U32" s="6" t="n">
        <v>0.0</v>
      </c>
      <c r="V32" s="6" t="n">
        <v>0.0</v>
      </c>
      <c r="W32" s="8" t="s">
        <v>73</v>
      </c>
    </row>
    <row r="33" spans="1:23" x14ac:dyDescent="0.25">
      <c r="A33" s="14"/>
      <c r="B33" s="12" t="s">
        <v>33</v>
      </c>
      <c r="C33" s="13"/>
      <c r="D33" s="6" t="n">
        <f si="0" t="shared"/>
        <v>810.0</v>
      </c>
      <c r="E33" s="6" t="n">
        <f si="1" t="shared"/>
        <v>777.0</v>
      </c>
      <c r="F33" s="6" t="n">
        <v>52.0</v>
      </c>
      <c r="G33" s="6" t="n">
        <v>671.0</v>
      </c>
      <c r="H33" s="6" t="n">
        <v>33.0</v>
      </c>
      <c r="I33" s="6" t="n">
        <v>16.0</v>
      </c>
      <c r="J33" s="6" t="n">
        <v>5.0</v>
      </c>
      <c r="K33" s="6" t="n">
        <v>0.0</v>
      </c>
      <c r="L33" s="6" t="n">
        <v>0.0</v>
      </c>
      <c r="M33" s="6" t="n">
        <f si="2" t="shared"/>
        <v>33.0</v>
      </c>
      <c r="N33" s="6" t="n">
        <v>1.0</v>
      </c>
      <c r="O33" s="6" t="n">
        <v>21.0</v>
      </c>
      <c r="P33" s="6" t="n">
        <v>2.0</v>
      </c>
      <c r="Q33" s="6" t="n">
        <v>9.0</v>
      </c>
      <c r="R33" s="6" t="n">
        <v>0.0</v>
      </c>
      <c r="S33" s="6" t="n">
        <v>0.0</v>
      </c>
      <c r="T33" s="6" t="n">
        <v>0.0</v>
      </c>
      <c r="U33" s="6" t="n">
        <v>0.0</v>
      </c>
      <c r="V33" s="6" t="n">
        <v>0.0</v>
      </c>
      <c r="W33" s="8" t="s">
        <v>73</v>
      </c>
    </row>
    <row r="34" spans="1:23" x14ac:dyDescent="0.25">
      <c r="A34" s="14"/>
      <c r="B34" s="12" t="s">
        <v>34</v>
      </c>
      <c r="C34" s="13"/>
      <c r="D34" s="6" t="n">
        <f si="0" t="shared"/>
        <v>5220.0</v>
      </c>
      <c r="E34" s="6" t="n">
        <f si="1" t="shared"/>
        <v>5126.0</v>
      </c>
      <c r="F34" s="6" t="n">
        <v>372.0</v>
      </c>
      <c r="G34" s="6" t="n">
        <v>3989.0</v>
      </c>
      <c r="H34" s="6" t="n">
        <v>122.0</v>
      </c>
      <c r="I34" s="6" t="n">
        <v>504.0</v>
      </c>
      <c r="J34" s="6" t="n">
        <v>124.0</v>
      </c>
      <c r="K34" s="6" t="n">
        <v>0.0</v>
      </c>
      <c r="L34" s="6" t="n">
        <v>15.0</v>
      </c>
      <c r="M34" s="6" t="n">
        <f si="2" t="shared"/>
        <v>94.0</v>
      </c>
      <c r="N34" s="6" t="n">
        <v>14.0</v>
      </c>
      <c r="O34" s="6" t="n">
        <v>10.0</v>
      </c>
      <c r="P34" s="6" t="n">
        <v>2.0</v>
      </c>
      <c r="Q34" s="6" t="n">
        <v>65.0</v>
      </c>
      <c r="R34" s="6" t="n">
        <v>3.0</v>
      </c>
      <c r="S34" s="6" t="n">
        <v>0.0</v>
      </c>
      <c r="T34" s="6" t="n">
        <v>0.0</v>
      </c>
      <c r="U34" s="6" t="n">
        <v>0.0</v>
      </c>
      <c r="V34" s="6" t="n">
        <v>0.0</v>
      </c>
      <c r="W34" s="8" t="s">
        <v>73</v>
      </c>
    </row>
    <row r="35" spans="1:23" x14ac:dyDescent="0.25">
      <c r="A35" s="14"/>
      <c r="B35" s="12" t="s">
        <v>35</v>
      </c>
      <c r="C35" s="13"/>
      <c r="D35" s="6" t="n">
        <f si="0" t="shared"/>
        <v>651.0</v>
      </c>
      <c r="E35" s="6" t="n">
        <f si="1" t="shared"/>
        <v>643.0</v>
      </c>
      <c r="F35" s="6" t="n">
        <v>45.0</v>
      </c>
      <c r="G35" s="6" t="n">
        <v>575.0</v>
      </c>
      <c r="H35" s="6" t="n">
        <v>11.0</v>
      </c>
      <c r="I35" s="6" t="n">
        <v>8.0</v>
      </c>
      <c r="J35" s="6" t="n">
        <v>3.0</v>
      </c>
      <c r="K35" s="6" t="n">
        <v>0.0</v>
      </c>
      <c r="L35" s="6" t="n">
        <v>1.0</v>
      </c>
      <c r="M35" s="6" t="n">
        <f si="2" t="shared"/>
        <v>8.0</v>
      </c>
      <c r="N35" s="6" t="n">
        <v>0.0</v>
      </c>
      <c r="O35" s="6" t="n">
        <v>5.0</v>
      </c>
      <c r="P35" s="6" t="n">
        <v>0.0</v>
      </c>
      <c r="Q35" s="6" t="n">
        <v>3.0</v>
      </c>
      <c r="R35" s="6" t="n">
        <v>0.0</v>
      </c>
      <c r="S35" s="6" t="n">
        <v>0.0</v>
      </c>
      <c r="T35" s="6" t="n">
        <v>0.0</v>
      </c>
      <c r="U35" s="6" t="n">
        <v>0.0</v>
      </c>
      <c r="V35" s="6" t="n">
        <v>0.0</v>
      </c>
      <c r="W35" s="8" t="s">
        <v>73</v>
      </c>
    </row>
    <row r="36" spans="1:23" x14ac:dyDescent="0.25">
      <c r="A36" s="14"/>
      <c r="B36" s="12" t="s">
        <v>36</v>
      </c>
      <c r="C36" s="13"/>
      <c r="D36" s="6" t="n">
        <f si="0" t="shared"/>
        <v>144.0</v>
      </c>
      <c r="E36" s="6" t="n">
        <f si="1" t="shared"/>
        <v>111.0</v>
      </c>
      <c r="F36" s="6" t="n">
        <v>36.0</v>
      </c>
      <c r="G36" s="6" t="n">
        <v>71.0</v>
      </c>
      <c r="H36" s="6" t="n">
        <v>1.0</v>
      </c>
      <c r="I36" s="6" t="n">
        <v>3.0</v>
      </c>
      <c r="J36" s="6" t="n">
        <v>0.0</v>
      </c>
      <c r="K36" s="6" t="n">
        <v>0.0</v>
      </c>
      <c r="L36" s="6" t="n">
        <v>0.0</v>
      </c>
      <c r="M36" s="6" t="n">
        <f si="2" t="shared"/>
        <v>33.0</v>
      </c>
      <c r="N36" s="6" t="n">
        <v>16.0</v>
      </c>
      <c r="O36" s="6" t="n">
        <v>7.0</v>
      </c>
      <c r="P36" s="6" t="n">
        <v>2.0</v>
      </c>
      <c r="Q36" s="6" t="n">
        <v>1.0</v>
      </c>
      <c r="R36" s="6" t="n">
        <v>0.0</v>
      </c>
      <c r="S36" s="6" t="n">
        <v>0.0</v>
      </c>
      <c r="T36" s="6" t="n">
        <v>0.0</v>
      </c>
      <c r="U36" s="6" t="n">
        <v>0.0</v>
      </c>
      <c r="V36" s="6" t="n">
        <v>7.0</v>
      </c>
      <c r="W36" s="8" t="s">
        <v>73</v>
      </c>
    </row>
    <row r="37" spans="1:23" x14ac:dyDescent="0.25">
      <c r="A37" s="14"/>
      <c r="B37" s="12" t="s">
        <v>37</v>
      </c>
      <c r="C37" s="13"/>
      <c r="D37" s="6" t="n">
        <f si="0" t="shared"/>
        <v>734.0</v>
      </c>
      <c r="E37" s="6" t="n">
        <f si="1" t="shared"/>
        <v>718.0</v>
      </c>
      <c r="F37" s="6" t="n">
        <v>52.0</v>
      </c>
      <c r="G37" s="6" t="n">
        <v>637.0</v>
      </c>
      <c r="H37" s="6" t="n">
        <v>17.0</v>
      </c>
      <c r="I37" s="6" t="n">
        <v>6.0</v>
      </c>
      <c r="J37" s="6" t="n">
        <v>4.0</v>
      </c>
      <c r="K37" s="6" t="n">
        <v>0.0</v>
      </c>
      <c r="L37" s="6" t="n">
        <v>2.0</v>
      </c>
      <c r="M37" s="6" t="n">
        <f si="2" t="shared"/>
        <v>16.0</v>
      </c>
      <c r="N37" s="6" t="n">
        <v>0.0</v>
      </c>
      <c r="O37" s="6" t="n">
        <v>10.0</v>
      </c>
      <c r="P37" s="6" t="n">
        <v>0.0</v>
      </c>
      <c r="Q37" s="6" t="n">
        <v>4.0</v>
      </c>
      <c r="R37" s="6" t="n">
        <v>1.0</v>
      </c>
      <c r="S37" s="6" t="n">
        <v>0.0</v>
      </c>
      <c r="T37" s="6" t="n">
        <v>0.0</v>
      </c>
      <c r="U37" s="6" t="n">
        <v>1.0</v>
      </c>
      <c r="V37" s="6" t="n">
        <v>0.0</v>
      </c>
      <c r="W37" s="8" t="s">
        <v>73</v>
      </c>
    </row>
    <row r="38" spans="1:23" x14ac:dyDescent="0.25">
      <c r="A38" s="14"/>
      <c r="B38" s="12" t="s">
        <v>38</v>
      </c>
      <c r="C38" s="13"/>
      <c r="D38" s="6" t="n">
        <f si="0" t="shared"/>
        <v>562.0</v>
      </c>
      <c r="E38" s="6" t="n">
        <f si="1" t="shared"/>
        <v>505.0</v>
      </c>
      <c r="F38" s="6" t="n">
        <v>51.0</v>
      </c>
      <c r="G38" s="6" t="n">
        <v>420.0</v>
      </c>
      <c r="H38" s="6" t="n">
        <v>15.0</v>
      </c>
      <c r="I38" s="6" t="n">
        <v>14.0</v>
      </c>
      <c r="J38" s="6" t="n">
        <v>4.0</v>
      </c>
      <c r="K38" s="6" t="n">
        <v>0.0</v>
      </c>
      <c r="L38" s="6" t="n">
        <v>1.0</v>
      </c>
      <c r="M38" s="6" t="n">
        <f si="2" t="shared"/>
        <v>57.0</v>
      </c>
      <c r="N38" s="6" t="n">
        <v>25.0</v>
      </c>
      <c r="O38" s="6" t="n">
        <v>26.0</v>
      </c>
      <c r="P38" s="6" t="n">
        <v>0.0</v>
      </c>
      <c r="Q38" s="6" t="n">
        <v>1.0</v>
      </c>
      <c r="R38" s="6" t="n">
        <v>0.0</v>
      </c>
      <c r="S38" s="6" t="n">
        <v>0.0</v>
      </c>
      <c r="T38" s="6" t="n">
        <v>0.0</v>
      </c>
      <c r="U38" s="6" t="n">
        <v>0.0</v>
      </c>
      <c r="V38" s="6" t="n">
        <v>5.0</v>
      </c>
      <c r="W38" s="8" t="s">
        <v>73</v>
      </c>
    </row>
    <row r="39" spans="1:23" x14ac:dyDescent="0.25">
      <c r="A39" s="14"/>
      <c r="B39" s="12" t="s">
        <v>39</v>
      </c>
      <c r="C39" s="13"/>
      <c r="D39" s="6" t="n">
        <f si="0" t="shared"/>
        <v>3757.0</v>
      </c>
      <c r="E39" s="6" t="n">
        <f si="1" t="shared"/>
        <v>3629.0</v>
      </c>
      <c r="F39" s="6" t="n">
        <f ref="F39" si="25" t="shared">F40-F27-F28-F29-F30-F31-F32-F33-F34-F35-F36-F37-F38</f>
        <v>286.0</v>
      </c>
      <c r="G39" s="6" t="n">
        <f ref="G39:L39" si="26" t="shared">G40-G27-G28-G29-G30-G31-G32-G33-G34-G35-G36-G37-G38</f>
        <v>2970.0</v>
      </c>
      <c r="H39" s="6" t="n">
        <f si="26" t="shared"/>
        <v>73.0</v>
      </c>
      <c r="I39" s="6" t="n">
        <f si="26" t="shared"/>
        <v>275.0</v>
      </c>
      <c r="J39" s="6" t="n">
        <f si="26" t="shared"/>
        <v>25.0</v>
      </c>
      <c r="K39" s="6" t="n">
        <f si="26" t="shared"/>
        <v>0.0</v>
      </c>
      <c r="L39" s="6" t="n">
        <f si="26" t="shared"/>
        <v>0.0</v>
      </c>
      <c r="M39" s="6" t="n">
        <f si="2" t="shared"/>
        <v>128.0</v>
      </c>
      <c r="N39" s="6" t="n">
        <f ref="N39:V39" si="27" t="shared">N40-N27-N28-N29-N30-N31-N32-N33-N34-N35-N36-N37-N38</f>
        <v>47.0</v>
      </c>
      <c r="O39" s="6" t="n">
        <f si="27" t="shared"/>
        <v>16.0</v>
      </c>
      <c r="P39" s="6" t="n">
        <f si="27" t="shared"/>
        <v>11.0</v>
      </c>
      <c r="Q39" s="6" t="n">
        <f si="27" t="shared"/>
        <v>27.0</v>
      </c>
      <c r="R39" s="6" t="n">
        <f si="27" t="shared"/>
        <v>2.0</v>
      </c>
      <c r="S39" s="6" t="n">
        <f si="27" t="shared"/>
        <v>0.0</v>
      </c>
      <c r="T39" s="6" t="n">
        <f si="27" t="shared"/>
        <v>0.0</v>
      </c>
      <c r="U39" s="6" t="n">
        <f si="27" t="shared"/>
        <v>0.0</v>
      </c>
      <c r="V39" s="6" t="n">
        <f si="27" t="shared"/>
        <v>25.0</v>
      </c>
      <c r="W39" s="8" t="s">
        <v>73</v>
      </c>
    </row>
    <row r="40" spans="1:23" x14ac:dyDescent="0.25">
      <c r="A40" s="15"/>
      <c r="B40" s="12" t="s">
        <v>40</v>
      </c>
      <c r="C40" s="13"/>
      <c r="D40" s="6" t="n">
        <f si="0" t="shared"/>
        <v>25619.0</v>
      </c>
      <c r="E40" s="6" t="n">
        <f si="1" t="shared"/>
        <v>24915.0</v>
      </c>
      <c r="F40" s="6" t="n">
        <v>1654.0</v>
      </c>
      <c r="G40" s="6" t="n">
        <v>21204.0</v>
      </c>
      <c r="H40" s="6" t="n">
        <v>731.0</v>
      </c>
      <c r="I40" s="6" t="n">
        <v>1062.0</v>
      </c>
      <c r="J40" s="6" t="n">
        <v>230.0</v>
      </c>
      <c r="K40" s="6" t="n">
        <v>0.0</v>
      </c>
      <c r="L40" s="6" t="n">
        <v>34.0</v>
      </c>
      <c r="M40" s="6" t="n">
        <f si="2" t="shared"/>
        <v>704.0</v>
      </c>
      <c r="N40" s="6" t="n">
        <v>112.0</v>
      </c>
      <c r="O40" s="6" t="n">
        <v>308.0</v>
      </c>
      <c r="P40" s="6" t="n">
        <v>19.0</v>
      </c>
      <c r="Q40" s="6" t="n">
        <v>173.0</v>
      </c>
      <c r="R40" s="6" t="n">
        <v>15.0</v>
      </c>
      <c r="S40" s="6" t="n">
        <v>0.0</v>
      </c>
      <c r="T40" s="6" t="n">
        <v>0.0</v>
      </c>
      <c r="U40" s="6" t="n">
        <v>1.0</v>
      </c>
      <c r="V40" s="6" t="n">
        <v>76.0</v>
      </c>
      <c r="W40" s="8" t="s">
        <v>73</v>
      </c>
    </row>
    <row r="41" spans="1:23" x14ac:dyDescent="0.25">
      <c r="A41" s="9" t="s">
        <v>41</v>
      </c>
      <c r="B41" s="12" t="s">
        <v>42</v>
      </c>
      <c r="C41" s="13"/>
      <c r="D41" s="6" t="n">
        <f si="0" t="shared"/>
        <v>13095.0</v>
      </c>
      <c r="E41" s="6" t="n">
        <f si="1" t="shared"/>
        <v>12968.0</v>
      </c>
      <c r="F41" s="6" t="n">
        <v>751.0</v>
      </c>
      <c r="G41" s="6" t="n">
        <v>11439.0</v>
      </c>
      <c r="H41" s="6" t="n">
        <v>275.0</v>
      </c>
      <c r="I41" s="6" t="n">
        <v>409.0</v>
      </c>
      <c r="J41" s="6" t="n">
        <v>40.0</v>
      </c>
      <c r="K41" s="6" t="n">
        <v>0.0</v>
      </c>
      <c r="L41" s="6" t="n">
        <v>54.0</v>
      </c>
      <c r="M41" s="6" t="n">
        <f si="2" t="shared"/>
        <v>127.0</v>
      </c>
      <c r="N41" s="6" t="n">
        <v>2.0</v>
      </c>
      <c r="O41" s="6" t="n">
        <v>5.0</v>
      </c>
      <c r="P41" s="6" t="n">
        <v>0.0</v>
      </c>
      <c r="Q41" s="6" t="n">
        <v>114.0</v>
      </c>
      <c r="R41" s="6" t="n">
        <v>3.0</v>
      </c>
      <c r="S41" s="6" t="n">
        <v>0.0</v>
      </c>
      <c r="T41" s="6" t="n">
        <v>0.0</v>
      </c>
      <c r="U41" s="6" t="n">
        <v>0.0</v>
      </c>
      <c r="V41" s="6" t="n">
        <v>3.0</v>
      </c>
      <c r="W41" s="8" t="s">
        <v>73</v>
      </c>
    </row>
    <row r="42" spans="1:23" x14ac:dyDescent="0.25">
      <c r="A42" s="14"/>
      <c r="B42" s="12" t="s">
        <v>43</v>
      </c>
      <c r="C42" s="13"/>
      <c r="D42" s="6" t="n">
        <f si="0" t="shared"/>
        <v>1878.0</v>
      </c>
      <c r="E42" s="6" t="n">
        <f si="1" t="shared"/>
        <v>1865.0</v>
      </c>
      <c r="F42" s="6" t="n">
        <v>140.0</v>
      </c>
      <c r="G42" s="6" t="n">
        <v>1598.0</v>
      </c>
      <c r="H42" s="6" t="n">
        <v>57.0</v>
      </c>
      <c r="I42" s="6" t="n">
        <v>57.0</v>
      </c>
      <c r="J42" s="6" t="n">
        <v>7.0</v>
      </c>
      <c r="K42" s="6" t="n">
        <v>0.0</v>
      </c>
      <c r="L42" s="6" t="n">
        <v>6.0</v>
      </c>
      <c r="M42" s="6" t="n">
        <f si="2" t="shared"/>
        <v>13.0</v>
      </c>
      <c r="N42" s="6" t="n">
        <v>0.0</v>
      </c>
      <c r="O42" s="6" t="n">
        <v>3.0</v>
      </c>
      <c r="P42" s="6" t="n">
        <v>1.0</v>
      </c>
      <c r="Q42" s="6" t="n">
        <v>9.0</v>
      </c>
      <c r="R42" s="6" t="n">
        <v>0.0</v>
      </c>
      <c r="S42" s="6" t="n">
        <v>0.0</v>
      </c>
      <c r="T42" s="6" t="n">
        <v>0.0</v>
      </c>
      <c r="U42" s="6" t="n">
        <v>0.0</v>
      </c>
      <c r="V42" s="6" t="n">
        <v>0.0</v>
      </c>
      <c r="W42" s="8" t="s">
        <v>73</v>
      </c>
    </row>
    <row r="43" spans="1:23" x14ac:dyDescent="0.25">
      <c r="A43" s="14"/>
      <c r="B43" s="12" t="s">
        <v>44</v>
      </c>
      <c r="C43" s="13"/>
      <c r="D43" s="6" t="n">
        <f si="0" t="shared"/>
        <v>236.0</v>
      </c>
      <c r="E43" s="6" t="n">
        <f si="1" t="shared"/>
        <v>230.0</v>
      </c>
      <c r="F43" s="6" t="n">
        <f ref="F43" si="28" t="shared">F44-F41-F42</f>
        <v>23.0</v>
      </c>
      <c r="G43" s="6" t="n">
        <f ref="G43:L43" si="29" t="shared">G44-G41-G42</f>
        <v>195.0</v>
      </c>
      <c r="H43" s="6" t="n">
        <f si="29" t="shared"/>
        <v>11.0</v>
      </c>
      <c r="I43" s="6" t="n">
        <f si="29" t="shared"/>
        <v>0.0</v>
      </c>
      <c r="J43" s="6" t="n">
        <f si="29" t="shared"/>
        <v>0.0</v>
      </c>
      <c r="K43" s="6" t="n">
        <f si="29" t="shared"/>
        <v>0.0</v>
      </c>
      <c r="L43" s="6" t="n">
        <f si="29" t="shared"/>
        <v>1.0</v>
      </c>
      <c r="M43" s="6" t="n">
        <f si="2" t="shared"/>
        <v>6.0</v>
      </c>
      <c r="N43" s="6" t="n">
        <f ref="N43:V43" si="30" t="shared">N44-N41-N42</f>
        <v>5.0</v>
      </c>
      <c r="O43" s="6" t="n">
        <f si="30" t="shared"/>
        <v>0.0</v>
      </c>
      <c r="P43" s="6" t="n">
        <f si="30" t="shared"/>
        <v>0.0</v>
      </c>
      <c r="Q43" s="6" t="n">
        <f si="30" t="shared"/>
        <v>0.0</v>
      </c>
      <c r="R43" s="6" t="n">
        <f si="30" t="shared"/>
        <v>0.0</v>
      </c>
      <c r="S43" s="6" t="n">
        <f si="30" t="shared"/>
        <v>0.0</v>
      </c>
      <c r="T43" s="6" t="n">
        <f si="30" t="shared"/>
        <v>0.0</v>
      </c>
      <c r="U43" s="6" t="n">
        <f si="30" t="shared"/>
        <v>0.0</v>
      </c>
      <c r="V43" s="6" t="n">
        <f si="30" t="shared"/>
        <v>1.0</v>
      </c>
      <c r="W43" s="8" t="s">
        <v>73</v>
      </c>
    </row>
    <row r="44" spans="1:23" x14ac:dyDescent="0.25">
      <c r="A44" s="15"/>
      <c r="B44" s="12" t="s">
        <v>45</v>
      </c>
      <c r="C44" s="13"/>
      <c r="D44" s="6" t="n">
        <f si="0" t="shared"/>
        <v>15209.0</v>
      </c>
      <c r="E44" s="6" t="n">
        <f si="1" t="shared"/>
        <v>15063.0</v>
      </c>
      <c r="F44" s="6" t="n">
        <v>914.0</v>
      </c>
      <c r="G44" s="6" t="n">
        <v>13232.0</v>
      </c>
      <c r="H44" s="6" t="n">
        <v>343.0</v>
      </c>
      <c r="I44" s="6" t="n">
        <v>466.0</v>
      </c>
      <c r="J44" s="6" t="n">
        <v>47.0</v>
      </c>
      <c r="K44" s="6" t="n">
        <v>0.0</v>
      </c>
      <c r="L44" s="6" t="n">
        <v>61.0</v>
      </c>
      <c r="M44" s="6" t="n">
        <f si="2" t="shared"/>
        <v>146.0</v>
      </c>
      <c r="N44" s="6" t="n">
        <v>7.0</v>
      </c>
      <c r="O44" s="6" t="n">
        <v>8.0</v>
      </c>
      <c r="P44" s="6" t="n">
        <v>1.0</v>
      </c>
      <c r="Q44" s="6" t="n">
        <v>123.0</v>
      </c>
      <c r="R44" s="6" t="n">
        <v>3.0</v>
      </c>
      <c r="S44" s="6" t="n">
        <v>0.0</v>
      </c>
      <c r="T44" s="6" t="n">
        <v>0.0</v>
      </c>
      <c r="U44" s="6" t="n">
        <v>0.0</v>
      </c>
      <c r="V44" s="6" t="n">
        <v>4.0</v>
      </c>
      <c r="W44" s="8" t="s">
        <v>73</v>
      </c>
    </row>
    <row r="45" spans="1:23" x14ac:dyDescent="0.25">
      <c r="A45" s="9" t="s">
        <v>46</v>
      </c>
      <c r="B45" s="12" t="s">
        <v>47</v>
      </c>
      <c r="C45" s="13"/>
      <c r="D45" s="6" t="n">
        <f si="0" t="shared"/>
        <v>567.0</v>
      </c>
      <c r="E45" s="6" t="n">
        <f si="1" t="shared"/>
        <v>564.0</v>
      </c>
      <c r="F45" s="6" t="n">
        <v>58.0</v>
      </c>
      <c r="G45" s="6" t="n">
        <v>492.0</v>
      </c>
      <c r="H45" s="6" t="n">
        <v>5.0</v>
      </c>
      <c r="I45" s="6" t="n">
        <v>8.0</v>
      </c>
      <c r="J45" s="6" t="n">
        <v>0.0</v>
      </c>
      <c r="K45" s="6" t="n">
        <v>0.0</v>
      </c>
      <c r="L45" s="6" t="n">
        <v>1.0</v>
      </c>
      <c r="M45" s="6" t="n">
        <f si="2" t="shared"/>
        <v>3.0</v>
      </c>
      <c r="N45" s="6" t="n">
        <v>1.0</v>
      </c>
      <c r="O45" s="6" t="n">
        <v>1.0</v>
      </c>
      <c r="P45" s="6" t="n">
        <v>0.0</v>
      </c>
      <c r="Q45" s="6" t="n">
        <v>0.0</v>
      </c>
      <c r="R45" s="6" t="n">
        <v>0.0</v>
      </c>
      <c r="S45" s="6" t="n">
        <v>0.0</v>
      </c>
      <c r="T45" s="6" t="n">
        <v>0.0</v>
      </c>
      <c r="U45" s="6" t="n">
        <v>0.0</v>
      </c>
      <c r="V45" s="6" t="n">
        <v>1.0</v>
      </c>
      <c r="W45" s="8" t="s">
        <v>73</v>
      </c>
    </row>
    <row r="46" spans="1:23" x14ac:dyDescent="0.25">
      <c r="A46" s="14"/>
      <c r="B46" s="12" t="s">
        <v>48</v>
      </c>
      <c r="C46" s="13"/>
      <c r="D46" s="6" t="n">
        <f si="0" t="shared"/>
        <v>441.0</v>
      </c>
      <c r="E46" s="6" t="n">
        <f si="1" t="shared"/>
        <v>435.0</v>
      </c>
      <c r="F46" s="6" t="n">
        <f ref="F46" si="31" t="shared">F47-F45</f>
        <v>37.0</v>
      </c>
      <c r="G46" s="6" t="n">
        <f ref="G46:L46" si="32" t="shared">G47-G45</f>
        <v>373.0</v>
      </c>
      <c r="H46" s="6" t="n">
        <f si="32" t="shared"/>
        <v>8.0</v>
      </c>
      <c r="I46" s="6" t="n">
        <f si="32" t="shared"/>
        <v>16.0</v>
      </c>
      <c r="J46" s="6" t="n">
        <f si="32" t="shared"/>
        <v>0.0</v>
      </c>
      <c r="K46" s="6" t="n">
        <f si="32" t="shared"/>
        <v>0.0</v>
      </c>
      <c r="L46" s="6" t="n">
        <f si="32" t="shared"/>
        <v>1.0</v>
      </c>
      <c r="M46" s="6" t="n">
        <f si="2" t="shared"/>
        <v>6.0</v>
      </c>
      <c r="N46" s="6" t="n">
        <f ref="N46:V46" si="33" t="shared">N47-N45</f>
        <v>3.0</v>
      </c>
      <c r="O46" s="6" t="n">
        <f si="33" t="shared"/>
        <v>0.0</v>
      </c>
      <c r="P46" s="6" t="n">
        <f si="33" t="shared"/>
        <v>0.0</v>
      </c>
      <c r="Q46" s="6" t="n">
        <f si="33" t="shared"/>
        <v>2.0</v>
      </c>
      <c r="R46" s="6" t="n">
        <f si="33" t="shared"/>
        <v>0.0</v>
      </c>
      <c r="S46" s="6" t="n">
        <f si="33" t="shared"/>
        <v>0.0</v>
      </c>
      <c r="T46" s="6" t="n">
        <f si="33" t="shared"/>
        <v>0.0</v>
      </c>
      <c r="U46" s="6" t="n">
        <f si="33" t="shared"/>
        <v>0.0</v>
      </c>
      <c r="V46" s="6" t="n">
        <f si="33" t="shared"/>
        <v>1.0</v>
      </c>
      <c r="W46" s="8" t="s">
        <v>73</v>
      </c>
    </row>
    <row r="47" spans="1:23" x14ac:dyDescent="0.25">
      <c r="A47" s="15"/>
      <c r="B47" s="12" t="s">
        <v>49</v>
      </c>
      <c r="C47" s="13"/>
      <c r="D47" s="6" t="n">
        <f si="0" t="shared"/>
        <v>1008.0</v>
      </c>
      <c r="E47" s="6" t="n">
        <f si="1" t="shared"/>
        <v>999.0</v>
      </c>
      <c r="F47" s="6" t="n">
        <v>95.0</v>
      </c>
      <c r="G47" s="6" t="n">
        <v>865.0</v>
      </c>
      <c r="H47" s="6" t="n">
        <v>13.0</v>
      </c>
      <c r="I47" s="6" t="n">
        <v>24.0</v>
      </c>
      <c r="J47" s="6" t="n">
        <v>0.0</v>
      </c>
      <c r="K47" s="6" t="n">
        <v>0.0</v>
      </c>
      <c r="L47" s="6" t="n">
        <v>2.0</v>
      </c>
      <c r="M47" s="6" t="n">
        <f si="2" t="shared"/>
        <v>9.0</v>
      </c>
      <c r="N47" s="6" t="n">
        <v>4.0</v>
      </c>
      <c r="O47" s="6" t="n">
        <v>1.0</v>
      </c>
      <c r="P47" s="6" t="n">
        <v>0.0</v>
      </c>
      <c r="Q47" s="6" t="n">
        <v>2.0</v>
      </c>
      <c r="R47" s="6" t="n">
        <v>0.0</v>
      </c>
      <c r="S47" s="6" t="n">
        <v>0.0</v>
      </c>
      <c r="T47" s="6" t="n">
        <v>0.0</v>
      </c>
      <c r="U47" s="6" t="n">
        <v>0.0</v>
      </c>
      <c r="V47" s="6" t="n">
        <v>2.0</v>
      </c>
      <c r="W47" s="8" t="s">
        <v>73</v>
      </c>
    </row>
    <row r="48" spans="1:23" x14ac:dyDescent="0.25">
      <c r="A48" s="7"/>
      <c r="B48" s="12" t="s">
        <v>50</v>
      </c>
      <c r="C48" s="13"/>
      <c r="D48" s="6" t="n">
        <f si="0" t="shared"/>
        <v>158.0</v>
      </c>
      <c r="E48" s="6" t="n">
        <f si="1" t="shared"/>
        <v>134.0</v>
      </c>
      <c r="F48" s="6" t="n">
        <v>11.0</v>
      </c>
      <c r="G48" s="6" t="n">
        <v>115.0</v>
      </c>
      <c r="H48" s="6" t="n">
        <v>6.0</v>
      </c>
      <c r="I48" s="6" t="n">
        <v>2.0</v>
      </c>
      <c r="J48" s="6" t="n">
        <v>0.0</v>
      </c>
      <c r="K48" s="6" t="n">
        <v>0.0</v>
      </c>
      <c r="L48" s="6" t="n">
        <v>0.0</v>
      </c>
      <c r="M48" s="6" t="n">
        <f si="2" t="shared"/>
        <v>24.0</v>
      </c>
      <c r="N48" s="6" t="n">
        <v>15.0</v>
      </c>
      <c r="O48" s="6" t="n">
        <v>0.0</v>
      </c>
      <c r="P48" s="6" t="n">
        <v>0.0</v>
      </c>
      <c r="Q48" s="6" t="n">
        <v>2.0</v>
      </c>
      <c r="R48" s="6" t="n">
        <v>0.0</v>
      </c>
      <c r="S48" s="6" t="n">
        <v>0.0</v>
      </c>
      <c r="T48" s="6" t="n">
        <v>0.0</v>
      </c>
      <c r="U48" s="6" t="n">
        <v>0.0</v>
      </c>
      <c r="V48" s="6" t="n">
        <v>7.0</v>
      </c>
      <c r="W48" s="8" t="s">
        <v>73</v>
      </c>
    </row>
    <row r="49" spans="1:23" x14ac:dyDescent="0.25">
      <c r="A49" s="7"/>
      <c r="B49" s="12" t="s">
        <v>51</v>
      </c>
      <c r="C49" s="13"/>
      <c r="D49" s="6" t="n">
        <f si="0" t="shared"/>
        <v>1112211.0</v>
      </c>
      <c r="E49" s="6" t="n">
        <f si="1" t="shared"/>
        <v>1061139.0</v>
      </c>
      <c r="F49" s="6" t="n">
        <f>F48+F47+F44+F40+F26+F19</f>
        <v>89891.0</v>
      </c>
      <c r="G49" s="6" t="n">
        <f ref="G49:L49" si="34" t="shared">G48+G47+G44+G40+G26+G19</f>
        <v>863848.0</v>
      </c>
      <c r="H49" s="6" t="n">
        <f si="34" t="shared"/>
        <v>70354.0</v>
      </c>
      <c r="I49" s="6" t="n">
        <f si="34" t="shared"/>
        <v>28751.0</v>
      </c>
      <c r="J49" s="6" t="n">
        <f si="34" t="shared"/>
        <v>3875.0</v>
      </c>
      <c r="K49" s="6" t="n">
        <f si="34" t="shared"/>
        <v>0.0</v>
      </c>
      <c r="L49" s="6" t="n">
        <f si="34" t="shared"/>
        <v>4420.0</v>
      </c>
      <c r="M49" s="6" t="n">
        <f si="2" t="shared"/>
        <v>51072.0</v>
      </c>
      <c r="N49" s="6" t="n">
        <f ref="N49" si="35" t="shared">N48+N47+N44+N40+N26+N19</f>
        <v>2182.0</v>
      </c>
      <c r="O49" s="6" t="n">
        <f ref="O49" si="36" t="shared">O48+O47+O44+O40+O26+O19</f>
        <v>6145.0</v>
      </c>
      <c r="P49" s="6" t="n">
        <f ref="P49" si="37" t="shared">P48+P47+P44+P40+P26+P19</f>
        <v>1082.0</v>
      </c>
      <c r="Q49" s="6" t="n">
        <f ref="Q49" si="38" t="shared">Q48+Q47+Q44+Q40+Q26+Q19</f>
        <v>38513.0</v>
      </c>
      <c r="R49" s="6" t="n">
        <f ref="R49" si="39" t="shared">R48+R47+R44+R40+R26+R19</f>
        <v>1165.0</v>
      </c>
      <c r="S49" s="6" t="n">
        <f ref="S49" si="40" t="shared">S48+S47+S44+S40+S26+S19</f>
        <v>0.0</v>
      </c>
      <c r="T49" s="6" t="n">
        <f ref="T49" si="41" t="shared">T48+T47+T44+T40+T26+T19</f>
        <v>31.0</v>
      </c>
      <c r="U49" s="6" t="n">
        <f ref="U49" si="42" t="shared">U48+U47+U44+U40+U26+U19</f>
        <v>517.0</v>
      </c>
      <c r="V49" s="6" t="n">
        <f ref="V49" si="43" t="shared">V48+V47+V44+V40+V26+V19</f>
        <v>1437.0</v>
      </c>
      <c r="W49" s="8" t="s">
        <v>73</v>
      </c>
    </row>
  </sheetData>
  <mergeCells count="49">
    <mergeCell ref="B49:C49"/>
    <mergeCell ref="B39:C39"/>
    <mergeCell ref="B40:C40"/>
    <mergeCell ref="A41:A44"/>
    <mergeCell ref="B41:C41"/>
    <mergeCell ref="B42:C42"/>
    <mergeCell ref="B43:C43"/>
    <mergeCell ref="B44:C44"/>
    <mergeCell ref="A45:A47"/>
    <mergeCell ref="B45:C45"/>
    <mergeCell ref="B46:C46"/>
    <mergeCell ref="B47:C47"/>
    <mergeCell ref="B48:C48"/>
    <mergeCell ref="B33:C33"/>
    <mergeCell ref="B34:C34"/>
    <mergeCell ref="B35:C35"/>
    <mergeCell ref="B36:C36"/>
    <mergeCell ref="B37:C37"/>
    <mergeCell ref="B38:C38"/>
    <mergeCell ref="B24:C24"/>
    <mergeCell ref="B25:C25"/>
    <mergeCell ref="B26:C26"/>
    <mergeCell ref="A27:A40"/>
    <mergeCell ref="B27:C27"/>
    <mergeCell ref="B28:C28"/>
    <mergeCell ref="B29:C29"/>
    <mergeCell ref="B30:C30"/>
    <mergeCell ref="B31:C31"/>
    <mergeCell ref="B32:C32"/>
    <mergeCell ref="A20:A26"/>
    <mergeCell ref="B20:C20"/>
    <mergeCell ref="B21:C21"/>
    <mergeCell ref="B22:C22"/>
    <mergeCell ref="B23:C23"/>
    <mergeCell ref="A1:V1"/>
    <mergeCell ref="A2:C3"/>
    <mergeCell ref="D2:D3"/>
    <mergeCell ref="E2:L2"/>
    <mergeCell ref="M2:V2"/>
    <mergeCell ref="A4:A19"/>
    <mergeCell ref="B4:C4"/>
    <mergeCell ref="B5:C5"/>
    <mergeCell ref="B6:C6"/>
    <mergeCell ref="B7:C7"/>
    <mergeCell ref="B8:C8"/>
    <mergeCell ref="B9:C9"/>
    <mergeCell ref="B10:B17"/>
    <mergeCell ref="B18:C18"/>
    <mergeCell ref="B19:C19"/>
  </mergeCells>
  <phoneticPr fontId="1" type="noConversion"/>
  <pageMargins bottom="0.74803149606299213" footer="0.31496062992125984" header="0.31496062992125984" left="0.32" right="0.35" top="0.5"/>
  <pageSetup orientation="portrait" paperSize="9" r:id="rId1" scale="7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來臺旅客按搭乘交通工具及入境港口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2018-08-22T03:56:05Z</cp:lastPrinted>
  <dcterms:modified xsi:type="dcterms:W3CDTF">2018-09-05T08:49:33Z</dcterms:modified>
</cp:coreProperties>
</file>