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<sst xmlns="http://schemas.openxmlformats.org/spreadsheetml/2006/main" count="121" uniqueCount="74">
  <si>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</si>
  <si>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</si>
  <si>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</si>
  <si>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</si>
  <si>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</si>
  <si>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</si>
  <si>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</si>
  <si>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</si>
  <si>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</si>
  <si>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</si>
  <si>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</si>
  <si>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</si>
  <si>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</si>
  <si>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</si>
  <si>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</si>
  <si>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</si>
  <si>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</si>
  <si>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</si>
  <si>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</si>
  <si>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</si>
  <si>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</si>
  <si>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</si>
  <si>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</si>
  <si>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</si>
  <si>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</si>
  <si>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</si>
  <si>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</si>
  <si>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</si>
  <si>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</si>
  <si>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</si>
  <si>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</si>
  <si>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</si>
  <si>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</si>
  <si>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</si>
  <si>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</si>
  <si>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</si>
  <si>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</si>
  <si>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</si>
  <si>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</si>
  <si>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</si>
  <si>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</si>
  <si>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</si>
  <si>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</si>
  <si>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</si>
  <si>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</si>
  <si>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</si>
  <si>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</si>
  <si>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</si>
  <si>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</si>
  <si>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</si>
  <si>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</si>
  <si>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</si>
  <si>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</si>
  <si>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</si>
  <si>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</si>
  <si>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</si>
  <si>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</si>
  <si>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</si>
  <si>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</si>
  <si>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</si>
  <si>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</si>
  <si>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</si>
  <si>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</si>
  <si>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</si>
  <si>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</si>
  <si>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</si>
  <si>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</si>
  <si>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</si>
  <si>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</si>
  <si>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</si>
  <si>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</si>
  <si>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</si>
  <si>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111年7月來臺旅客人次－按搭乘交通工具及入境港口分
Table 1-7  Visitor Arrivals by Mode of Transport &amp; Port of Entry,
July,2022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</si>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</sst>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1026.0</v>
      </c>
      <c r="E4" s="6" t="n">
        <f>SUM(F4:L4)</f>
        <v>1016.0</v>
      </c>
      <c r="F4" s="6" t="n">
        <v>95.0</v>
      </c>
      <c r="G4" s="6" t="n">
        <v>915.0</v>
      </c>
      <c r="H4" s="6" t="n">
        <v>6.0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10.0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4.0</v>
      </c>
      <c r="U4" s="6" t="n">
        <v>0.0</v>
      </c>
      <c r="V4" s="6" t="n">
        <v>6.0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1813.0</v>
      </c>
      <c r="E5" s="6" t="n">
        <f ref="E5:E49" si="1" t="shared">SUM(F5:L5)</f>
        <v>1723.0</v>
      </c>
      <c r="F5" s="6" t="n">
        <v>97.0</v>
      </c>
      <c r="G5" s="6" t="n">
        <v>1507.0</v>
      </c>
      <c r="H5" s="6" t="n">
        <v>119.0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90.0</v>
      </c>
      <c r="N5" s="6" t="n">
        <v>71.0</v>
      </c>
      <c r="O5" s="6" t="n">
        <v>5.0</v>
      </c>
      <c r="P5" s="6" t="n">
        <v>2.0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3.0</v>
      </c>
      <c r="V5" s="6" t="n">
        <v>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3210.0</v>
      </c>
      <c r="E6" s="6" t="n">
        <f si="1" t="shared"/>
        <v>3209.0</v>
      </c>
      <c r="F6" s="6" t="n">
        <v>2.0</v>
      </c>
      <c r="G6" s="6" t="n">
        <v>1655.0</v>
      </c>
      <c r="H6" s="6" t="n">
        <v>1552.0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1.0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1181.0</v>
      </c>
      <c r="E7" s="6" t="n">
        <f si="1" t="shared"/>
        <v>1179.0</v>
      </c>
      <c r="F7" s="6" t="n">
        <v>1.0</v>
      </c>
      <c r="G7" s="6" t="n">
        <v>1170.0</v>
      </c>
      <c r="H7" s="6" t="n">
        <v>8.0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2.0</v>
      </c>
      <c r="N7" s="6" t="n">
        <v>1.0</v>
      </c>
      <c r="O7" s="6" t="n">
        <v>0.0</v>
      </c>
      <c r="P7" s="6" t="n">
        <v>1.0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758.0</v>
      </c>
      <c r="E8" s="6" t="n">
        <f si="1" t="shared"/>
        <v>741.0</v>
      </c>
      <c r="F8" s="6" t="n">
        <v>1.0</v>
      </c>
      <c r="G8" s="6" t="n">
        <v>737.0</v>
      </c>
      <c r="H8" s="6" t="n">
        <v>3.0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17.0</v>
      </c>
      <c r="N8" s="6" t="n">
        <v>3.0</v>
      </c>
      <c r="O8" s="6" t="n">
        <v>0.0</v>
      </c>
      <c r="P8" s="6" t="n">
        <v>4.0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213.0</v>
      </c>
      <c r="E9" s="6" t="n">
        <f si="1" t="shared"/>
        <v>211.0</v>
      </c>
      <c r="F9" s="6" t="n">
        <v>0.0</v>
      </c>
      <c r="G9" s="6" t="n">
        <v>211.0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2.0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2.0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1662.0</v>
      </c>
      <c r="E10" s="6" t="n">
        <f si="1" t="shared"/>
        <v>1593.0</v>
      </c>
      <c r="F10" s="6" t="n">
        <v>2.0</v>
      </c>
      <c r="G10" s="6" t="n">
        <v>1586.0</v>
      </c>
      <c r="H10" s="6" t="n">
        <v>5.0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69.0</v>
      </c>
      <c r="N10" s="6" t="n">
        <v>0.0</v>
      </c>
      <c r="O10" s="6" t="n">
        <v>0.0</v>
      </c>
      <c r="P10" s="6" t="n">
        <v>62.0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7.0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865.0</v>
      </c>
      <c r="E11" s="6" t="n">
        <f si="1" t="shared"/>
        <v>858.0</v>
      </c>
      <c r="F11" s="6" t="n">
        <v>7.0</v>
      </c>
      <c r="G11" s="6" t="n">
        <v>849.0</v>
      </c>
      <c r="H11" s="6" t="n">
        <v>2.0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7.0</v>
      </c>
      <c r="N11" s="6" t="n">
        <v>0.0</v>
      </c>
      <c r="O11" s="6" t="n">
        <v>0.0</v>
      </c>
      <c r="P11" s="6" t="n">
        <v>2.0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5.0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5199.0</v>
      </c>
      <c r="E12" s="6" t="n">
        <f si="1" t="shared"/>
        <v>4945.0</v>
      </c>
      <c r="F12" s="6" t="n">
        <v>28.0</v>
      </c>
      <c r="G12" s="6" t="n">
        <v>4916.0</v>
      </c>
      <c r="H12" s="6" t="n">
        <v>1.0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254.0</v>
      </c>
      <c r="N12" s="6" t="n">
        <v>119.0</v>
      </c>
      <c r="O12" s="6" t="n">
        <v>2.0</v>
      </c>
      <c r="P12" s="6" t="n">
        <v>18.0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5.0</v>
      </c>
      <c r="V12" s="6" t="n">
        <v>110.0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5102.0</v>
      </c>
      <c r="E13" s="6" t="n">
        <f si="1" t="shared"/>
        <v>4628.0</v>
      </c>
      <c r="F13" s="6" t="n">
        <v>89.0</v>
      </c>
      <c r="G13" s="6" t="n">
        <v>4537.0</v>
      </c>
      <c r="H13" s="6" t="n">
        <v>2.0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474.0</v>
      </c>
      <c r="N13" s="6" t="n">
        <v>397.0</v>
      </c>
      <c r="O13" s="6" t="n">
        <v>0.0</v>
      </c>
      <c r="P13" s="6" t="n">
        <v>63.0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2784.0</v>
      </c>
      <c r="E14" s="6" t="n">
        <f si="1" t="shared"/>
        <v>2782.0</v>
      </c>
      <c r="F14" s="6" t="n">
        <v>0.0</v>
      </c>
      <c r="G14" s="6" t="n">
        <v>2782.0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2.0</v>
      </c>
      <c r="N14" s="6" t="n">
        <v>0.0</v>
      </c>
      <c r="O14" s="6" t="n">
        <v>0.0</v>
      </c>
      <c r="P14" s="6" t="n">
        <v>2.0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14012.0</v>
      </c>
      <c r="E15" s="6" t="n">
        <f si="1" t="shared"/>
        <v>14006.0</v>
      </c>
      <c r="F15" s="6" t="n">
        <v>173.0</v>
      </c>
      <c r="G15" s="6" t="n">
        <v>13831.0</v>
      </c>
      <c r="H15" s="6" t="n">
        <v>2.0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6.0</v>
      </c>
      <c r="N15" s="6" t="n">
        <v>6.0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170.0</v>
      </c>
      <c r="E16" s="6" t="n">
        <f si="1" t="shared"/>
        <v>146.0</v>
      </c>
      <c r="F16" s="6" t="n">
        <f ref="F16" si="3" t="shared">F17-F10-F11-F12-F13-F14-F15</f>
        <v>0.0</v>
      </c>
      <c r="G16" s="6" t="n">
        <f ref="G16:L16" si="4" t="shared">G17-G10-G11-G12-G13-G14-G15</f>
        <v>145.0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24.0</v>
      </c>
      <c r="N16" s="6" t="n">
        <f ref="N16:V16" si="5" t="shared">N17-N10-N11-N12-N13-N14-N15</f>
        <v>19.0</v>
      </c>
      <c r="O16" s="6" t="n">
        <f si="5" t="shared"/>
        <v>0.0</v>
      </c>
      <c r="P16" s="6" t="n">
        <f si="5" t="shared"/>
        <v>5.0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29794.0</v>
      </c>
      <c r="E17" s="6" t="n">
        <f si="1" t="shared"/>
        <v>28958.0</v>
      </c>
      <c r="F17" s="6" t="n">
        <v>299.0</v>
      </c>
      <c r="G17" s="6" t="n">
        <v>28646.0</v>
      </c>
      <c r="H17" s="6" t="n">
        <v>13.0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836.0</v>
      </c>
      <c r="N17" s="6" t="n">
        <v>541.0</v>
      </c>
      <c r="O17" s="6" t="n">
        <v>2.0</v>
      </c>
      <c r="P17" s="6" t="n">
        <v>152.0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5.0</v>
      </c>
      <c r="V17" s="6" t="n">
        <v>136.0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135.0</v>
      </c>
      <c r="E18" s="6" t="n">
        <f si="1" t="shared"/>
        <v>135.0</v>
      </c>
      <c r="F18" s="6" t="n">
        <f ref="F18" si="6" t="shared">F19-F17-F4-F5-F6-F7-F8-F9</f>
        <v>2.0</v>
      </c>
      <c r="G18" s="6" t="n">
        <f ref="G18:L18" si="7" t="shared">G19-G17-G4-G5-G6-G7-G8-G9</f>
        <v>132.0</v>
      </c>
      <c r="H18" s="6" t="n">
        <f si="7" t="shared"/>
        <v>1.0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0.0</v>
      </c>
      <c r="N18" s="6" t="n">
        <f ref="N18:V18" si="8" t="shared">N19-N17-N4-N5-N6-N7-N8-N9</f>
        <v>0.0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38130.0</v>
      </c>
      <c r="E19" s="6" t="n">
        <f si="1" t="shared"/>
        <v>37172.0</v>
      </c>
      <c r="F19" s="6" t="n">
        <v>497.0</v>
      </c>
      <c r="G19" s="6" t="n">
        <v>34973.0</v>
      </c>
      <c r="H19" s="6" t="n">
        <v>1702.0</v>
      </c>
      <c r="I19" s="6" t="n">
        <v>0.0</v>
      </c>
      <c r="J19" s="6" t="n">
        <v>0.0</v>
      </c>
      <c r="K19" s="6" t="n">
        <v>0.0</v>
      </c>
      <c r="L19" s="6" t="n">
        <v>0.0</v>
      </c>
      <c r="M19" s="6" t="n">
        <f si="2" t="shared"/>
        <v>958.0</v>
      </c>
      <c r="N19" s="6" t="n">
        <v>616.0</v>
      </c>
      <c r="O19" s="6" t="n">
        <v>7.0</v>
      </c>
      <c r="P19" s="6" t="n">
        <v>159.0</v>
      </c>
      <c r="Q19" s="6" t="n">
        <v>0.0</v>
      </c>
      <c r="R19" s="6" t="n">
        <v>0.0</v>
      </c>
      <c r="S19" s="6" t="n">
        <v>0.0</v>
      </c>
      <c r="T19" s="6" t="n">
        <v>4.0</v>
      </c>
      <c r="U19" s="6" t="n">
        <v>8.0</v>
      </c>
      <c r="V19" s="6" t="n">
        <v>164.0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660.0</v>
      </c>
      <c r="E20" s="6" t="n">
        <f si="1" t="shared"/>
        <v>654.0</v>
      </c>
      <c r="F20" s="6" t="n">
        <v>5.0</v>
      </c>
      <c r="G20" s="6" t="n">
        <v>642.0</v>
      </c>
      <c r="H20" s="6" t="n">
        <v>7.0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6.0</v>
      </c>
      <c r="N20" s="6" t="n">
        <v>0.0</v>
      </c>
      <c r="O20" s="6" t="n">
        <v>0.0</v>
      </c>
      <c r="P20" s="6" t="n">
        <v>5.0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5006.0</v>
      </c>
      <c r="E21" s="6" t="n">
        <f si="1" t="shared"/>
        <v>5000.0</v>
      </c>
      <c r="F21" s="6" t="n">
        <v>12.0</v>
      </c>
      <c r="G21" s="6" t="n">
        <v>4925.0</v>
      </c>
      <c r="H21" s="6" t="n">
        <v>63.0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6.0</v>
      </c>
      <c r="N21" s="6" t="n">
        <v>0.0</v>
      </c>
      <c r="O21" s="6" t="n">
        <v>0.0</v>
      </c>
      <c r="P21" s="6" t="n">
        <v>5.0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83.0</v>
      </c>
      <c r="E22" s="6" t="n">
        <f si="1" t="shared"/>
        <v>81.0</v>
      </c>
      <c r="F22" s="6" t="n">
        <v>0.0</v>
      </c>
      <c r="G22" s="6" t="n">
        <v>81.0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0.0</v>
      </c>
      <c r="O22" s="6" t="n">
        <v>0.0</v>
      </c>
      <c r="P22" s="6" t="n">
        <v>1.0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1.0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61.0</v>
      </c>
      <c r="E23" s="6" t="n">
        <f si="1" t="shared"/>
        <v>60.0</v>
      </c>
      <c r="F23" s="6" t="n">
        <v>0.0</v>
      </c>
      <c r="G23" s="6" t="n">
        <v>60.0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1.0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14.0</v>
      </c>
      <c r="E24" s="6" t="n">
        <f si="1" t="shared"/>
        <v>14.0</v>
      </c>
      <c r="F24" s="6" t="n">
        <v>0.0</v>
      </c>
      <c r="G24" s="6" t="n">
        <v>14.0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305.0</v>
      </c>
      <c r="E25" s="6" t="n">
        <f si="1" t="shared"/>
        <v>304.0</v>
      </c>
      <c r="F25" s="6" t="n">
        <f ref="F25" si="9" t="shared">F26-F20-F21-F22-F23-F24</f>
        <v>2.0</v>
      </c>
      <c r="G25" s="6" t="n">
        <f ref="G25" si="10" t="shared">G26-G20-G21-G22-G23-G24</f>
        <v>298.0</v>
      </c>
      <c r="H25" s="6" t="n">
        <f ref="H25" si="11" t="shared">H26-H20-H21-H22-H23-H24</f>
        <v>4.0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6129.0</v>
      </c>
      <c r="E26" s="6" t="n">
        <f si="1" t="shared"/>
        <v>6113.0</v>
      </c>
      <c r="F26" s="6" t="n">
        <v>19.0</v>
      </c>
      <c r="G26" s="6" t="n">
        <v>6020.0</v>
      </c>
      <c r="H26" s="6" t="n">
        <v>74.0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16.0</v>
      </c>
      <c r="N26" s="6" t="n">
        <v>1.0</v>
      </c>
      <c r="O26" s="6" t="n">
        <v>0.0</v>
      </c>
      <c r="P26" s="6" t="n">
        <v>12.0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152.0</v>
      </c>
      <c r="E27" s="6" t="n">
        <f si="1" t="shared"/>
        <v>124.0</v>
      </c>
      <c r="F27" s="6" t="n">
        <v>0.0</v>
      </c>
      <c r="G27" s="6" t="n">
        <v>124.0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28.0</v>
      </c>
      <c r="N27" s="6" t="n">
        <v>0.0</v>
      </c>
      <c r="O27" s="6" t="n">
        <v>0.0</v>
      </c>
      <c r="P27" s="6" t="n">
        <v>16.0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12.0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631.0</v>
      </c>
      <c r="E28" s="6" t="n">
        <f si="1" t="shared"/>
        <v>626.0</v>
      </c>
      <c r="F28" s="6" t="n">
        <v>0.0</v>
      </c>
      <c r="G28" s="6" t="n">
        <v>618.0</v>
      </c>
      <c r="H28" s="6" t="n">
        <v>8.0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5.0</v>
      </c>
      <c r="N28" s="6" t="n">
        <v>0.0</v>
      </c>
      <c r="O28" s="6" t="n">
        <v>0.0</v>
      </c>
      <c r="P28" s="6" t="n">
        <v>5.0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621.0</v>
      </c>
      <c r="E29" s="6" t="n">
        <f si="1" t="shared"/>
        <v>612.0</v>
      </c>
      <c r="F29" s="6" t="n">
        <v>3.0</v>
      </c>
      <c r="G29" s="6" t="n">
        <v>599.0</v>
      </c>
      <c r="H29" s="6" t="n">
        <v>10.0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9.0</v>
      </c>
      <c r="N29" s="6" t="n">
        <v>0.0</v>
      </c>
      <c r="O29" s="6" t="n">
        <v>0.0</v>
      </c>
      <c r="P29" s="6" t="n">
        <v>5.0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4.0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178.0</v>
      </c>
      <c r="E30" s="6" t="n">
        <f si="1" t="shared"/>
        <v>171.0</v>
      </c>
      <c r="F30" s="6" t="n">
        <v>0.0</v>
      </c>
      <c r="G30" s="6" t="n">
        <v>169.0</v>
      </c>
      <c r="H30" s="6" t="n">
        <v>2.0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7.0</v>
      </c>
      <c r="N30" s="6" t="n">
        <v>0.0</v>
      </c>
      <c r="O30" s="6" t="n">
        <v>0.0</v>
      </c>
      <c r="P30" s="6" t="n">
        <v>3.0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4.0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452.0</v>
      </c>
      <c r="E31" s="6" t="n">
        <f si="1" t="shared"/>
        <v>362.0</v>
      </c>
      <c r="F31" s="6" t="n">
        <v>2.0</v>
      </c>
      <c r="G31" s="6" t="n">
        <v>357.0</v>
      </c>
      <c r="H31" s="6" t="n">
        <v>3.0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90.0</v>
      </c>
      <c r="N31" s="6" t="n">
        <v>3.0</v>
      </c>
      <c r="O31" s="6" t="n">
        <v>0.0</v>
      </c>
      <c r="P31" s="6" t="n">
        <v>75.0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116.0</v>
      </c>
      <c r="E32" s="6" t="n">
        <f si="1" t="shared"/>
        <v>116.0</v>
      </c>
      <c r="F32" s="6" t="n">
        <v>0.0</v>
      </c>
      <c r="G32" s="6" t="n">
        <v>114.0</v>
      </c>
      <c r="H32" s="6" t="n">
        <v>2.0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148.0</v>
      </c>
      <c r="E33" s="6" t="n">
        <f si="1" t="shared"/>
        <v>145.0</v>
      </c>
      <c r="F33" s="6" t="n">
        <v>2.0</v>
      </c>
      <c r="G33" s="6" t="n">
        <v>142.0</v>
      </c>
      <c r="H33" s="6" t="n">
        <v>1.0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3.0</v>
      </c>
      <c r="N33" s="6" t="n">
        <v>0.0</v>
      </c>
      <c r="O33" s="6" t="n">
        <v>0.0</v>
      </c>
      <c r="P33" s="6" t="n">
        <v>3.0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1045.0</v>
      </c>
      <c r="E34" s="6" t="n">
        <f si="1" t="shared"/>
        <v>946.0</v>
      </c>
      <c r="F34" s="6" t="n">
        <v>1.0</v>
      </c>
      <c r="G34" s="6" t="n">
        <v>935.0</v>
      </c>
      <c r="H34" s="6" t="n">
        <v>10.0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99.0</v>
      </c>
      <c r="N34" s="6" t="n">
        <v>1.0</v>
      </c>
      <c r="O34" s="6" t="n">
        <v>0.0</v>
      </c>
      <c r="P34" s="6" t="n">
        <v>75.0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23.0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99.0</v>
      </c>
      <c r="E35" s="6" t="n">
        <f si="1" t="shared"/>
        <v>99.0</v>
      </c>
      <c r="F35" s="6" t="n">
        <v>0.0</v>
      </c>
      <c r="G35" s="6" t="n">
        <v>98.0</v>
      </c>
      <c r="H35" s="6" t="n">
        <v>1.0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10.0</v>
      </c>
      <c r="E36" s="6" t="n">
        <f si="1" t="shared"/>
        <v>10.0</v>
      </c>
      <c r="F36" s="6" t="n">
        <v>0.0</v>
      </c>
      <c r="G36" s="6" t="n">
        <v>10.0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86.0</v>
      </c>
      <c r="E37" s="6" t="n">
        <f si="1" t="shared"/>
        <v>85.0</v>
      </c>
      <c r="F37" s="6" t="n">
        <v>0.0</v>
      </c>
      <c r="G37" s="6" t="n">
        <v>85.0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152.0</v>
      </c>
      <c r="E38" s="6" t="n">
        <f si="1" t="shared"/>
        <v>131.0</v>
      </c>
      <c r="F38" s="6" t="n">
        <v>0.0</v>
      </c>
      <c r="G38" s="6" t="n">
        <v>131.0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21.0</v>
      </c>
      <c r="N38" s="6" t="n">
        <v>1.0</v>
      </c>
      <c r="O38" s="6" t="n">
        <v>0.0</v>
      </c>
      <c r="P38" s="6" t="n">
        <v>14.0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1152.0</v>
      </c>
      <c r="E39" s="6" t="n">
        <f si="1" t="shared"/>
        <v>981.0</v>
      </c>
      <c r="F39" s="6" t="n">
        <f ref="F39" si="25" t="shared">F40-F27-F28-F29-F30-F31-F32-F33-F34-F35-F36-F37-F38</f>
        <v>7.0</v>
      </c>
      <c r="G39" s="6" t="n">
        <f ref="G39:L39" si="26" t="shared">G40-G27-G28-G29-G30-G31-G32-G33-G34-G35-G36-G37-G38</f>
        <v>971.0</v>
      </c>
      <c r="H39" s="6" t="n">
        <f si="26" t="shared"/>
        <v>3.0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171.0</v>
      </c>
      <c r="N39" s="6" t="n">
        <f ref="N39:V39" si="27" t="shared">N40-N27-N28-N29-N30-N31-N32-N33-N34-N35-N36-N37-N38</f>
        <v>3.0</v>
      </c>
      <c r="O39" s="6" t="n">
        <f si="27" t="shared"/>
        <v>0.0</v>
      </c>
      <c r="P39" s="6" t="n">
        <f si="27" t="shared"/>
        <v>140.0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4842.0</v>
      </c>
      <c r="E40" s="6" t="n">
        <f si="1" t="shared"/>
        <v>4408.0</v>
      </c>
      <c r="F40" s="6" t="n">
        <v>15.0</v>
      </c>
      <c r="G40" s="6" t="n">
        <v>4353.0</v>
      </c>
      <c r="H40" s="6" t="n">
        <v>40.0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434.0</v>
      </c>
      <c r="N40" s="6" t="n">
        <v>8.0</v>
      </c>
      <c r="O40" s="6" t="n">
        <v>0.0</v>
      </c>
      <c r="P40" s="6" t="n">
        <v>337.0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89.0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327.0</v>
      </c>
      <c r="E41" s="6" t="n">
        <f si="1" t="shared"/>
        <v>320.0</v>
      </c>
      <c r="F41" s="6" t="n">
        <v>4.0</v>
      </c>
      <c r="G41" s="6" t="n">
        <v>308.0</v>
      </c>
      <c r="H41" s="6" t="n">
        <v>8.0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7.0</v>
      </c>
      <c r="N41" s="6" t="n">
        <v>0.0</v>
      </c>
      <c r="O41" s="6" t="n">
        <v>0.0</v>
      </c>
      <c r="P41" s="6" t="n">
        <v>6.0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76.0</v>
      </c>
      <c r="E42" s="6" t="n">
        <f si="1" t="shared"/>
        <v>76.0</v>
      </c>
      <c r="F42" s="6" t="n">
        <v>3.0</v>
      </c>
      <c r="G42" s="6" t="n">
        <v>71.0</v>
      </c>
      <c r="H42" s="6" t="n">
        <v>2.0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37.0</v>
      </c>
      <c r="E43" s="6" t="n">
        <f si="1" t="shared"/>
        <v>37.0</v>
      </c>
      <c r="F43" s="6" t="n">
        <f ref="F43" si="28" t="shared">F44-F41-F42</f>
        <v>0.0</v>
      </c>
      <c r="G43" s="6" t="n">
        <f ref="G43:L43" si="29" t="shared">G44-G41-G42</f>
        <v>37.0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440.0</v>
      </c>
      <c r="E44" s="6" t="n">
        <f si="1" t="shared"/>
        <v>433.0</v>
      </c>
      <c r="F44" s="6" t="n">
        <v>7.0</v>
      </c>
      <c r="G44" s="6" t="n">
        <v>416.0</v>
      </c>
      <c r="H44" s="6" t="n">
        <v>10.0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7.0</v>
      </c>
      <c r="N44" s="6" t="n">
        <v>0.0</v>
      </c>
      <c r="O44" s="6" t="n">
        <v>0.0</v>
      </c>
      <c r="P44" s="6" t="n">
        <v>6.0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215.0</v>
      </c>
      <c r="E45" s="6" t="n">
        <f si="1" t="shared"/>
        <v>208.0</v>
      </c>
      <c r="F45" s="6" t="n">
        <v>1.0</v>
      </c>
      <c r="G45" s="6" t="n">
        <v>204.0</v>
      </c>
      <c r="H45" s="6" t="n">
        <v>3.0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7.0</v>
      </c>
      <c r="N45" s="6" t="n">
        <v>1.0</v>
      </c>
      <c r="O45" s="6" t="n">
        <v>0.0</v>
      </c>
      <c r="P45" s="6" t="n">
        <v>2.0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4.0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121.0</v>
      </c>
      <c r="E46" s="6" t="n">
        <f si="1" t="shared"/>
        <v>118.0</v>
      </c>
      <c r="F46" s="6" t="n">
        <f ref="F46" si="31" t="shared">F47-F45</f>
        <v>0.0</v>
      </c>
      <c r="G46" s="6" t="n">
        <f ref="G46:L46" si="32" t="shared">G47-G45</f>
        <v>118.0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2.0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336.0</v>
      </c>
      <c r="E47" s="6" t="n">
        <f si="1" t="shared"/>
        <v>326.0</v>
      </c>
      <c r="F47" s="6" t="n">
        <v>1.0</v>
      </c>
      <c r="G47" s="6" t="n">
        <v>322.0</v>
      </c>
      <c r="H47" s="6" t="n">
        <v>3.0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10.0</v>
      </c>
      <c r="N47" s="6" t="n">
        <v>1.0</v>
      </c>
      <c r="O47" s="6" t="n">
        <v>0.0</v>
      </c>
      <c r="P47" s="6" t="n">
        <v>4.0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5.0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114.0</v>
      </c>
      <c r="E48" s="6" t="n">
        <f si="1" t="shared"/>
        <v>77.0</v>
      </c>
      <c r="F48" s="6" t="n">
        <v>0.0</v>
      </c>
      <c r="G48" s="6" t="n">
        <v>75.0</v>
      </c>
      <c r="H48" s="6" t="n">
        <v>2.0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37.0</v>
      </c>
      <c r="N48" s="6" t="n">
        <v>18.0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12.0</v>
      </c>
      <c r="V48" s="6" t="n">
        <v>7.0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49991.0</v>
      </c>
      <c r="E49" s="6" t="n">
        <f si="1" t="shared"/>
        <v>48529.0</v>
      </c>
      <c r="F49" s="6" t="n">
        <f>F48+F47+F44+F40+F26+F19</f>
        <v>539.0</v>
      </c>
      <c r="G49" s="6" t="n">
        <f ref="G49:L49" si="34" t="shared">G48+G47+G44+G40+G26+G19</f>
        <v>46159.0</v>
      </c>
      <c r="H49" s="6" t="n">
        <f si="34" t="shared"/>
        <v>1831.0</v>
      </c>
      <c r="I49" s="6" t="n">
        <f si="34" t="shared"/>
        <v>0.0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1462.0</v>
      </c>
      <c r="N49" s="6" t="n">
        <f ref="N49" si="35" t="shared">N48+N47+N44+N40+N26+N19</f>
        <v>644.0</v>
      </c>
      <c r="O49" s="6" t="n">
        <f ref="O49" si="36" t="shared">O48+O47+O44+O40+O26+O19</f>
        <v>7.0</v>
      </c>
      <c r="P49" s="6" t="n">
        <f ref="P49" si="37" t="shared">P48+P47+P44+P40+P26+P19</f>
        <v>518.0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4.0</v>
      </c>
      <c r="U49" s="6" t="n">
        <f ref="U49" si="42" t="shared">U48+U47+U44+U40+U26+U19</f>
        <v>20.0</v>
      </c>
      <c r="V49" s="6" t="n">
        <f ref="V49" si="43" t="shared">V48+V47+V44+V40+V26+V19</f>
        <v>269.0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