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<sst xmlns="http://schemas.openxmlformats.org/spreadsheetml/2006/main" count="129" uniqueCount="62">
  <si>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</si>
  <si>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</si>
  <si>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</si>
  <si>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</si>
  <si>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</si>
  <si>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</si>
  <si>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</si>
  <si>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</si>
  <si>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</si>
  <si>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</si>
  <si>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</si>
  <si>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</si>
  <si>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</si>
  <si>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</si>
  <si>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</si>
  <si>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</si>
  <si>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</si>
  <si>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</si>
  <si>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</si>
  <si>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</si>
  <si>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</si>
  <si>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</si>
  <si>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</si>
  <si>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</si>
  <si>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</si>
  <si>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</si>
  <si>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</si>
  <si>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</si>
  <si>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</si>
  <si>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</si>
  <si>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</si>
  <si>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</si>
  <si>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</si>
  <si>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</si>
  <si>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</si>
  <si>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</si>
  <si>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</si>
  <si>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</si>
  <si>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</si>
  <si>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</si>
  <si>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</si>
  <si>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</si>
  <si>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</si>
  <si>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</si>
  <si>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</si>
  <si>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</si>
  <si>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</si>
  <si>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</si>
  <si>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</si>
  <si>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</si>
  <si>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</si>
  <si>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</si>
  <si>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</si>
  <si>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</si>
  <si>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</si>
  <si>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</si>
  <si>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</si>
  <si>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</si>
  <si>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</si>
  <si>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</si>
  <si>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108年12月搭乘郵輪來臺旅客人數－按入境港口及性別分
Visitor Arrivals by Cruise/Residence/Port of Entry/Gender,
December,2019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</si>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</sst>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9423.0</v>
      </c>
      <c r="E4" s="24" t="n">
        <f>H4+K4+N4+Q4+T4+W4+Z4</f>
        <v>3849.0</v>
      </c>
      <c r="F4" s="24" t="n">
        <f>I4+L4+O4+R4+U4+X4+AA4</f>
        <v>5574.0</v>
      </c>
      <c r="G4" s="25" t="n">
        <f>H4+I4</f>
        <v>8388.0</v>
      </c>
      <c r="H4" s="26" t="n">
        <v>3395.0</v>
      </c>
      <c r="I4" s="27" t="n">
        <v>4993.0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1035.0</v>
      </c>
      <c r="N4" s="26" t="n">
        <v>454.0</v>
      </c>
      <c r="O4" s="27" t="n">
        <v>581.0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1627.0</v>
      </c>
      <c r="E5" s="24" t="n">
        <f ref="E5:E49" si="7" t="shared">H5+K5+N5+Q5+T5+W5+Z5</f>
        <v>687.0</v>
      </c>
      <c r="F5" s="29" t="n">
        <f ref="F5:F49" si="8" t="shared">I5+L5+O5+R5+U5+X5+AA5</f>
        <v>940.0</v>
      </c>
      <c r="G5" s="30" t="n">
        <f ref="G5:G17" si="9" t="shared">H5+I5</f>
        <v>1539.0</v>
      </c>
      <c r="H5" s="29" t="n">
        <v>651.0</v>
      </c>
      <c r="I5" s="31" t="n">
        <v>888.0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88.0</v>
      </c>
      <c r="N5" s="29" t="n">
        <v>36.0</v>
      </c>
      <c r="O5" s="31" t="n">
        <v>52.0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89.0</v>
      </c>
      <c r="E6" s="24" t="n">
        <f si="7" t="shared"/>
        <v>14.0</v>
      </c>
      <c r="F6" s="29" t="n">
        <f si="8" t="shared"/>
        <v>75.0</v>
      </c>
      <c r="G6" s="30" t="n">
        <f si="9" t="shared"/>
        <v>88.0</v>
      </c>
      <c r="H6" s="29" t="n">
        <v>14.0</v>
      </c>
      <c r="I6" s="31" t="n">
        <v>74.0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1.0</v>
      </c>
      <c r="N6" s="29" t="n">
        <v>0.0</v>
      </c>
      <c r="O6" s="31" t="n">
        <v>1.0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5761.0</v>
      </c>
      <c r="E7" s="24" t="n">
        <f si="7" t="shared"/>
        <v>2284.0</v>
      </c>
      <c r="F7" s="29" t="n">
        <f si="8" t="shared"/>
        <v>3477.0</v>
      </c>
      <c r="G7" s="30" t="n">
        <f si="9" t="shared"/>
        <v>4844.0</v>
      </c>
      <c r="H7" s="29" t="n">
        <v>1881.0</v>
      </c>
      <c r="I7" s="31" t="n">
        <v>2963.0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917.0</v>
      </c>
      <c r="N7" s="29" t="n">
        <v>403.0</v>
      </c>
      <c r="O7" s="31" t="n">
        <v>514.0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1196.0</v>
      </c>
      <c r="E8" s="24" t="n">
        <f si="7" t="shared"/>
        <v>549.0</v>
      </c>
      <c r="F8" s="29" t="n">
        <f si="8" t="shared"/>
        <v>647.0</v>
      </c>
      <c r="G8" s="30" t="n">
        <f si="9" t="shared"/>
        <v>1186.0</v>
      </c>
      <c r="H8" s="29" t="n">
        <v>543.0</v>
      </c>
      <c r="I8" s="31" t="n">
        <v>643.0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10.0</v>
      </c>
      <c r="N8" s="29" t="n">
        <v>6.0</v>
      </c>
      <c r="O8" s="31" t="n">
        <v>4.0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17.0</v>
      </c>
      <c r="E9" s="24" t="n">
        <f si="7" t="shared"/>
        <v>15.0</v>
      </c>
      <c r="F9" s="29" t="n">
        <f si="8" t="shared"/>
        <v>2.0</v>
      </c>
      <c r="G9" s="30" t="n">
        <f si="9" t="shared"/>
        <v>16.0</v>
      </c>
      <c r="H9" s="29" t="n">
        <v>14.0</v>
      </c>
      <c r="I9" s="31" t="n">
        <v>2.0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1.0</v>
      </c>
      <c r="N9" s="29" t="n">
        <v>1.0</v>
      </c>
      <c r="O9" s="31" t="n">
        <v>0.0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237.0</v>
      </c>
      <c r="E10" s="24" t="n">
        <f si="7" t="shared"/>
        <v>109.0</v>
      </c>
      <c r="F10" s="29" t="n">
        <f si="8" t="shared"/>
        <v>128.0</v>
      </c>
      <c r="G10" s="30" t="n">
        <f si="9" t="shared"/>
        <v>237.0</v>
      </c>
      <c r="H10" s="29" t="n">
        <v>109.0</v>
      </c>
      <c r="I10" s="31" t="n">
        <v>128.0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490.0</v>
      </c>
      <c r="E11" s="24" t="n">
        <f si="7" t="shared"/>
        <v>188.0</v>
      </c>
      <c r="F11" s="29" t="n">
        <f si="8" t="shared"/>
        <v>302.0</v>
      </c>
      <c r="G11" s="30" t="n">
        <f si="9" t="shared"/>
        <v>472.0</v>
      </c>
      <c r="H11" s="29" t="n">
        <v>180.0</v>
      </c>
      <c r="I11" s="31" t="n">
        <v>292.0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18.0</v>
      </c>
      <c r="N11" s="29" t="n">
        <v>8.0</v>
      </c>
      <c r="O11" s="31" t="n">
        <v>10.0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103.0</v>
      </c>
      <c r="E12" s="24" t="n">
        <f si="7" t="shared"/>
        <v>51.0</v>
      </c>
      <c r="F12" s="29" t="n">
        <f si="8" t="shared"/>
        <v>52.0</v>
      </c>
      <c r="G12" s="30" t="n">
        <f si="9" t="shared"/>
        <v>102.0</v>
      </c>
      <c r="H12" s="29" t="n">
        <v>50.0</v>
      </c>
      <c r="I12" s="31" t="n">
        <v>52.0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1.0</v>
      </c>
      <c r="N12" s="29" t="n">
        <v>1.0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84.0</v>
      </c>
      <c r="E13" s="24" t="n">
        <f si="7" t="shared"/>
        <v>36.0</v>
      </c>
      <c r="F13" s="29" t="n">
        <f si="8" t="shared"/>
        <v>48.0</v>
      </c>
      <c r="G13" s="30" t="n">
        <f si="9" t="shared"/>
        <v>84.0</v>
      </c>
      <c r="H13" s="29" t="n">
        <v>36.0</v>
      </c>
      <c r="I13" s="31" t="n">
        <v>48.0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21.0</v>
      </c>
      <c r="E14" s="24" t="n">
        <f si="7" t="shared"/>
        <v>5.0</v>
      </c>
      <c r="F14" s="29" t="n">
        <f si="8" t="shared"/>
        <v>16.0</v>
      </c>
      <c r="G14" s="30" t="n">
        <f si="9" t="shared"/>
        <v>21.0</v>
      </c>
      <c r="H14" s="29" t="n">
        <v>5.0</v>
      </c>
      <c r="I14" s="31" t="n">
        <v>16.0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238.0</v>
      </c>
      <c r="E15" s="24" t="n">
        <f si="7" t="shared"/>
        <v>78.0</v>
      </c>
      <c r="F15" s="29" t="n">
        <f si="8" t="shared"/>
        <v>160.0</v>
      </c>
      <c r="G15" s="30" t="n">
        <f si="9" t="shared"/>
        <v>221.0</v>
      </c>
      <c r="H15" s="29" t="n">
        <v>71.0</v>
      </c>
      <c r="I15" s="31" t="n">
        <v>150.0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17.0</v>
      </c>
      <c r="N15" s="29" t="n">
        <v>7.0</v>
      </c>
      <c r="O15" s="31" t="n">
        <v>10.0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28.0</v>
      </c>
      <c r="E16" s="24" t="n">
        <f si="7" t="shared"/>
        <v>10.0</v>
      </c>
      <c r="F16" s="29" t="n">
        <f si="8" t="shared"/>
        <v>18.0</v>
      </c>
      <c r="G16" s="30" t="n">
        <f si="9" t="shared"/>
        <v>28.0</v>
      </c>
      <c r="H16" s="29" t="n">
        <v>10.0</v>
      </c>
      <c r="I16" s="31" t="n">
        <v>18.0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11.0</v>
      </c>
      <c r="E17" s="24" t="n">
        <f si="7" t="shared"/>
        <v>5.0</v>
      </c>
      <c r="F17" s="29" t="n">
        <f si="8" t="shared"/>
        <v>6.0</v>
      </c>
      <c r="G17" s="30" t="n">
        <f si="9" t="shared"/>
        <v>11.0</v>
      </c>
      <c r="H17" s="29" t="n">
        <v>5.0</v>
      </c>
      <c r="I17" s="31" t="n">
        <v>6.0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5.0</v>
      </c>
      <c r="E18" s="24" t="n">
        <f si="10" t="shared"/>
        <v>3.0</v>
      </c>
      <c r="F18" s="29" t="n">
        <f si="10" t="shared"/>
        <v>2.0</v>
      </c>
      <c r="G18" s="30" t="n">
        <f si="10" t="shared"/>
        <v>5.0</v>
      </c>
      <c r="H18" s="29" t="n">
        <f>H11-H12-H13-H14-H15-H16-H17</f>
        <v>3.0</v>
      </c>
      <c r="I18" s="31" t="n">
        <f ref="I18:K18" si="11" t="shared">I11-I12-I13-I14-I15-I16-I17</f>
        <v>2.0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6.0</v>
      </c>
      <c r="E19" s="33" t="n">
        <f ref="E19:I19" si="13" t="shared">E4-E5-E6-E7-E8-E9-E10-E11</f>
        <v>3.0</v>
      </c>
      <c r="F19" s="33" t="n">
        <f si="13" t="shared"/>
        <v>3.0</v>
      </c>
      <c r="G19" s="34" t="n">
        <f si="13" t="shared"/>
        <v>6.0</v>
      </c>
      <c r="H19" s="33" t="n">
        <f si="13" t="shared"/>
        <v>3.0</v>
      </c>
      <c r="I19" s="35" t="n">
        <f si="13" t="shared"/>
        <v>3.0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3703.0</v>
      </c>
      <c r="E20" s="24" t="n">
        <f si="7" t="shared"/>
        <v>1723.0</v>
      </c>
      <c r="F20" s="29" t="n">
        <f si="8" t="shared"/>
        <v>1980.0</v>
      </c>
      <c r="G20" s="30" t="n">
        <f ref="G20:G25" si="15" t="shared">H20+I20</f>
        <v>3693.0</v>
      </c>
      <c r="H20" s="29" t="n">
        <v>1720.0</v>
      </c>
      <c r="I20" s="31" t="n">
        <v>1973.0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10.0</v>
      </c>
      <c r="N20" s="29" t="n">
        <v>3.0</v>
      </c>
      <c r="O20" s="31" t="n">
        <v>7.0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1385.0</v>
      </c>
      <c r="E21" s="24" t="n">
        <f si="7" t="shared"/>
        <v>628.0</v>
      </c>
      <c r="F21" s="29" t="n">
        <f si="8" t="shared"/>
        <v>757.0</v>
      </c>
      <c r="G21" s="30" t="n">
        <f si="15" t="shared"/>
        <v>1381.0</v>
      </c>
      <c r="H21" s="29" t="n">
        <v>628.0</v>
      </c>
      <c r="I21" s="31" t="n">
        <v>753.0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4.0</v>
      </c>
      <c r="N21" s="29" t="n">
        <v>0.0</v>
      </c>
      <c r="O21" s="31" t="n">
        <v>4.0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2018.0</v>
      </c>
      <c r="E22" s="24" t="n">
        <f si="7" t="shared"/>
        <v>959.0</v>
      </c>
      <c r="F22" s="29" t="n">
        <f si="8" t="shared"/>
        <v>1059.0</v>
      </c>
      <c r="G22" s="30" t="n">
        <f si="15" t="shared"/>
        <v>2012.0</v>
      </c>
      <c r="H22" s="29" t="n">
        <v>956.0</v>
      </c>
      <c r="I22" s="31" t="n">
        <v>1056.0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6.0</v>
      </c>
      <c r="N22" s="29" t="n">
        <v>3.0</v>
      </c>
      <c r="O22" s="31" t="n">
        <v>3.0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239.0</v>
      </c>
      <c r="E23" s="24" t="n">
        <f si="7" t="shared"/>
        <v>110.0</v>
      </c>
      <c r="F23" s="29" t="n">
        <f si="8" t="shared"/>
        <v>129.0</v>
      </c>
      <c r="G23" s="30" t="n">
        <f si="15" t="shared"/>
        <v>239.0</v>
      </c>
      <c r="H23" s="29" t="n">
        <v>110.0</v>
      </c>
      <c r="I23" s="31" t="n">
        <v>129.0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7.0</v>
      </c>
      <c r="E24" s="24" t="n">
        <f si="7" t="shared"/>
        <v>2.0</v>
      </c>
      <c r="F24" s="29" t="n">
        <f si="8" t="shared"/>
        <v>5.0</v>
      </c>
      <c r="G24" s="30" t="n">
        <f si="15" t="shared"/>
        <v>7.0</v>
      </c>
      <c r="H24" s="29" t="n">
        <v>2.0</v>
      </c>
      <c r="I24" s="31" t="n">
        <v>5.0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20.0</v>
      </c>
      <c r="E25" s="24" t="n">
        <f si="7" t="shared"/>
        <v>9.0</v>
      </c>
      <c r="F25" s="29" t="n">
        <f si="8" t="shared"/>
        <v>11.0</v>
      </c>
      <c r="G25" s="30" t="n">
        <f si="15" t="shared"/>
        <v>20.0</v>
      </c>
      <c r="H25" s="29" t="n">
        <v>9.0</v>
      </c>
      <c r="I25" s="31" t="n">
        <v>11.0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0.0</v>
      </c>
      <c r="N25" s="29" t="n">
        <v>0.0</v>
      </c>
      <c r="O25" s="31" t="n">
        <v>0.0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1947.0</v>
      </c>
      <c r="E27" s="24" t="n">
        <f si="7" t="shared"/>
        <v>961.0</v>
      </c>
      <c r="F27" s="29" t="n">
        <f si="8" t="shared"/>
        <v>986.0</v>
      </c>
      <c r="G27" s="30" t="n">
        <f ref="G27:G39" si="22" t="shared">H27+I27</f>
        <v>1941.0</v>
      </c>
      <c r="H27" s="29" t="n">
        <v>958.0</v>
      </c>
      <c r="I27" s="31" t="n">
        <v>983.0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6.0</v>
      </c>
      <c r="N27" s="29" t="n">
        <v>3.0</v>
      </c>
      <c r="O27" s="31" t="n">
        <v>3.0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33.0</v>
      </c>
      <c r="E28" s="24" t="n">
        <f si="7" t="shared"/>
        <v>16.0</v>
      </c>
      <c r="F28" s="29" t="n">
        <f si="8" t="shared"/>
        <v>17.0</v>
      </c>
      <c r="G28" s="30" t="n">
        <f si="22" t="shared"/>
        <v>33.0</v>
      </c>
      <c r="H28" s="29" t="n">
        <v>16.0</v>
      </c>
      <c r="I28" s="31" t="n">
        <v>17.0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0.0</v>
      </c>
      <c r="N28" s="29" t="n">
        <v>0.0</v>
      </c>
      <c r="O28" s="31" t="n">
        <v>0.0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29.0</v>
      </c>
      <c r="E29" s="24" t="n">
        <f si="7" t="shared"/>
        <v>16.0</v>
      </c>
      <c r="F29" s="29" t="n">
        <f si="8" t="shared"/>
        <v>13.0</v>
      </c>
      <c r="G29" s="30" t="n">
        <f si="22" t="shared"/>
        <v>29.0</v>
      </c>
      <c r="H29" s="29" t="n">
        <v>16.0</v>
      </c>
      <c r="I29" s="31" t="n">
        <v>13.0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145.0</v>
      </c>
      <c r="E30" s="24" t="n">
        <f si="7" t="shared"/>
        <v>71.0</v>
      </c>
      <c r="F30" s="29" t="n">
        <f si="8" t="shared"/>
        <v>74.0</v>
      </c>
      <c r="G30" s="30" t="n">
        <f si="22" t="shared"/>
        <v>145.0</v>
      </c>
      <c r="H30" s="29" t="n">
        <v>71.0</v>
      </c>
      <c r="I30" s="31" t="n">
        <v>74.0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47.0</v>
      </c>
      <c r="E31" s="24" t="n">
        <f si="7" t="shared"/>
        <v>20.0</v>
      </c>
      <c r="F31" s="29" t="n">
        <f si="8" t="shared"/>
        <v>27.0</v>
      </c>
      <c r="G31" s="30" t="n">
        <f si="22" t="shared"/>
        <v>47.0</v>
      </c>
      <c r="H31" s="29" t="n">
        <v>20.0</v>
      </c>
      <c r="I31" s="31" t="n">
        <v>27.0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95.0</v>
      </c>
      <c r="E32" s="24" t="n">
        <f si="7" t="shared"/>
        <v>50.0</v>
      </c>
      <c r="F32" s="29" t="n">
        <f si="8" t="shared"/>
        <v>45.0</v>
      </c>
      <c r="G32" s="30" t="n">
        <f si="22" t="shared"/>
        <v>95.0</v>
      </c>
      <c r="H32" s="29" t="n">
        <v>50.0</v>
      </c>
      <c r="I32" s="31" t="n">
        <v>45.0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0.0</v>
      </c>
      <c r="N32" s="29" t="n">
        <v>0.0</v>
      </c>
      <c r="O32" s="31" t="n">
        <v>0.0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54.0</v>
      </c>
      <c r="E33" s="24" t="n">
        <f si="7" t="shared"/>
        <v>21.0</v>
      </c>
      <c r="F33" s="29" t="n">
        <f si="8" t="shared"/>
        <v>33.0</v>
      </c>
      <c r="G33" s="30" t="n">
        <f si="22" t="shared"/>
        <v>54.0</v>
      </c>
      <c r="H33" s="29" t="n">
        <v>21.0</v>
      </c>
      <c r="I33" s="31" t="n">
        <v>33.0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0.0</v>
      </c>
      <c r="N33" s="29" t="n">
        <v>0.0</v>
      </c>
      <c r="O33" s="31" t="n">
        <v>0.0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137.0</v>
      </c>
      <c r="E34" s="24" t="n">
        <f si="7" t="shared"/>
        <v>62.0</v>
      </c>
      <c r="F34" s="29" t="n">
        <f si="8" t="shared"/>
        <v>75.0</v>
      </c>
      <c r="G34" s="30" t="n">
        <f si="22" t="shared"/>
        <v>137.0</v>
      </c>
      <c r="H34" s="29" t="n">
        <v>62.0</v>
      </c>
      <c r="I34" s="31" t="n">
        <v>75.0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769.0</v>
      </c>
      <c r="E35" s="24" t="n">
        <f si="7" t="shared"/>
        <v>399.0</v>
      </c>
      <c r="F35" s="29" t="n">
        <f si="8" t="shared"/>
        <v>370.0</v>
      </c>
      <c r="G35" s="30" t="n">
        <f si="22" t="shared"/>
        <v>764.0</v>
      </c>
      <c r="H35" s="29" t="n">
        <v>397.0</v>
      </c>
      <c r="I35" s="31" t="n">
        <v>367.0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5.0</v>
      </c>
      <c r="N35" s="29" t="n">
        <v>2.0</v>
      </c>
      <c r="O35" s="31" t="n">
        <v>3.0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21.0</v>
      </c>
      <c r="E36" s="24" t="n">
        <f si="7" t="shared"/>
        <v>9.0</v>
      </c>
      <c r="F36" s="29" t="n">
        <f si="8" t="shared"/>
        <v>12.0</v>
      </c>
      <c r="G36" s="30" t="n">
        <f si="22" t="shared"/>
        <v>21.0</v>
      </c>
      <c r="H36" s="29" t="n">
        <v>9.0</v>
      </c>
      <c r="I36" s="31" t="n">
        <v>12.0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12.0</v>
      </c>
      <c r="E37" s="24" t="n">
        <f si="7" t="shared"/>
        <v>5.0</v>
      </c>
      <c r="F37" s="29" t="n">
        <f si="8" t="shared"/>
        <v>7.0</v>
      </c>
      <c r="G37" s="30" t="n">
        <f si="22" t="shared"/>
        <v>12.0</v>
      </c>
      <c r="H37" s="29" t="n">
        <v>5.0</v>
      </c>
      <c r="I37" s="31" t="n">
        <v>7.0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0.0</v>
      </c>
      <c r="N37" s="29" t="n">
        <v>0.0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70.0</v>
      </c>
      <c r="E38" s="24" t="n">
        <f si="7" t="shared"/>
        <v>37.0</v>
      </c>
      <c r="F38" s="29" t="n">
        <f si="8" t="shared"/>
        <v>33.0</v>
      </c>
      <c r="G38" s="30" t="n">
        <f si="22" t="shared"/>
        <v>70.0</v>
      </c>
      <c r="H38" s="29" t="n">
        <v>37.0</v>
      </c>
      <c r="I38" s="31" t="n">
        <v>33.0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0.0</v>
      </c>
      <c r="N38" s="29" t="n">
        <v>0.0</v>
      </c>
      <c r="O38" s="31" t="n">
        <v>0.0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140.0</v>
      </c>
      <c r="E39" s="24" t="n">
        <f si="7" t="shared"/>
        <v>67.0</v>
      </c>
      <c r="F39" s="29" t="n">
        <f si="8" t="shared"/>
        <v>73.0</v>
      </c>
      <c r="G39" s="30" t="n">
        <f si="22" t="shared"/>
        <v>140.0</v>
      </c>
      <c r="H39" s="29" t="n">
        <v>67.0</v>
      </c>
      <c r="I39" s="31" t="n">
        <v>73.0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0.0</v>
      </c>
      <c r="N39" s="29" t="n">
        <v>0.0</v>
      </c>
      <c r="O39" s="31" t="n">
        <v>0.0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395.0</v>
      </c>
      <c r="E40" s="33" t="n">
        <f si="7" t="shared"/>
        <v>188.0</v>
      </c>
      <c r="F40" s="33" t="n">
        <f si="8" t="shared"/>
        <v>207.0</v>
      </c>
      <c r="G40" s="34" t="n">
        <f>H40+I40</f>
        <v>394.0</v>
      </c>
      <c r="H40" s="33" t="n">
        <f>H27-SUM(H28:H39)</f>
        <v>187.0</v>
      </c>
      <c r="I40" s="35" t="n">
        <f>I27-SUM(I28:I39)</f>
        <v>207.0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1.0</v>
      </c>
      <c r="N40" s="33" t="n">
        <f ref="N40:O40" si="30" t="shared">N27-SUM(N28:N39)</f>
        <v>1.0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1690.0</v>
      </c>
      <c r="E41" s="24" t="n">
        <f si="7" t="shared"/>
        <v>796.0</v>
      </c>
      <c r="F41" s="29" t="n">
        <f si="8" t="shared"/>
        <v>894.0</v>
      </c>
      <c r="G41" s="30" t="n">
        <f ref="G41:G43" si="35" t="shared">H41+I41</f>
        <v>1683.0</v>
      </c>
      <c r="H41" s="29" t="n">
        <v>792.0</v>
      </c>
      <c r="I41" s="31" t="n">
        <v>891.0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7.0</v>
      </c>
      <c r="N41" s="29" t="n">
        <v>4.0</v>
      </c>
      <c r="O41" s="31" t="n">
        <v>3.0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1475.0</v>
      </c>
      <c r="E42" s="24" t="n">
        <f si="7" t="shared"/>
        <v>694.0</v>
      </c>
      <c r="F42" s="29" t="n">
        <f si="8" t="shared"/>
        <v>781.0</v>
      </c>
      <c r="G42" s="30" t="n">
        <f si="35" t="shared"/>
        <v>1468.0</v>
      </c>
      <c r="H42" s="29" t="n">
        <v>690.0</v>
      </c>
      <c r="I42" s="31" t="n">
        <v>778.0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7.0</v>
      </c>
      <c r="N42" s="29" t="n">
        <v>4.0</v>
      </c>
      <c r="O42" s="31" t="n">
        <v>3.0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214.0</v>
      </c>
      <c r="E43" s="24" t="n">
        <f si="7" t="shared"/>
        <v>101.0</v>
      </c>
      <c r="F43" s="29" t="n">
        <f si="8" t="shared"/>
        <v>113.0</v>
      </c>
      <c r="G43" s="30" t="n">
        <f si="35" t="shared"/>
        <v>214.0</v>
      </c>
      <c r="H43" s="29" t="n">
        <v>101.0</v>
      </c>
      <c r="I43" s="31" t="n">
        <v>113.0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56.0</v>
      </c>
      <c r="E45" s="24" t="n">
        <f si="7" t="shared"/>
        <v>29.0</v>
      </c>
      <c r="F45" s="29" t="n">
        <f si="8" t="shared"/>
        <v>27.0</v>
      </c>
      <c r="G45" s="30" t="n">
        <f ref="G45:G46" si="36" t="shared">H45+I45</f>
        <v>56.0</v>
      </c>
      <c r="H45" s="29" t="n">
        <v>29.0</v>
      </c>
      <c r="I45" s="31" t="n">
        <v>27.0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39.0</v>
      </c>
      <c r="E46" s="24" t="n">
        <f si="7" t="shared"/>
        <v>20.0</v>
      </c>
      <c r="F46" s="29" t="n">
        <f si="8" t="shared"/>
        <v>19.0</v>
      </c>
      <c r="G46" s="30" t="n">
        <f si="36" t="shared"/>
        <v>39.0</v>
      </c>
      <c r="H46" s="29" t="n">
        <v>20.0</v>
      </c>
      <c r="I46" s="31" t="n">
        <v>19.0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16819.0</v>
      </c>
      <c r="E49" s="33" t="n">
        <f si="7" t="shared"/>
        <v>7358.0</v>
      </c>
      <c r="F49" s="33" t="n">
        <f si="8" t="shared"/>
        <v>9461.0</v>
      </c>
      <c r="G49" s="34" t="n">
        <f>H49+I49</f>
        <v>15761.0</v>
      </c>
      <c r="H49" s="33" t="n">
        <f>H48+H45+H41+H27+H20+H4</f>
        <v>6894.0</v>
      </c>
      <c r="I49" s="35" t="n">
        <f>I48+I45+I41+I27+I20+I4</f>
        <v>8867.0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1058.0</v>
      </c>
      <c r="N49" s="33" t="n">
        <f ref="N49:O49" si="50" t="shared">N48+N45+N41+N27+N20+N4</f>
        <v>464.0</v>
      </c>
      <c r="O49" s="35" t="n">
        <f si="50" t="shared"/>
        <v>594.0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