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prd-my.sharepoint.com/personal/tuo84526_temple_edu/Documents/"/>
    </mc:Choice>
  </mc:AlternateContent>
  <xr:revisionPtr revIDLastSave="310" documentId="8_{8BFD46F3-E79F-504C-8343-46C6E74BE541}" xr6:coauthVersionLast="47" xr6:coauthVersionMax="47" xr10:uidLastSave="{E7DC873E-AD6F-FC46-A24E-522EE51D4CE6}"/>
  <bookViews>
    <workbookView xWindow="0" yWindow="500" windowWidth="28800" windowHeight="17500" xr2:uid="{26541F9E-5714-5147-92DB-405C384A818D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" l="1"/>
  <c r="G22" i="1"/>
  <c r="G23" i="1" s="1"/>
  <c r="G24" i="1" s="1"/>
  <c r="G25" i="1" s="1"/>
  <c r="B22" i="1"/>
  <c r="C26" i="1"/>
  <c r="C30" i="1" l="1"/>
  <c r="C27" i="1"/>
  <c r="C28" i="1"/>
  <c r="C29" i="1"/>
</calcChain>
</file>

<file path=xl/sharedStrings.xml><?xml version="1.0" encoding="utf-8"?>
<sst xmlns="http://schemas.openxmlformats.org/spreadsheetml/2006/main" count="27" uniqueCount="27">
  <si>
    <t>x</t>
  </si>
  <si>
    <t>y</t>
  </si>
  <si>
    <t>Part A</t>
  </si>
  <si>
    <t>Part B</t>
  </si>
  <si>
    <t>Mass acetylsalicylic acid, Solution S (g)</t>
  </si>
  <si>
    <t>Mass of acetylsalicylic acid per tablet (mg)</t>
  </si>
  <si>
    <t>Volume of Solution S (L)</t>
  </si>
  <si>
    <t>Absorbance of aspirin solution</t>
  </si>
  <si>
    <t>Concentration of tetraaquasalicylate ion in Solution S (M)</t>
  </si>
  <si>
    <t>Concentration in 50.00 mL</t>
  </si>
  <si>
    <t>2.405887 x 10^-4 M</t>
  </si>
  <si>
    <t>Concentration in 250 mL flask</t>
  </si>
  <si>
    <t>6.014717 x 10^-3 M</t>
  </si>
  <si>
    <t>Moles of acetylsalicylic (mole)</t>
  </si>
  <si>
    <t>1.503679 x 10^-3 mole</t>
  </si>
  <si>
    <t>Solution S volume (mL)</t>
  </si>
  <si>
    <t>Concentration of Fe complex (M)</t>
  </si>
  <si>
    <t>Absorbance</t>
  </si>
  <si>
    <t>Mass of acetylsalicylic (g)</t>
  </si>
  <si>
    <t>0.2709028 g</t>
  </si>
  <si>
    <t>271 mg</t>
  </si>
  <si>
    <t>Solution 1</t>
  </si>
  <si>
    <t>% error</t>
  </si>
  <si>
    <t>Solution 2</t>
  </si>
  <si>
    <t>Solution 3</t>
  </si>
  <si>
    <t>Solution 4</t>
  </si>
  <si>
    <t>Solution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</si>
</sst>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"/>
    <numFmt numFmtId="165" formatCode="0.000000E+00"/>
    <numFmt numFmtId="166" formatCode="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2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2" fillId="0" borderId="0" xfId="0" applyFont="1"/>
    <xf numFmtId="165" fontId="1" fillId="0" borderId="1" xfId="0" applyNumberFormat="1" applyFont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Beer's</a:t>
            </a:r>
            <a:r>
              <a:rPr lang="en-US" baseline="0"/>
              <a:t> law Graph of Absorbance vs [Fe-sal2+]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2125676026965766E-2"/>
                  <c:y val="2.297488997926684E-2"/>
                </c:manualLayout>
              </c:layout>
              <c:numFmt formatCode="#,##0.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</c:f>
              <c:numCache>
                <c:formatCode>0.0000000000</c:formatCode>
                <c:ptCount val="6"/>
                <c:pt idx="0" formatCode="General">
                  <c:v>0</c:v>
                </c:pt>
                <c:pt idx="1">
                  <c:v>3.5575044404973362E-4</c:v>
                </c:pt>
                <c:pt idx="2">
                  <c:v>5.3362566607460045E-4</c:v>
                </c:pt>
                <c:pt idx="3">
                  <c:v>7.1150088809946723E-4</c:v>
                </c:pt>
                <c:pt idx="4">
                  <c:v>8.8937611012433401E-4</c:v>
                </c:pt>
                <c:pt idx="5">
                  <c:v>1.0672513321492009E-3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 formatCode="0.000">
                  <c:v>0</c:v>
                </c:pt>
                <c:pt idx="1">
                  <c:v>0.19400000000000001</c:v>
                </c:pt>
                <c:pt idx="2">
                  <c:v>0.27100000000000002</c:v>
                </c:pt>
                <c:pt idx="3">
                  <c:v>0.40200000000000002</c:v>
                </c:pt>
                <c:pt idx="4">
                  <c:v>0.52400000000000002</c:v>
                </c:pt>
                <c:pt idx="5">
                  <c:v>0.622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54-2542-9508-1289049CF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206224"/>
        <c:axId val="1977688687"/>
      </c:scatterChart>
      <c:valAx>
        <c:axId val="209220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[Fe-sal2+],</a:t>
                </a:r>
                <a:r>
                  <a:rPr lang="en-US" baseline="0"/>
                  <a:t> mol/L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688687"/>
        <c:crosses val="autoZero"/>
        <c:crossBetween val="midCat"/>
      </c:valAx>
      <c:valAx>
        <c:axId val="197768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20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0</xdr:row>
      <xdr:rowOff>55034</xdr:rowOff>
    </xdr:from>
    <xdr:to>
      <xdr:col>5</xdr:col>
      <xdr:colOff>1634066</xdr:colOff>
      <xdr:row>15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C3674B-2D16-8665-6003-E5CC82398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6F7B6-4671-5743-A61D-9FC9D8652CF8}">
  <dimension ref="A1:I30"/>
  <sheetViews>
    <sheetView tabSelected="1" topLeftCell="B6" zoomScale="140" workbookViewId="0">
      <selection activeCell="G27" sqref="G27"/>
    </sheetView>
  </sheetViews>
  <sheetFormatPr baseColWidth="10" defaultColWidth="10.83203125" defaultRowHeight="16" x14ac:dyDescent="0.2"/>
  <cols>
    <col min="1" max="1" width="38.83203125" style="1" customWidth="1"/>
    <col min="2" max="2" width="22" style="1" customWidth="1"/>
    <col min="3" max="3" width="29.6640625" style="1" customWidth="1"/>
    <col min="4" max="4" width="15.1640625" style="1" customWidth="1"/>
    <col min="5" max="5" width="10.83203125" style="1"/>
    <col min="6" max="6" width="37.33203125" style="1" customWidth="1"/>
    <col min="7" max="7" width="16.83203125" style="1" customWidth="1"/>
    <col min="8" max="8" width="22.83203125" style="1" customWidth="1"/>
    <col min="9" max="16384" width="10.83203125" style="1"/>
  </cols>
  <sheetData>
    <row r="1" spans="1:2" x14ac:dyDescent="0.2">
      <c r="A1" s="2" t="s">
        <v>0</v>
      </c>
      <c r="B1" s="2" t="s">
        <v>1</v>
      </c>
    </row>
    <row r="2" spans="1:2" x14ac:dyDescent="0.2">
      <c r="A2" s="2">
        <v>0</v>
      </c>
      <c r="B2" s="8">
        <v>0</v>
      </c>
    </row>
    <row r="3" spans="1:2" x14ac:dyDescent="0.2">
      <c r="A3" s="5">
        <v>3.5575044404973362E-4</v>
      </c>
      <c r="B3" s="2">
        <v>0.19400000000000001</v>
      </c>
    </row>
    <row r="4" spans="1:2" x14ac:dyDescent="0.2">
      <c r="A4" s="5">
        <v>5.3362566607460045E-4</v>
      </c>
      <c r="B4" s="2">
        <v>0.27100000000000002</v>
      </c>
    </row>
    <row r="5" spans="1:2" x14ac:dyDescent="0.2">
      <c r="A5" s="5">
        <v>7.1150088809946723E-4</v>
      </c>
      <c r="B5" s="2">
        <v>0.40200000000000002</v>
      </c>
    </row>
    <row r="6" spans="1:2" x14ac:dyDescent="0.2">
      <c r="A6" s="5">
        <v>8.8937611012433401E-4</v>
      </c>
      <c r="B6" s="2">
        <v>0.52400000000000002</v>
      </c>
    </row>
    <row r="7" spans="1:2" x14ac:dyDescent="0.2">
      <c r="A7" s="5">
        <v>1.0672513321492009E-3</v>
      </c>
      <c r="B7" s="2">
        <v>0.622</v>
      </c>
    </row>
    <row r="19" spans="1:9" x14ac:dyDescent="0.2">
      <c r="A19" s="6" t="s">
        <v>2</v>
      </c>
      <c r="B19" s="6"/>
      <c r="C19" s="6"/>
      <c r="D19" s="6"/>
      <c r="F19" s="6" t="s">
        <v>3</v>
      </c>
      <c r="G19" s="6"/>
    </row>
    <row r="20" spans="1:9" x14ac:dyDescent="0.2">
      <c r="A20" s="2" t="s">
        <v>4</v>
      </c>
      <c r="B20" s="2">
        <v>1.6023000000000001</v>
      </c>
      <c r="F20" s="2" t="s">
        <v>5</v>
      </c>
      <c r="G20" s="2">
        <v>500</v>
      </c>
    </row>
    <row r="21" spans="1:9" x14ac:dyDescent="0.2">
      <c r="A21" s="2" t="s">
        <v>6</v>
      </c>
      <c r="B21" s="4">
        <v>1</v>
      </c>
      <c r="F21" s="2" t="s">
        <v>7</v>
      </c>
      <c r="G21" s="2">
        <v>0.109</v>
      </c>
    </row>
    <row r="22" spans="1:9" x14ac:dyDescent="0.2">
      <c r="A22" s="9" t="s">
        <v>8</v>
      </c>
      <c r="B22" s="9">
        <f>B20/180.16</f>
        <v>8.8937611012433401E-3</v>
      </c>
      <c r="F22" s="2" t="s">
        <v>9</v>
      </c>
      <c r="G22" s="5">
        <f>(G21+0.0146429)/590.542</f>
        <v>2.0937189903512366E-4</v>
      </c>
      <c r="H22" s="1" t="s">
        <v>10</v>
      </c>
    </row>
    <row r="23" spans="1:9" x14ac:dyDescent="0.2">
      <c r="A23" s="9"/>
      <c r="B23" s="9"/>
      <c r="F23" s="2" t="s">
        <v>11</v>
      </c>
      <c r="G23" s="7">
        <f>50*G22/2</f>
        <v>5.2342974758780919E-3</v>
      </c>
      <c r="H23" s="1" t="s">
        <v>12</v>
      </c>
    </row>
    <row r="24" spans="1:9" x14ac:dyDescent="0.2">
      <c r="A24" s="3"/>
      <c r="B24" s="3"/>
      <c r="F24" s="2" t="s">
        <v>13</v>
      </c>
      <c r="G24" s="7">
        <f>G23*0.25</f>
        <v>1.308574368969523E-3</v>
      </c>
      <c r="H24" s="1" t="s">
        <v>14</v>
      </c>
    </row>
    <row r="25" spans="1:9" x14ac:dyDescent="0.2">
      <c r="A25" s="2"/>
      <c r="B25" s="2" t="s">
        <v>15</v>
      </c>
      <c r="C25" s="2" t="s">
        <v>16</v>
      </c>
      <c r="D25" s="2" t="s">
        <v>17</v>
      </c>
      <c r="F25" s="2" t="s">
        <v>18</v>
      </c>
      <c r="G25" s="7">
        <f>G24*180.16</f>
        <v>0.23575275831354925</v>
      </c>
      <c r="H25" s="1" t="s">
        <v>19</v>
      </c>
      <c r="I25" s="1" t="s">
        <v>20</v>
      </c>
    </row>
    <row r="26" spans="1:9" x14ac:dyDescent="0.2">
      <c r="A26" s="2" t="s">
        <v>21</v>
      </c>
      <c r="B26" s="4">
        <v>2</v>
      </c>
      <c r="C26" s="5">
        <f>B26*B22/50</f>
        <v>3.5575044404973362E-4</v>
      </c>
      <c r="D26" s="2">
        <v>0.19400000000000001</v>
      </c>
      <c r="F26" s="2" t="s">
        <v>22</v>
      </c>
      <c r="G26" s="2">
        <f>(500-271)/500*100</f>
        <v>45.800000000000004</v>
      </c>
    </row>
    <row r="27" spans="1:9" x14ac:dyDescent="0.2">
      <c r="A27" s="2" t="s">
        <v>23</v>
      </c>
      <c r="B27" s="4">
        <v>3</v>
      </c>
      <c r="C27" s="5">
        <f>B27*B22/50</f>
        <v>5.3362566607460045E-4</v>
      </c>
      <c r="D27" s="2">
        <v>0.27100000000000002</v>
      </c>
    </row>
    <row r="28" spans="1:9" x14ac:dyDescent="0.2">
      <c r="A28" s="2" t="s">
        <v>24</v>
      </c>
      <c r="B28" s="4">
        <v>4</v>
      </c>
      <c r="C28" s="5">
        <f>B28*B22/50</f>
        <v>7.1150088809946723E-4</v>
      </c>
      <c r="D28" s="2">
        <v>0.40200000000000002</v>
      </c>
    </row>
    <row r="29" spans="1:9" x14ac:dyDescent="0.2">
      <c r="A29" s="2" t="s">
        <v>25</v>
      </c>
      <c r="B29" s="4">
        <v>5</v>
      </c>
      <c r="C29" s="5">
        <f>B29*B22/50</f>
        <v>8.8937611012433401E-4</v>
      </c>
      <c r="D29" s="2">
        <v>0.52400000000000002</v>
      </c>
    </row>
    <row r="30" spans="1:9" x14ac:dyDescent="0.2">
      <c r="A30" s="2" t="s">
        <v>26</v>
      </c>
      <c r="B30" s="4">
        <v>6</v>
      </c>
      <c r="C30" s="5">
        <f>B30*B22/50</f>
        <v>1.0672513321492009E-3</v>
      </c>
      <c r="D30" s="2">
        <v>0.622</v>
      </c>
    </row>
  </sheetData>
  <mergeCells count="2">
    <mergeCell ref="A22:A23"/>
    <mergeCell ref="B22:B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Elle Nguyen</cp:lastModifiedBy>
  <cp:revision/>
  <dcterms:created xsi:type="dcterms:W3CDTF">2023-01-31T03:29:09Z</dcterms:created>
  <dcterms:modified xsi:type="dcterms:W3CDTF">2023-02-06T04:03:31Z</dcterms:modified>
  <cp:category/>
  <cp:contentStatus/>
</cp:coreProperties>
</file>