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luigi_neri_optum_com/Documents/Courses/10. AI for Trading/"/>
    </mc:Choice>
  </mc:AlternateContent>
  <xr:revisionPtr revIDLastSave="0" documentId="8_{8B633F69-7CAA-4B14-844D-FEE43606CE96}" xr6:coauthVersionLast="44" xr6:coauthVersionMax="44" xr10:uidLastSave="{00000000-0000-0000-0000-000000000000}"/>
  <bookViews>
    <workbookView xWindow="-108" yWindow="-108" windowWidth="23256" windowHeight="12576" xr2:uid="{60D6DB92-9601-4E7C-B725-B019F983B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4" i="1" l="1"/>
  <c r="U14" i="1"/>
  <c r="T14" i="1"/>
  <c r="S14" i="1"/>
  <c r="R14" i="1"/>
  <c r="N27" i="1"/>
  <c r="R5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K27" i="1" s="1"/>
  <c r="J22" i="1"/>
  <c r="N21" i="1"/>
  <c r="V21" i="1" s="1"/>
  <c r="V22" i="1" s="1"/>
  <c r="V23" i="1" s="1"/>
  <c r="V24" i="1" s="1"/>
  <c r="V25" i="1" s="1"/>
  <c r="M21" i="1"/>
  <c r="M27" i="1" s="1"/>
  <c r="L21" i="1"/>
  <c r="T21" i="1" s="1"/>
  <c r="K21" i="1"/>
  <c r="S21" i="1" s="1"/>
  <c r="S22" i="1" s="1"/>
  <c r="S23" i="1" s="1"/>
  <c r="S24" i="1" s="1"/>
  <c r="S25" i="1" s="1"/>
  <c r="J21" i="1"/>
  <c r="R21" i="1" s="1"/>
  <c r="N20" i="1"/>
  <c r="M20" i="1"/>
  <c r="L20" i="1"/>
  <c r="K20" i="1"/>
  <c r="J20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J8" i="1"/>
  <c r="N7" i="1"/>
  <c r="M7" i="1"/>
  <c r="L7" i="1"/>
  <c r="K7" i="1"/>
  <c r="J7" i="1"/>
  <c r="N6" i="1"/>
  <c r="M6" i="1"/>
  <c r="L6" i="1"/>
  <c r="K6" i="1"/>
  <c r="J6" i="1"/>
  <c r="J12" i="1" s="1"/>
  <c r="V5" i="1"/>
  <c r="V6" i="1" s="1"/>
  <c r="V7" i="1" s="1"/>
  <c r="V8" i="1" s="1"/>
  <c r="V9" i="1" s="1"/>
  <c r="V10" i="1" s="1"/>
  <c r="U5" i="1"/>
  <c r="U6" i="1" s="1"/>
  <c r="U7" i="1" s="1"/>
  <c r="U8" i="1" s="1"/>
  <c r="U9" i="1" s="1"/>
  <c r="U10" i="1" s="1"/>
  <c r="T5" i="1"/>
  <c r="T6" i="1" s="1"/>
  <c r="T7" i="1" s="1"/>
  <c r="T8" i="1" s="1"/>
  <c r="T9" i="1" s="1"/>
  <c r="S5" i="1"/>
  <c r="J27" i="1" l="1"/>
  <c r="L12" i="1"/>
  <c r="L27" i="1"/>
  <c r="N12" i="1"/>
  <c r="V12" i="1" s="1"/>
  <c r="K12" i="1"/>
  <c r="R22" i="1"/>
  <c r="R23" i="1" s="1"/>
  <c r="R24" i="1" s="1"/>
  <c r="R25" i="1" s="1"/>
  <c r="R29" i="1" s="1"/>
  <c r="R32" i="1" s="1"/>
  <c r="S6" i="1"/>
  <c r="S7" i="1" s="1"/>
  <c r="S8" i="1" s="1"/>
  <c r="S9" i="1" s="1"/>
  <c r="S10" i="1" s="1"/>
  <c r="S12" i="1" s="1"/>
  <c r="M12" i="1"/>
  <c r="U12" i="1" s="1"/>
  <c r="T22" i="1"/>
  <c r="T23" i="1" s="1"/>
  <c r="T24" i="1" s="1"/>
  <c r="T25" i="1" s="1"/>
  <c r="T29" i="1"/>
  <c r="T27" i="1"/>
  <c r="V29" i="1"/>
  <c r="V27" i="1"/>
  <c r="S29" i="1"/>
  <c r="S27" i="1"/>
  <c r="U21" i="1"/>
  <c r="U22" i="1" s="1"/>
  <c r="U23" i="1" s="1"/>
  <c r="U24" i="1" s="1"/>
  <c r="U25" i="1" s="1"/>
  <c r="R6" i="1"/>
  <c r="R7" i="1" s="1"/>
  <c r="R8" i="1"/>
  <c r="R9" i="1" s="1"/>
  <c r="R10" i="1" s="1"/>
  <c r="R12" i="1" s="1"/>
  <c r="T10" i="1"/>
  <c r="T12" i="1" s="1"/>
  <c r="R27" i="1" l="1"/>
  <c r="U29" i="1"/>
  <c r="U27" i="1"/>
</calcChain>
</file>

<file path=xl/sharedStrings.xml><?xml version="1.0" encoding="utf-8"?>
<sst xmlns="http://schemas.openxmlformats.org/spreadsheetml/2006/main" count="37" uniqueCount="15">
  <si>
    <t>RGMA</t>
  </si>
  <si>
    <t>MXPN</t>
  </si>
  <si>
    <t>NPX</t>
  </si>
  <si>
    <t>CGGC</t>
  </si>
  <si>
    <t>RRO</t>
  </si>
  <si>
    <t>close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</si>
  <si>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>: Input of close prices</t>
    </r>
  </si>
  <si>
    <t>returns</t>
  </si>
  <si>
    <t>ARR</t>
  </si>
  <si>
    <t>CumSum</t>
  </si>
  <si>
    <r>
      <rPr>
        <b/>
        <sz val="11"/>
        <color theme="1"/>
        <rFont val="Calibri"/>
        <family val="2"/>
        <scheme val="minor"/>
      </rPr>
      <t>Table 3a</t>
    </r>
    <r>
      <rPr>
        <sz val="11"/>
        <color theme="1"/>
        <rFont val="Calibri"/>
        <family val="2"/>
        <scheme val="minor"/>
      </rPr>
      <t>: Arithmetic rate of return  (ARR)</t>
    </r>
  </si>
  <si>
    <r>
      <rPr>
        <b/>
        <sz val="11"/>
        <color theme="1"/>
        <rFont val="Calibri"/>
        <family val="2"/>
        <scheme val="minor"/>
      </rPr>
      <t>Table 3b</t>
    </r>
    <r>
      <rPr>
        <sz val="11"/>
        <color theme="1"/>
        <rFont val="Calibri"/>
        <family val="2"/>
        <scheme val="minor"/>
      </rPr>
      <t>: Logarithmic rate of return  (LRR)</t>
    </r>
  </si>
  <si>
    <r>
      <rPr>
        <b/>
        <sz val="11"/>
        <color theme="1"/>
        <rFont val="Calibri"/>
        <family val="2"/>
        <scheme val="minor"/>
      </rPr>
      <t>Table 2a</t>
    </r>
    <r>
      <rPr>
        <sz val="11"/>
        <color theme="1"/>
        <rFont val="Calibri"/>
        <family val="2"/>
        <scheme val="minor"/>
      </rPr>
      <t>: Arithmetic Returns</t>
    </r>
  </si>
  <si>
    <r>
      <rPr>
        <b/>
        <sz val="11"/>
        <color theme="1"/>
        <rFont val="Calibri"/>
        <family val="2"/>
        <scheme val="minor"/>
      </rPr>
      <t>Table 2b</t>
    </r>
    <r>
      <rPr>
        <sz val="11"/>
        <color theme="1"/>
        <rFont val="Calibri"/>
        <family val="2"/>
        <scheme val="minor"/>
      </rPr>
      <t>: Logarithmic Returns</t>
    </r>
  </si>
  <si>
    <t>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</si>
</sst>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" borderId="2" xfId="0" applyFont="1" applyFill="1" applyBorder="1"/>
    <xf numFmtId="0" fontId="0" fillId="4" borderId="0" xfId="0" applyFill="1"/>
    <xf numFmtId="0" fontId="2" fillId="0" borderId="4" xfId="0" applyFont="1" applyFill="1" applyBorder="1"/>
    <xf numFmtId="0" fontId="2" fillId="0" borderId="5" xfId="0" applyFont="1" applyFill="1" applyBorder="1"/>
    <xf numFmtId="14" fontId="0" fillId="0" borderId="3" xfId="0" applyNumberFormat="1" applyFont="1" applyFill="1" applyBorder="1"/>
    <xf numFmtId="0" fontId="1" fillId="2" borderId="1" xfId="1"/>
    <xf numFmtId="14" fontId="0" fillId="0" borderId="6" xfId="0" applyNumberFormat="1" applyFont="1" applyFill="1" applyBorder="1"/>
    <xf numFmtId="0" fontId="0" fillId="0" borderId="0" xfId="0" applyNumberFormat="1" applyFill="1"/>
  </cellXfs>
  <cellStyles count="2">
    <cellStyle name="Normal" xfId="0" builtinId="0"/>
    <cellStyle name="Output" xfId="1" builtinId="21"/>
  </cellStyles>
  <dxfs count="2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47525-A219-49A5-B103-8A995C811678}" name="Table1" displayName="Table1" ref="A4:F10" totalsRowShown="0">
  <autoFilter ref="A4:F10" xr:uid="{CB239369-6D60-475E-8BC2-3C9CF3005BE6}"/>
  <tableColumns count="6">
    <tableColumn id="1" xr3:uid="{23BDF0C1-3B06-4004-B514-31C7A58A0B18}" name="close" dataDxfId="22"/>
    <tableColumn id="2" xr3:uid="{944D445D-FDA5-4D95-A11A-C8C188F8F797}" name="RGMA"/>
    <tableColumn id="3" xr3:uid="{40B80163-D0D7-41DF-8250-495A0CCE9788}" name="MXPN"/>
    <tableColumn id="4" xr3:uid="{CFDF7299-1924-4BA0-BD7A-B86DFD5F4364}" name="NPX"/>
    <tableColumn id="5" xr3:uid="{AAE6B71B-E20E-44D8-9367-8752E33DDF75}" name="CGGC"/>
    <tableColumn id="6" xr3:uid="{66FF6180-1BD6-4D80-BD0F-C8239AD1EDAC}" name="R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F79AC9-A138-47B9-9341-F4E2985BE36A}" name="Table14" displayName="Table14" ref="I4:N10" totalsRowShown="0">
  <autoFilter ref="I4:N10" xr:uid="{04BF5FC6-C428-431E-A6DE-FC956662D5C7}"/>
  <tableColumns count="6">
    <tableColumn id="1" xr3:uid="{012207B4-EECC-4651-81F5-272C757F5009}" name="returns" dataDxfId="21"/>
    <tableColumn id="2" xr3:uid="{B5C22EB6-A378-4973-9A36-34BCE67DEECB}" name="RGMA" dataDxfId="20">
      <calculatedColumnFormula>B5/B4-1</calculatedColumnFormula>
    </tableColumn>
    <tableColumn id="3" xr3:uid="{D4474B2F-85D0-4B84-8EC1-21F734BEED32}" name="MXPN" dataDxfId="19">
      <calculatedColumnFormula>C5/C4-1</calculatedColumnFormula>
    </tableColumn>
    <tableColumn id="4" xr3:uid="{38C8BF9C-1F37-4FD4-AD30-2DE13BAF6800}" name="NPX" dataDxfId="18">
      <calculatedColumnFormula>D5/D4-1</calculatedColumnFormula>
    </tableColumn>
    <tableColumn id="5" xr3:uid="{79C79EF7-22FF-4D81-9A06-407045E8A611}" name="CGGC" dataDxfId="17">
      <calculatedColumnFormula>E5/E4-1</calculatedColumnFormula>
    </tableColumn>
    <tableColumn id="6" xr3:uid="{A545BD68-9D0D-4993-9D91-9D339A8A1632}" name="RRO" dataDxfId="16">
      <calculatedColumnFormula>F5/F4-1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F3E4ED-691F-4573-AABF-84B7D035A634}" name="Table4" displayName="Table4" ref="Q4:V10" totalsRowShown="0" headerRowDxfId="13" dataDxfId="10" headerRowBorderDxfId="14" tableBorderDxfId="15">
  <autoFilter ref="Q4:V10" xr:uid="{522304AB-3F33-41D2-86AE-A8C36E433E8F}"/>
  <tableColumns count="6">
    <tableColumn id="1" xr3:uid="{D738C227-E45C-4C13-A6B8-6125673D7ED4}" name="CumSum" dataDxfId="11"/>
    <tableColumn id="2" xr3:uid="{7C46B897-6DBD-4843-B44B-2E2B55A7B54B}" name="RGMA" dataDxfId="0">
      <calculatedColumnFormula>IFERROR(R4+J5,0)</calculatedColumnFormula>
    </tableColumn>
    <tableColumn id="3" xr3:uid="{EDB9BF64-4B2B-4CFB-8819-CCBE8EC006B4}" name="MXPN" dataDxfId="9">
      <calculatedColumnFormula>IFERROR(S4+K5,0)</calculatedColumnFormula>
    </tableColumn>
    <tableColumn id="4" xr3:uid="{BBC0B769-4E7F-43EC-AC38-AF298F1689E2}" name="NPX" dataDxfId="8">
      <calculatedColumnFormula>IFERROR(T4+L5,0)</calculatedColumnFormula>
    </tableColumn>
    <tableColumn id="5" xr3:uid="{9DDF27ED-D58B-4D01-9A83-A261798CDB0D}" name="CGGC" dataDxfId="7">
      <calculatedColumnFormula>IFERROR(U4+M5,0)</calculatedColumnFormula>
    </tableColumn>
    <tableColumn id="6" xr3:uid="{6F9FE98C-AB04-4ED3-9610-185AFE40CFC4}" name="RRO" dataDxfId="6">
      <calculatedColumnFormula>IFERROR(V4+N5,0)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0ACBDA-1DF4-46BA-B969-05D1B810246E}" name="Table146" displayName="Table146" ref="I19:N25" totalsRowShown="0">
  <autoFilter ref="I19:N25" xr:uid="{00A09B3B-126F-47AC-9ED5-9745D35C849C}"/>
  <tableColumns count="6">
    <tableColumn id="1" xr3:uid="{BC87EAB7-BC05-422C-B6C3-387019066A65}" name="returns" dataDxfId="12"/>
    <tableColumn id="2" xr3:uid="{14F87FFC-0BC5-4ACA-8B3B-654F31A817A9}" name="RGMA" dataDxfId="5">
      <calculatedColumnFormula>IFERROR(LN(B5/B4),"")</calculatedColumnFormula>
    </tableColumn>
    <tableColumn id="3" xr3:uid="{D7BE5E91-B73B-4D70-AAA9-E0D1C0030B56}" name="MXPN" dataDxfId="4">
      <calculatedColumnFormula>IFERROR(LN(C5/C4),"")</calculatedColumnFormula>
    </tableColumn>
    <tableColumn id="4" xr3:uid="{3F5B438B-3102-4F12-9A7E-ADC475102162}" name="NPX" dataDxfId="3">
      <calculatedColumnFormula>IFERROR(LN(D5/D4),"")</calculatedColumnFormula>
    </tableColumn>
    <tableColumn id="5" xr3:uid="{FCC0EAB0-B8F3-46CA-B98A-6BE6B3498C91}" name="CGGC" dataDxfId="2">
      <calculatedColumnFormula>IFERROR(LN(E5/E4),"")</calculatedColumnFormula>
    </tableColumn>
    <tableColumn id="6" xr3:uid="{8B3164D6-5530-4FE4-A7CE-830CABDE3487}" name="RRO" dataDxfId="1">
      <calculatedColumnFormula>IFERROR(LN(F5/F4),"")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DC4A-39C0-47AE-B175-30F984C9933D}">
  <dimension ref="A1:V32"/>
  <sheetViews>
    <sheetView tabSelected="1" topLeftCell="A7" workbookViewId="0">
      <selection activeCell="R29" sqref="R29"/>
    </sheetView>
  </sheetViews>
  <sheetFormatPr defaultRowHeight="14.4" x14ac:dyDescent="0.3"/>
  <cols>
    <col min="1" max="1" width="10.5546875" bestFit="1" customWidth="1"/>
    <col min="9" max="9" width="10.5546875" bestFit="1" customWidth="1"/>
    <col min="17" max="17" width="12.21875" customWidth="1"/>
  </cols>
  <sheetData>
    <row r="1" spans="1:22" x14ac:dyDescent="0.3">
      <c r="A1" s="3" t="s">
        <v>6</v>
      </c>
      <c r="B1" s="3"/>
      <c r="C1" s="3"/>
      <c r="I1" s="3" t="s">
        <v>12</v>
      </c>
      <c r="J1" s="3"/>
      <c r="K1" s="3"/>
      <c r="Q1" s="3" t="s">
        <v>10</v>
      </c>
      <c r="R1" s="3"/>
      <c r="S1" s="3"/>
      <c r="T1" s="3"/>
    </row>
    <row r="4" spans="1:22" x14ac:dyDescent="0.3">
      <c r="A4" t="s">
        <v>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I4" t="s">
        <v>7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Q4" s="4" t="s">
        <v>9</v>
      </c>
      <c r="R4" s="4" t="s">
        <v>0</v>
      </c>
      <c r="S4" s="4" t="s">
        <v>1</v>
      </c>
      <c r="T4" s="4" t="s">
        <v>2</v>
      </c>
      <c r="U4" s="4" t="s">
        <v>3</v>
      </c>
      <c r="V4" s="5" t="s">
        <v>4</v>
      </c>
    </row>
    <row r="5" spans="1:22" x14ac:dyDescent="0.3">
      <c r="A5" s="1">
        <v>39829</v>
      </c>
      <c r="B5">
        <v>21.050810479999999</v>
      </c>
      <c r="C5">
        <v>17.013843810000001</v>
      </c>
      <c r="D5">
        <v>10.984503760000001</v>
      </c>
      <c r="E5">
        <v>11.248093430000001</v>
      </c>
      <c r="F5">
        <v>12.96171273</v>
      </c>
      <c r="I5" s="1">
        <v>39829</v>
      </c>
      <c r="Q5" s="6">
        <v>39829</v>
      </c>
      <c r="R5" s="9">
        <f t="shared" ref="R5:R10" si="0">IFERROR(R4+J5,0)</f>
        <v>0</v>
      </c>
      <c r="S5" s="9">
        <f t="shared" ref="S5" si="1">IFERROR(S4+K5,0)</f>
        <v>0</v>
      </c>
      <c r="T5" s="9">
        <f t="shared" ref="T5" si="2">IFERROR(T4+L5,0)</f>
        <v>0</v>
      </c>
      <c r="U5" s="9">
        <f t="shared" ref="U5" si="3">IFERROR(U4+M5,0)</f>
        <v>0</v>
      </c>
      <c r="V5" s="9">
        <f t="shared" ref="V5" si="4">IFERROR(V4+N5,0)</f>
        <v>0</v>
      </c>
    </row>
    <row r="6" spans="1:22" x14ac:dyDescent="0.3">
      <c r="A6" s="1">
        <v>39830</v>
      </c>
      <c r="B6">
        <v>15.635702589999999</v>
      </c>
      <c r="C6">
        <v>14.69054309</v>
      </c>
      <c r="D6">
        <v>11.353027689999999</v>
      </c>
      <c r="E6">
        <v>475.74195118</v>
      </c>
      <c r="F6">
        <v>11.95964043</v>
      </c>
      <c r="I6" s="1">
        <v>39830</v>
      </c>
      <c r="J6">
        <f>B6/B5-1</f>
        <v>-0.25723987659025283</v>
      </c>
      <c r="K6">
        <f>C6/C5-1</f>
        <v>-0.13655354697887057</v>
      </c>
      <c r="L6">
        <f>D6/D5-1</f>
        <v>3.3549438195103143E-2</v>
      </c>
      <c r="M6">
        <f>E6/E5-1</f>
        <v>41.295341351907666</v>
      </c>
      <c r="N6">
        <f>F6/F5-1</f>
        <v>-7.7310176584973633E-2</v>
      </c>
      <c r="Q6" s="6">
        <v>39830</v>
      </c>
      <c r="R6" s="9">
        <f t="shared" si="0"/>
        <v>-0.25723987659025283</v>
      </c>
      <c r="S6" s="9">
        <f>IFERROR(S5+K6,0)</f>
        <v>-0.13655354697887057</v>
      </c>
      <c r="T6" s="9">
        <f>IFERROR(T5+L6,0)</f>
        <v>3.3549438195103143E-2</v>
      </c>
      <c r="U6" s="9">
        <f>IFERROR(U5+M6,0)</f>
        <v>41.295341351907666</v>
      </c>
      <c r="V6" s="9">
        <f>IFERROR(V5+N6,0)</f>
        <v>-7.7310176584973633E-2</v>
      </c>
    </row>
    <row r="7" spans="1:22" x14ac:dyDescent="0.3">
      <c r="A7" s="1">
        <v>39831</v>
      </c>
      <c r="B7">
        <v>482.34539246999998</v>
      </c>
      <c r="C7">
        <v>35.202580589999997</v>
      </c>
      <c r="D7">
        <v>3516.5416782299999</v>
      </c>
      <c r="E7">
        <v>66.405314329999996</v>
      </c>
      <c r="F7">
        <v>13.50396048</v>
      </c>
      <c r="I7" s="1">
        <v>39831</v>
      </c>
      <c r="J7">
        <f>B7/B6-1</f>
        <v>29.848974626729582</v>
      </c>
      <c r="K7">
        <f>C7/C6-1</f>
        <v>1.3962749623574329</v>
      </c>
      <c r="L7">
        <f>D7/D6-1</f>
        <v>308.74483408751382</v>
      </c>
      <c r="M7">
        <f>E7/E6-1</f>
        <v>-0.86041736667264157</v>
      </c>
      <c r="N7">
        <f>F7/F6-1</f>
        <v>0.12912763214236533</v>
      </c>
      <c r="Q7" s="6">
        <v>39831</v>
      </c>
      <c r="R7" s="9">
        <f t="shared" si="0"/>
        <v>29.591734750139331</v>
      </c>
      <c r="S7" s="9">
        <f>IFERROR(S6+K7,0)</f>
        <v>1.2597214153785623</v>
      </c>
      <c r="T7" s="9">
        <f>IFERROR(T6+L7,0)</f>
        <v>308.77838352570893</v>
      </c>
      <c r="U7" s="9">
        <f>IFERROR(U6+M7,0)</f>
        <v>40.434923985235024</v>
      </c>
      <c r="V7" s="9">
        <f>IFERROR(V6+N7,0)</f>
        <v>5.1817455557391701E-2</v>
      </c>
    </row>
    <row r="8" spans="1:22" x14ac:dyDescent="0.3">
      <c r="A8" s="1">
        <v>39832</v>
      </c>
      <c r="B8">
        <v>10.918933020000001</v>
      </c>
      <c r="C8">
        <v>17.908643869999999</v>
      </c>
      <c r="D8">
        <v>24.80126542</v>
      </c>
      <c r="E8">
        <v>12.488954189999999</v>
      </c>
      <c r="F8">
        <v>10.52435923</v>
      </c>
      <c r="I8" s="1">
        <v>39832</v>
      </c>
      <c r="J8">
        <f>B8/B7-1</f>
        <v>-0.97736283337529939</v>
      </c>
      <c r="K8">
        <f>C8/C7-1</f>
        <v>-0.49126900443522281</v>
      </c>
      <c r="L8">
        <f>D8/D7-1</f>
        <v>-0.99294725679677331</v>
      </c>
      <c r="M8">
        <f>E8/E7-1</f>
        <v>-0.81192839284012164</v>
      </c>
      <c r="N8">
        <f>F8/F7-1</f>
        <v>-0.22064647289311379</v>
      </c>
      <c r="Q8" s="6">
        <v>39832</v>
      </c>
      <c r="R8" s="9">
        <f>IFERROR(R7+J8,0)</f>
        <v>28.614371916764032</v>
      </c>
      <c r="S8" s="9">
        <f>IFERROR(S7+K8,0)</f>
        <v>0.76845241094333949</v>
      </c>
      <c r="T8" s="9">
        <f>IFERROR(T7+L8,0)</f>
        <v>307.78543626891218</v>
      </c>
      <c r="U8" s="9">
        <f>IFERROR(U7+M8,0)</f>
        <v>39.622995592394901</v>
      </c>
      <c r="V8" s="9">
        <f>IFERROR(V7+N8,0)</f>
        <v>-0.16882901733572209</v>
      </c>
    </row>
    <row r="9" spans="1:22" x14ac:dyDescent="0.3">
      <c r="A9" s="1">
        <v>39833</v>
      </c>
      <c r="B9">
        <v>10.675971970000001</v>
      </c>
      <c r="C9">
        <v>12.74940144</v>
      </c>
      <c r="D9">
        <v>11.805257579999999</v>
      </c>
      <c r="E9">
        <v>21.53903949</v>
      </c>
      <c r="F9">
        <v>19.997660369999998</v>
      </c>
      <c r="I9" s="1">
        <v>39833</v>
      </c>
      <c r="J9">
        <f>B9/B8-1</f>
        <v>-2.2251354555886782E-2</v>
      </c>
      <c r="K9">
        <f>C9/C8-1</f>
        <v>-0.28808671764603022</v>
      </c>
      <c r="L9">
        <f>D9/D8-1</f>
        <v>-0.52400583679572588</v>
      </c>
      <c r="M9">
        <f>E9/E8-1</f>
        <v>0.72464716919583805</v>
      </c>
      <c r="N9">
        <f>F9/F8-1</f>
        <v>0.9001309184692281</v>
      </c>
      <c r="Q9" s="8">
        <v>39833</v>
      </c>
      <c r="R9" s="9">
        <f t="shared" si="0"/>
        <v>28.592120562208144</v>
      </c>
      <c r="S9" s="9">
        <f>IFERROR(S8+K9,0)</f>
        <v>0.48036569329730927</v>
      </c>
      <c r="T9" s="9">
        <f>IFERROR(T8+L9,0)</f>
        <v>307.26143043211647</v>
      </c>
      <c r="U9" s="9">
        <f>IFERROR(U8+M9,0)</f>
        <v>40.347642761590741</v>
      </c>
      <c r="V9" s="9">
        <f>IFERROR(V8+N9,0)</f>
        <v>0.73130190113350602</v>
      </c>
    </row>
    <row r="10" spans="1:22" x14ac:dyDescent="0.3">
      <c r="A10" s="1">
        <v>39834</v>
      </c>
      <c r="B10">
        <v>11.54549538</v>
      </c>
      <c r="C10">
        <v>23.98146843</v>
      </c>
      <c r="D10">
        <v>24.974763060000001</v>
      </c>
      <c r="E10">
        <v>36.031962100000001</v>
      </c>
      <c r="F10">
        <v>14.30433232</v>
      </c>
      <c r="I10" s="1">
        <v>39834</v>
      </c>
      <c r="J10">
        <f>B10/B9-1</f>
        <v>8.1446767792515917E-2</v>
      </c>
      <c r="K10">
        <f>C10/C9-1</f>
        <v>0.88098778933734789</v>
      </c>
      <c r="L10">
        <f>D10/D9-1</f>
        <v>1.1155627389538081</v>
      </c>
      <c r="M10">
        <f>E10/E9-1</f>
        <v>0.67286763723743004</v>
      </c>
      <c r="N10">
        <f>F10/F9-1</f>
        <v>-0.28469970709878589</v>
      </c>
      <c r="Q10" s="6">
        <v>39834</v>
      </c>
      <c r="R10" s="9">
        <f t="shared" si="0"/>
        <v>28.673567330000662</v>
      </c>
      <c r="S10" s="9">
        <f>IFERROR(S9+K10,0)</f>
        <v>1.3613534826346572</v>
      </c>
      <c r="T10" s="9">
        <f>IFERROR(T9+L10,0)</f>
        <v>308.3769931710703</v>
      </c>
      <c r="U10" s="9">
        <f>IFERROR(U9+M10,0)</f>
        <v>41.020510398828172</v>
      </c>
      <c r="V10" s="9">
        <f>IFERROR(V9+N10,0)</f>
        <v>0.44660219403472012</v>
      </c>
    </row>
    <row r="12" spans="1:22" x14ac:dyDescent="0.3">
      <c r="J12">
        <f>SUM(J6:J10)</f>
        <v>28.673567330000662</v>
      </c>
      <c r="K12">
        <f>SUM(K6:K10)</f>
        <v>1.3613534826346572</v>
      </c>
      <c r="L12">
        <f>SUM(L6:L10)</f>
        <v>308.3769931710703</v>
      </c>
      <c r="M12">
        <f>SUM(M6:M10)</f>
        <v>41.020510398828172</v>
      </c>
      <c r="N12">
        <f>SUM(N6:N10)</f>
        <v>0.44660219403472012</v>
      </c>
      <c r="R12" t="b">
        <f>R10=J12</f>
        <v>1</v>
      </c>
      <c r="S12" t="b">
        <f>S10=K12</f>
        <v>1</v>
      </c>
      <c r="T12" t="b">
        <f>T10=L12</f>
        <v>1</v>
      </c>
      <c r="U12" t="b">
        <f>U10=M12</f>
        <v>1</v>
      </c>
      <c r="V12" t="b">
        <f>V10=N12</f>
        <v>1</v>
      </c>
    </row>
    <row r="14" spans="1:22" x14ac:dyDescent="0.3">
      <c r="Q14" s="2" t="s">
        <v>8</v>
      </c>
      <c r="R14" s="7">
        <f>R10/COUNT(Table1[RGMA])</f>
        <v>4.7789278883334436</v>
      </c>
      <c r="S14" s="7">
        <f>S10/COUNT(Table1[RGMA])</f>
        <v>0.22689224710577618</v>
      </c>
      <c r="T14" s="7">
        <f>T10/COUNT(Table1[RGMA])</f>
        <v>51.396165528511716</v>
      </c>
      <c r="U14" s="7">
        <f>U10/COUNT(Table1[RGMA])</f>
        <v>6.836751733138029</v>
      </c>
      <c r="V14" s="7">
        <f>V10/COUNT(Table1[RGMA])</f>
        <v>7.4433699005786683E-2</v>
      </c>
    </row>
    <row r="16" spans="1:22" x14ac:dyDescent="0.3">
      <c r="I16" s="3" t="s">
        <v>13</v>
      </c>
      <c r="J16" s="3"/>
      <c r="K16" s="3"/>
      <c r="Q16" s="3" t="s">
        <v>11</v>
      </c>
      <c r="R16" s="3"/>
      <c r="S16" s="3"/>
      <c r="T16" s="3"/>
    </row>
    <row r="19" spans="9:22" x14ac:dyDescent="0.3">
      <c r="I19" t="s">
        <v>7</v>
      </c>
      <c r="J19" t="s">
        <v>0</v>
      </c>
      <c r="K19" t="s">
        <v>1</v>
      </c>
      <c r="L19" t="s">
        <v>2</v>
      </c>
      <c r="M19" t="s">
        <v>3</v>
      </c>
      <c r="N19" t="s">
        <v>4</v>
      </c>
      <c r="Q19" t="s">
        <v>9</v>
      </c>
      <c r="R19" t="s">
        <v>0</v>
      </c>
      <c r="S19" t="s">
        <v>1</v>
      </c>
      <c r="T19" t="s">
        <v>2</v>
      </c>
      <c r="U19" t="s">
        <v>3</v>
      </c>
      <c r="V19" t="s">
        <v>4</v>
      </c>
    </row>
    <row r="20" spans="9:22" x14ac:dyDescent="0.3">
      <c r="I20" s="1">
        <v>39829</v>
      </c>
      <c r="J20" t="str">
        <f>IFERROR(LN(B5/B4),"")</f>
        <v/>
      </c>
      <c r="K20" t="str">
        <f>IFERROR(LN(C5/C4),"")</f>
        <v/>
      </c>
      <c r="L20" t="str">
        <f>IFERROR(LN(D5/D4),"")</f>
        <v/>
      </c>
      <c r="M20" t="str">
        <f>IFERROR(LN(E5/E4),"")</f>
        <v/>
      </c>
      <c r="N20" t="str">
        <f>IFERROR(LN(F5/F4),"")</f>
        <v/>
      </c>
      <c r="Q20" s="1">
        <v>39829</v>
      </c>
    </row>
    <row r="21" spans="9:22" x14ac:dyDescent="0.3">
      <c r="I21" s="1">
        <v>39830</v>
      </c>
      <c r="J21">
        <f>IFERROR(LN(B6/B5),"")</f>
        <v>-0.29738213509952288</v>
      </c>
      <c r="K21">
        <f>IFERROR(LN(C6/C5),"")</f>
        <v>-0.14682339487450619</v>
      </c>
      <c r="L21">
        <f>IFERROR(LN(D6/D5),"")</f>
        <v>3.2998934694775918E-2</v>
      </c>
      <c r="M21">
        <f>IFERROR(LN(E6/E5),"")</f>
        <v>3.744676946462449</v>
      </c>
      <c r="N21">
        <f>IFERROR(LN(F6/F5),"")</f>
        <v>-8.0462153595734109E-2</v>
      </c>
      <c r="Q21" s="1">
        <v>39830</v>
      </c>
      <c r="R21">
        <f>R20+J21</f>
        <v>-0.29738213509952288</v>
      </c>
      <c r="S21">
        <f t="shared" ref="S21:V25" si="5">S20+K21</f>
        <v>-0.14682339487450619</v>
      </c>
      <c r="T21">
        <f t="shared" si="5"/>
        <v>3.2998934694775918E-2</v>
      </c>
      <c r="U21">
        <f t="shared" si="5"/>
        <v>3.744676946462449</v>
      </c>
      <c r="V21">
        <f t="shared" si="5"/>
        <v>-8.0462153595734109E-2</v>
      </c>
    </row>
    <row r="22" spans="9:22" x14ac:dyDescent="0.3">
      <c r="I22" s="1">
        <v>39831</v>
      </c>
      <c r="J22">
        <f>IFERROR(LN(B7/B6),"")</f>
        <v>3.4291035124158649</v>
      </c>
      <c r="K22">
        <f>IFERROR(LN(C7/C6),"")</f>
        <v>0.87391543258268922</v>
      </c>
      <c r="L22">
        <f>IFERROR(LN(D7/D6),"")</f>
        <v>5.7357488426866068</v>
      </c>
      <c r="M22">
        <f>IFERROR(LN(E7/E6),"")</f>
        <v>-1.969098499491724</v>
      </c>
      <c r="N22">
        <f>IFERROR(LN(F7/F6),"")</f>
        <v>0.1214453276197624</v>
      </c>
      <c r="Q22" s="1">
        <v>39831</v>
      </c>
      <c r="R22">
        <f>R21+J22</f>
        <v>3.1317213773163419</v>
      </c>
      <c r="S22">
        <f t="shared" si="5"/>
        <v>0.72709203770818309</v>
      </c>
      <c r="T22">
        <f t="shared" si="5"/>
        <v>5.7687477773813827</v>
      </c>
      <c r="U22">
        <f t="shared" si="5"/>
        <v>1.775578446970725</v>
      </c>
      <c r="V22">
        <f t="shared" si="5"/>
        <v>4.098317402402829E-2</v>
      </c>
    </row>
    <row r="23" spans="9:22" x14ac:dyDescent="0.3">
      <c r="I23" s="1">
        <v>39832</v>
      </c>
      <c r="J23">
        <f>IFERROR(LN(B8/B7),"")</f>
        <v>-3.788162182564617</v>
      </c>
      <c r="K23">
        <f>IFERROR(LN(C8/C7),"")</f>
        <v>-0.67583589807828259</v>
      </c>
      <c r="L23">
        <f>IFERROR(LN(D8/D7),"")</f>
        <v>-4.9543386309997297</v>
      </c>
      <c r="M23">
        <f>IFERROR(LN(E8/E7),"")</f>
        <v>-1.6709324995237564</v>
      </c>
      <c r="N23">
        <f>IFERROR(LN(F8/F7),"")</f>
        <v>-0.24929051435399319</v>
      </c>
      <c r="Q23" s="1">
        <v>39832</v>
      </c>
      <c r="R23">
        <f>R22+J23</f>
        <v>-0.65644080524827508</v>
      </c>
      <c r="S23">
        <f t="shared" si="5"/>
        <v>5.1256139629900499E-2</v>
      </c>
      <c r="T23">
        <f t="shared" si="5"/>
        <v>0.81440914638165296</v>
      </c>
      <c r="U23">
        <f t="shared" si="5"/>
        <v>0.10464594744696853</v>
      </c>
      <c r="V23">
        <f t="shared" si="5"/>
        <v>-0.2083073403299649</v>
      </c>
    </row>
    <row r="24" spans="9:22" x14ac:dyDescent="0.3">
      <c r="I24" s="1">
        <v>39833</v>
      </c>
      <c r="J24">
        <f>IFERROR(LN(B9/B8),"")</f>
        <v>-2.250265072807844E-2</v>
      </c>
      <c r="K24">
        <f>IFERROR(LN(C9/C8),"")</f>
        <v>-0.33979916943437882</v>
      </c>
      <c r="L24">
        <f>IFERROR(LN(D9/D8),"")</f>
        <v>-0.74234968700179293</v>
      </c>
      <c r="M24">
        <f>IFERROR(LN(E9/E8),"")</f>
        <v>0.5450224899656313</v>
      </c>
      <c r="N24">
        <f>IFERROR(LN(F9/F8),"")</f>
        <v>0.64192278825608018</v>
      </c>
      <c r="Q24" s="1">
        <v>39833</v>
      </c>
      <c r="R24">
        <f>R23+J24</f>
        <v>-0.67894345597635353</v>
      </c>
      <c r="S24">
        <f t="shared" si="5"/>
        <v>-0.28854302980447832</v>
      </c>
      <c r="T24">
        <f t="shared" si="5"/>
        <v>7.2059459379860025E-2</v>
      </c>
      <c r="U24">
        <f t="shared" si="5"/>
        <v>0.64966843741259983</v>
      </c>
      <c r="V24">
        <f t="shared" si="5"/>
        <v>0.43361544792611528</v>
      </c>
    </row>
    <row r="25" spans="9:22" x14ac:dyDescent="0.3">
      <c r="I25" s="1">
        <v>39834</v>
      </c>
      <c r="J25">
        <f>IFERROR(LN(B10/B9),"")</f>
        <v>7.8299744480702871E-2</v>
      </c>
      <c r="K25">
        <f>IFERROR(LN(C10/C9),"")</f>
        <v>0.63179705871746561</v>
      </c>
      <c r="L25">
        <f>IFERROR(LN(D10/D9),"")</f>
        <v>0.74932084753511496</v>
      </c>
      <c r="M25">
        <f>IFERROR(LN(E10/E9),"")</f>
        <v>0.51453930186187802</v>
      </c>
      <c r="N25">
        <f>IFERROR(LN(F10/F9),"")</f>
        <v>-0.33505283438764494</v>
      </c>
      <c r="Q25" s="1">
        <v>39834</v>
      </c>
      <c r="R25">
        <f>R24+J25</f>
        <v>-0.60064371149565066</v>
      </c>
      <c r="S25">
        <f t="shared" si="5"/>
        <v>0.34325402891298729</v>
      </c>
      <c r="T25">
        <f t="shared" si="5"/>
        <v>0.82138030691497499</v>
      </c>
      <c r="U25">
        <f t="shared" si="5"/>
        <v>1.1642077392744778</v>
      </c>
      <c r="V25">
        <f t="shared" si="5"/>
        <v>9.8562613538470345E-2</v>
      </c>
    </row>
    <row r="27" spans="9:22" x14ac:dyDescent="0.3">
      <c r="J27">
        <f>SUM(J21:J25)</f>
        <v>-0.60064371149565066</v>
      </c>
      <c r="K27">
        <f t="shared" ref="K27:N27" si="6">SUM(K21:K25)</f>
        <v>0.34325402891298729</v>
      </c>
      <c r="L27">
        <f t="shared" si="6"/>
        <v>0.82138030691497499</v>
      </c>
      <c r="M27">
        <f t="shared" si="6"/>
        <v>1.1642077392744778</v>
      </c>
      <c r="N27">
        <f t="shared" si="6"/>
        <v>9.8562613538470345E-2</v>
      </c>
      <c r="R27" t="b">
        <f>R25=J27</f>
        <v>1</v>
      </c>
      <c r="S27" t="b">
        <f t="shared" ref="S27:V27" si="7">S25=K27</f>
        <v>1</v>
      </c>
      <c r="T27" t="b">
        <f t="shared" si="7"/>
        <v>1</v>
      </c>
      <c r="U27" t="b">
        <f t="shared" si="7"/>
        <v>1</v>
      </c>
      <c r="V27" t="b">
        <f t="shared" si="7"/>
        <v>1</v>
      </c>
    </row>
    <row r="29" spans="9:22" x14ac:dyDescent="0.3">
      <c r="R29">
        <f>R25/COUNT(Table1[RGMA])</f>
        <v>-0.1001072852492751</v>
      </c>
      <c r="S29">
        <f>S25/COUNT(Table1[RGMA])</f>
        <v>5.7209004818831212E-2</v>
      </c>
      <c r="T29">
        <f>T25/COUNT(Table1[RGMA])</f>
        <v>0.13689671781916249</v>
      </c>
      <c r="U29">
        <f>U25/COUNT(Table1[RGMA])</f>
        <v>0.19403462321241297</v>
      </c>
      <c r="V29">
        <f>V25/COUNT(Table1[RGMA])</f>
        <v>1.6427102256411724E-2</v>
      </c>
    </row>
    <row r="32" spans="9:22" x14ac:dyDescent="0.3">
      <c r="Q32" t="s">
        <v>14</v>
      </c>
      <c r="R32">
        <f>EXP(R29)</f>
        <v>0.9047403475352217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8E68D1CB96545A68821E2AF656126" ma:contentTypeVersion="11" ma:contentTypeDescription="Create a new document." ma:contentTypeScope="" ma:versionID="0543062503137616826202ff51d212e1">
  <xsd:schema xmlns:xsd="http://www.w3.org/2001/XMLSchema" xmlns:xs="http://www.w3.org/2001/XMLSchema" xmlns:p="http://schemas.microsoft.com/office/2006/metadata/properties" xmlns:ns3="b0e291c4-f1b1-45b4-8f69-4e5a0ba0a5aa" xmlns:ns4="1c0b0a40-91f8-45d9-a0ed-17fc98620c9a" targetNamespace="http://schemas.microsoft.com/office/2006/metadata/properties" ma:root="true" ma:fieldsID="6b75febf3e227a11e60c438fe0981452" ns3:_="" ns4:_="">
    <xsd:import namespace="b0e291c4-f1b1-45b4-8f69-4e5a0ba0a5aa"/>
    <xsd:import namespace="1c0b0a40-91f8-45d9-a0ed-17fc98620c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291c4-f1b1-45b4-8f69-4e5a0ba0a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b0a40-91f8-45d9-a0ed-17fc98620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895E98-77CC-404F-B77E-027306F55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291c4-f1b1-45b4-8f69-4e5a0ba0a5aa"/>
    <ds:schemaRef ds:uri="1c0b0a40-91f8-45d9-a0ed-17fc98620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8CB39A-C80C-4032-922D-8E274370B0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E4399F-D9CE-4D4B-AC3F-D228B954DE8E}">
  <ds:schemaRefs>
    <ds:schemaRef ds:uri="http://schemas.microsoft.com/office/2006/documentManagement/types"/>
    <ds:schemaRef ds:uri="http://schemas.microsoft.com/office/2006/metadata/properties"/>
    <ds:schemaRef ds:uri="b0e291c4-f1b1-45b4-8f69-4e5a0ba0a5aa"/>
    <ds:schemaRef ds:uri="http://purl.org/dc/terms/"/>
    <ds:schemaRef ds:uri="1c0b0a40-91f8-45d9-a0ed-17fc98620c9a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Neri, Luigi</dc:creator>
  <cp:lastModifiedBy>Neri, Luigi</cp:lastModifiedBy>
  <dcterms:created xsi:type="dcterms:W3CDTF">2020-06-25T07:42:40Z</dcterms:created>
  <dcterms:modified xsi:type="dcterms:W3CDTF">2020-06-25T09:21:43Z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0x0101003A68E68D1CB96545A68821E2AF656126</vt:lpwstr>
  </property>
</Properties>
</file>