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lehorwath/Documents/Orchard_Common_Garden/commongarden/RAWDATAFILES/"/>
    </mc:Choice>
  </mc:AlternateContent>
  <xr:revisionPtr revIDLastSave="0" documentId="8_{8D069EA5-C1BA-4040-B8EF-9DBC9417E29E}" xr6:coauthVersionLast="47" xr6:coauthVersionMax="47" xr10:uidLastSave="{00000000-0000-0000-0000-000000000000}"/>
  <bookViews>
    <workbookView xWindow="28800" yWindow="-1300" windowWidth="38400" windowHeight="21100" firstSheet="1" activeTab="9" xr2:uid="{00000000-000D-0000-FFFF-FFFF00000000}"/>
  </bookViews>
  <sheets>
    <sheet name="README" sheetId="3" r:id="rId1"/>
    <sheet name="RawdataAfterAlignment_w_RT_PA" sheetId="1" r:id="rId2"/>
    <sheet name="Data_wO_RT" sheetId="2" r:id="rId3"/>
    <sheet name="Compound%pertreatment" sheetId="18" r:id="rId4"/>
    <sheet name="data_add0.5 to all " sheetId="4" r:id="rId5"/>
    <sheet name="0.5 add+attributesfrom metatdat" sheetId="5" r:id="rId6"/>
    <sheet name="AUC_gdw" sheetId="6" r:id="rId7"/>
    <sheet name="AUC_gdw_logtransformed" sheetId="7" r:id="rId8"/>
    <sheet name="Logtrans_averaged" sheetId="8" r:id="rId9"/>
    <sheet name="logtrans_centered" sheetId="9" r:id="rId10"/>
    <sheet name="centered__RE" sheetId="12" r:id="rId11"/>
    <sheet name="centered_RW" sheetId="13" r:id="rId12"/>
    <sheet name="centered_NB" sheetId="11" r:id="rId13"/>
    <sheet name="RGF105" sheetId="20" r:id="rId14"/>
    <sheet name="Sheet10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D3" i="4" l="1"/>
  <c r="H18" i="4"/>
  <c r="I30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AA31" i="18"/>
  <c r="AB31" i="18"/>
  <c r="AC31" i="18"/>
  <c r="AD31" i="18"/>
  <c r="AE31" i="18"/>
  <c r="AF31" i="18"/>
  <c r="AG31" i="18"/>
  <c r="AH31" i="18"/>
  <c r="AI31" i="18"/>
  <c r="AJ31" i="18"/>
  <c r="AK31" i="18"/>
  <c r="AL31" i="18"/>
  <c r="AM31" i="18"/>
  <c r="AN31" i="18"/>
  <c r="AO31" i="18"/>
  <c r="AP31" i="18"/>
  <c r="AQ31" i="18"/>
  <c r="AR31" i="18"/>
  <c r="AS31" i="18"/>
  <c r="AT31" i="18"/>
  <c r="AU31" i="18"/>
  <c r="AV31" i="18"/>
  <c r="AW31" i="18"/>
  <c r="AX31" i="18"/>
  <c r="AY31" i="18"/>
  <c r="AZ31" i="18"/>
  <c r="BA31" i="18"/>
  <c r="BB31" i="18"/>
  <c r="BC31" i="18"/>
  <c r="BD31" i="18"/>
  <c r="BE31" i="18"/>
  <c r="I31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AB30" i="18"/>
  <c r="AC30" i="18"/>
  <c r="AD30" i="18"/>
  <c r="AE30" i="18"/>
  <c r="AF30" i="18"/>
  <c r="AG30" i="18"/>
  <c r="AH30" i="18"/>
  <c r="AI30" i="18"/>
  <c r="AJ30" i="18"/>
  <c r="AK30" i="18"/>
  <c r="AL30" i="18"/>
  <c r="AM30" i="18"/>
  <c r="AN30" i="18"/>
  <c r="AO30" i="18"/>
  <c r="AP30" i="18"/>
  <c r="AQ30" i="18"/>
  <c r="AR30" i="18"/>
  <c r="AS30" i="18"/>
  <c r="AT30" i="18"/>
  <c r="AU30" i="18"/>
  <c r="AV30" i="18"/>
  <c r="AW30" i="18"/>
  <c r="AX30" i="18"/>
  <c r="AY30" i="18"/>
  <c r="AZ30" i="18"/>
  <c r="BA30" i="18"/>
  <c r="BB30" i="18"/>
  <c r="BC30" i="18"/>
  <c r="BD30" i="18"/>
  <c r="BE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J2" i="18"/>
  <c r="J31" i="18" l="1"/>
  <c r="J30" i="18"/>
  <c r="DD3" i="9"/>
  <c r="DD4" i="9"/>
  <c r="DD5" i="9"/>
  <c r="DD6" i="9"/>
  <c r="DD7" i="9"/>
  <c r="DD8" i="9"/>
  <c r="DD9" i="9"/>
  <c r="DD10" i="9"/>
  <c r="DD11" i="9"/>
  <c r="DD12" i="9"/>
  <c r="DD13" i="9"/>
  <c r="DD14" i="9"/>
  <c r="DD15" i="9"/>
  <c r="DD16" i="9"/>
  <c r="DD17" i="9"/>
  <c r="DD18" i="9"/>
  <c r="DD19" i="9"/>
  <c r="DD20" i="9"/>
  <c r="DD21" i="9"/>
  <c r="DD22" i="9"/>
  <c r="DD23" i="9"/>
  <c r="DD24" i="9"/>
  <c r="DD25" i="9"/>
  <c r="DD26" i="9"/>
  <c r="DD27" i="9"/>
  <c r="DD28" i="9"/>
  <c r="DD29" i="9"/>
  <c r="DD2" i="9"/>
  <c r="DB3" i="9"/>
  <c r="DB4" i="9"/>
  <c r="DB5" i="9"/>
  <c r="DB6" i="9"/>
  <c r="DB7" i="9"/>
  <c r="DB8" i="9"/>
  <c r="DB9" i="9"/>
  <c r="DB10" i="9"/>
  <c r="DB11" i="9"/>
  <c r="DB12" i="9"/>
  <c r="DB13" i="9"/>
  <c r="DB14" i="9"/>
  <c r="DB15" i="9"/>
  <c r="DB16" i="9"/>
  <c r="DB17" i="9"/>
  <c r="DB18" i="9"/>
  <c r="DB19" i="9"/>
  <c r="DB20" i="9"/>
  <c r="DB21" i="9"/>
  <c r="DB22" i="9"/>
  <c r="DB23" i="9"/>
  <c r="DB24" i="9"/>
  <c r="DB25" i="9"/>
  <c r="DB26" i="9"/>
  <c r="DB27" i="9"/>
  <c r="DB28" i="9"/>
  <c r="DB29" i="9"/>
  <c r="CZ3" i="9"/>
  <c r="CZ4" i="9"/>
  <c r="CZ5" i="9"/>
  <c r="CZ6" i="9"/>
  <c r="CZ7" i="9"/>
  <c r="CZ8" i="9"/>
  <c r="CZ9" i="9"/>
  <c r="CZ10" i="9"/>
  <c r="CZ11" i="9"/>
  <c r="CZ12" i="9"/>
  <c r="CZ13" i="9"/>
  <c r="CZ14" i="9"/>
  <c r="CZ15" i="9"/>
  <c r="CZ16" i="9"/>
  <c r="CZ17" i="9"/>
  <c r="CZ18" i="9"/>
  <c r="CZ19" i="9"/>
  <c r="CZ20" i="9"/>
  <c r="CZ21" i="9"/>
  <c r="CZ22" i="9"/>
  <c r="CZ23" i="9"/>
  <c r="CZ24" i="9"/>
  <c r="CZ25" i="9"/>
  <c r="CZ26" i="9"/>
  <c r="CZ27" i="9"/>
  <c r="CZ28" i="9"/>
  <c r="CZ29" i="9"/>
  <c r="CX3" i="9"/>
  <c r="CX4" i="9"/>
  <c r="CX5" i="9"/>
  <c r="CX6" i="9"/>
  <c r="CX7" i="9"/>
  <c r="CX8" i="9"/>
  <c r="CX9" i="9"/>
  <c r="CX10" i="9"/>
  <c r="CX11" i="9"/>
  <c r="CX12" i="9"/>
  <c r="CX13" i="9"/>
  <c r="CX14" i="9"/>
  <c r="CX15" i="9"/>
  <c r="CX16" i="9"/>
  <c r="CX17" i="9"/>
  <c r="CX18" i="9"/>
  <c r="CX19" i="9"/>
  <c r="CX20" i="9"/>
  <c r="CX21" i="9"/>
  <c r="CX22" i="9"/>
  <c r="CX23" i="9"/>
  <c r="CX24" i="9"/>
  <c r="CX25" i="9"/>
  <c r="CX26" i="9"/>
  <c r="CX27" i="9"/>
  <c r="CX28" i="9"/>
  <c r="CX29" i="9"/>
  <c r="DB2" i="9"/>
  <c r="CZ2" i="9"/>
  <c r="CX2" i="9"/>
  <c r="CV3" i="9"/>
  <c r="CV4" i="9"/>
  <c r="CV5" i="9"/>
  <c r="CV6" i="9"/>
  <c r="CV7" i="9"/>
  <c r="CV8" i="9"/>
  <c r="CV9" i="9"/>
  <c r="CV10" i="9"/>
  <c r="CV11" i="9"/>
  <c r="CV12" i="9"/>
  <c r="CV13" i="9"/>
  <c r="CV14" i="9"/>
  <c r="CV15" i="9"/>
  <c r="CV16" i="9"/>
  <c r="CV17" i="9"/>
  <c r="CV18" i="9"/>
  <c r="CV19" i="9"/>
  <c r="CV20" i="9"/>
  <c r="CV21" i="9"/>
  <c r="CV22" i="9"/>
  <c r="CV23" i="9"/>
  <c r="CV24" i="9"/>
  <c r="CV25" i="9"/>
  <c r="CV26" i="9"/>
  <c r="CV27" i="9"/>
  <c r="CV28" i="9"/>
  <c r="CV29" i="9"/>
  <c r="CT3" i="9"/>
  <c r="CT4" i="9"/>
  <c r="CT5" i="9"/>
  <c r="CT6" i="9"/>
  <c r="CT7" i="9"/>
  <c r="CT8" i="9"/>
  <c r="CT9" i="9"/>
  <c r="CT10" i="9"/>
  <c r="CT11" i="9"/>
  <c r="CT12" i="9"/>
  <c r="CT13" i="9"/>
  <c r="CT14" i="9"/>
  <c r="CT15" i="9"/>
  <c r="CT16" i="9"/>
  <c r="CT17" i="9"/>
  <c r="CT18" i="9"/>
  <c r="CT19" i="9"/>
  <c r="CT20" i="9"/>
  <c r="CT21" i="9"/>
  <c r="CT22" i="9"/>
  <c r="CT23" i="9"/>
  <c r="CT24" i="9"/>
  <c r="CT25" i="9"/>
  <c r="CT26" i="9"/>
  <c r="CT27" i="9"/>
  <c r="CT28" i="9"/>
  <c r="CT29" i="9"/>
  <c r="CR3" i="9"/>
  <c r="CR4" i="9"/>
  <c r="CR5" i="9"/>
  <c r="CR6" i="9"/>
  <c r="CR7" i="9"/>
  <c r="CR8" i="9"/>
  <c r="CR9" i="9"/>
  <c r="CR10" i="9"/>
  <c r="CR11" i="9"/>
  <c r="CR12" i="9"/>
  <c r="CR13" i="9"/>
  <c r="CR14" i="9"/>
  <c r="CR15" i="9"/>
  <c r="CR16" i="9"/>
  <c r="CR17" i="9"/>
  <c r="CR18" i="9"/>
  <c r="CR19" i="9"/>
  <c r="CR20" i="9"/>
  <c r="CR21" i="9"/>
  <c r="CR22" i="9"/>
  <c r="CR23" i="9"/>
  <c r="CR24" i="9"/>
  <c r="CR25" i="9"/>
  <c r="CR26" i="9"/>
  <c r="CR27" i="9"/>
  <c r="CR28" i="9"/>
  <c r="CR29" i="9"/>
  <c r="CP3" i="9"/>
  <c r="CP4" i="9"/>
  <c r="CP5" i="9"/>
  <c r="CP6" i="9"/>
  <c r="CP7" i="9"/>
  <c r="CP8" i="9"/>
  <c r="CP9" i="9"/>
  <c r="CP10" i="9"/>
  <c r="CP11" i="9"/>
  <c r="CP12" i="9"/>
  <c r="CP13" i="9"/>
  <c r="CP14" i="9"/>
  <c r="CP15" i="9"/>
  <c r="CP16" i="9"/>
  <c r="CP17" i="9"/>
  <c r="CP18" i="9"/>
  <c r="CP19" i="9"/>
  <c r="CP20" i="9"/>
  <c r="CP21" i="9"/>
  <c r="CP22" i="9"/>
  <c r="CP23" i="9"/>
  <c r="CP24" i="9"/>
  <c r="CP25" i="9"/>
  <c r="CP26" i="9"/>
  <c r="CP27" i="9"/>
  <c r="CP28" i="9"/>
  <c r="CP29" i="9"/>
  <c r="CN3" i="9"/>
  <c r="CN4" i="9"/>
  <c r="CN5" i="9"/>
  <c r="CN6" i="9"/>
  <c r="CN7" i="9"/>
  <c r="CN8" i="9"/>
  <c r="CN9" i="9"/>
  <c r="CN10" i="9"/>
  <c r="CN11" i="9"/>
  <c r="CN12" i="9"/>
  <c r="CN13" i="9"/>
  <c r="CN14" i="9"/>
  <c r="CN15" i="9"/>
  <c r="CN16" i="9"/>
  <c r="CN17" i="9"/>
  <c r="CN18" i="9"/>
  <c r="CN19" i="9"/>
  <c r="CN20" i="9"/>
  <c r="CN21" i="9"/>
  <c r="CN22" i="9"/>
  <c r="CN23" i="9"/>
  <c r="CN24" i="9"/>
  <c r="CN25" i="9"/>
  <c r="CN26" i="9"/>
  <c r="CN27" i="9"/>
  <c r="CN28" i="9"/>
  <c r="CN29" i="9"/>
  <c r="CL3" i="9"/>
  <c r="CL4" i="9"/>
  <c r="CL5" i="9"/>
  <c r="CL6" i="9"/>
  <c r="CL7" i="9"/>
  <c r="CL8" i="9"/>
  <c r="CL9" i="9"/>
  <c r="CL10" i="9"/>
  <c r="CL11" i="9"/>
  <c r="CL12" i="9"/>
  <c r="CL13" i="9"/>
  <c r="CL14" i="9"/>
  <c r="CL15" i="9"/>
  <c r="CL16" i="9"/>
  <c r="CL17" i="9"/>
  <c r="CL18" i="9"/>
  <c r="CL19" i="9"/>
  <c r="CL20" i="9"/>
  <c r="CL21" i="9"/>
  <c r="CL22" i="9"/>
  <c r="CL23" i="9"/>
  <c r="CL24" i="9"/>
  <c r="CL25" i="9"/>
  <c r="CL26" i="9"/>
  <c r="CL27" i="9"/>
  <c r="CL28" i="9"/>
  <c r="CL29" i="9"/>
  <c r="CV2" i="9"/>
  <c r="CT2" i="9"/>
  <c r="CR2" i="9"/>
  <c r="CP2" i="9"/>
  <c r="CN2" i="9"/>
  <c r="CL2" i="9"/>
  <c r="CJ3" i="9"/>
  <c r="CJ4" i="9"/>
  <c r="CJ5" i="9"/>
  <c r="CJ6" i="9"/>
  <c r="CJ7" i="9"/>
  <c r="CJ8" i="9"/>
  <c r="CJ9" i="9"/>
  <c r="CJ10" i="9"/>
  <c r="CJ11" i="9"/>
  <c r="CJ12" i="9"/>
  <c r="CJ13" i="9"/>
  <c r="CJ14" i="9"/>
  <c r="CJ15" i="9"/>
  <c r="CJ16" i="9"/>
  <c r="CJ17" i="9"/>
  <c r="CJ18" i="9"/>
  <c r="CJ19" i="9"/>
  <c r="CJ20" i="9"/>
  <c r="CJ21" i="9"/>
  <c r="CJ22" i="9"/>
  <c r="CJ23" i="9"/>
  <c r="CJ24" i="9"/>
  <c r="CJ25" i="9"/>
  <c r="CJ26" i="9"/>
  <c r="CJ27" i="9"/>
  <c r="CJ28" i="9"/>
  <c r="CJ29" i="9"/>
  <c r="CH3" i="9"/>
  <c r="CH4" i="9"/>
  <c r="CH5" i="9"/>
  <c r="CH6" i="9"/>
  <c r="CH7" i="9"/>
  <c r="CH8" i="9"/>
  <c r="CH9" i="9"/>
  <c r="CH10" i="9"/>
  <c r="CH11" i="9"/>
  <c r="CH12" i="9"/>
  <c r="CH13" i="9"/>
  <c r="CH14" i="9"/>
  <c r="CH15" i="9"/>
  <c r="CH16" i="9"/>
  <c r="CH17" i="9"/>
  <c r="CH18" i="9"/>
  <c r="CH19" i="9"/>
  <c r="CH20" i="9"/>
  <c r="CH21" i="9"/>
  <c r="CH22" i="9"/>
  <c r="CH23" i="9"/>
  <c r="CH24" i="9"/>
  <c r="CH25" i="9"/>
  <c r="CH26" i="9"/>
  <c r="CH27" i="9"/>
  <c r="CH28" i="9"/>
  <c r="CH29" i="9"/>
  <c r="CF3" i="9"/>
  <c r="CF4" i="9"/>
  <c r="CF5" i="9"/>
  <c r="CF6" i="9"/>
  <c r="CF7" i="9"/>
  <c r="CF8" i="9"/>
  <c r="CF9" i="9"/>
  <c r="CF10" i="9"/>
  <c r="CF11" i="9"/>
  <c r="CF12" i="9"/>
  <c r="CF13" i="9"/>
  <c r="CF14" i="9"/>
  <c r="CF15" i="9"/>
  <c r="CF16" i="9"/>
  <c r="CF17" i="9"/>
  <c r="CF18" i="9"/>
  <c r="CF19" i="9"/>
  <c r="CF20" i="9"/>
  <c r="CF21" i="9"/>
  <c r="CF22" i="9"/>
  <c r="CF23" i="9"/>
  <c r="CF24" i="9"/>
  <c r="CF25" i="9"/>
  <c r="CF26" i="9"/>
  <c r="CF27" i="9"/>
  <c r="CF28" i="9"/>
  <c r="CF29" i="9"/>
  <c r="CD3" i="9"/>
  <c r="CD4" i="9"/>
  <c r="CD5" i="9"/>
  <c r="CD6" i="9"/>
  <c r="CD7" i="9"/>
  <c r="CD8" i="9"/>
  <c r="CD9" i="9"/>
  <c r="CD10" i="9"/>
  <c r="CD11" i="9"/>
  <c r="CD12" i="9"/>
  <c r="CD13" i="9"/>
  <c r="CD14" i="9"/>
  <c r="CD15" i="9"/>
  <c r="CD16" i="9"/>
  <c r="CD17" i="9"/>
  <c r="CD18" i="9"/>
  <c r="CD19" i="9"/>
  <c r="CD20" i="9"/>
  <c r="CD21" i="9"/>
  <c r="CD22" i="9"/>
  <c r="CD23" i="9"/>
  <c r="CD24" i="9"/>
  <c r="CD25" i="9"/>
  <c r="CD26" i="9"/>
  <c r="CD27" i="9"/>
  <c r="CD28" i="9"/>
  <c r="CD29" i="9"/>
  <c r="CB3" i="9"/>
  <c r="CB4" i="9"/>
  <c r="CB5" i="9"/>
  <c r="CB6" i="9"/>
  <c r="CB7" i="9"/>
  <c r="CB8" i="9"/>
  <c r="CB9" i="9"/>
  <c r="CB10" i="9"/>
  <c r="CB11" i="9"/>
  <c r="CB12" i="9"/>
  <c r="CB13" i="9"/>
  <c r="CB14" i="9"/>
  <c r="CB15" i="9"/>
  <c r="CB16" i="9"/>
  <c r="CB17" i="9"/>
  <c r="CB18" i="9"/>
  <c r="CB19" i="9"/>
  <c r="CB20" i="9"/>
  <c r="CB21" i="9"/>
  <c r="CB22" i="9"/>
  <c r="CB23" i="9"/>
  <c r="CB24" i="9"/>
  <c r="CB25" i="9"/>
  <c r="CB26" i="9"/>
  <c r="CB27" i="9"/>
  <c r="CB28" i="9"/>
  <c r="CB29" i="9"/>
  <c r="BZ3" i="9"/>
  <c r="BZ4" i="9"/>
  <c r="BZ5" i="9"/>
  <c r="BZ6" i="9"/>
  <c r="BZ7" i="9"/>
  <c r="BZ8" i="9"/>
  <c r="BZ9" i="9"/>
  <c r="BZ10" i="9"/>
  <c r="BZ11" i="9"/>
  <c r="BZ12" i="9"/>
  <c r="BZ13" i="9"/>
  <c r="BZ14" i="9"/>
  <c r="BZ15" i="9"/>
  <c r="BZ16" i="9"/>
  <c r="BZ17" i="9"/>
  <c r="BZ18" i="9"/>
  <c r="BZ19" i="9"/>
  <c r="BZ20" i="9"/>
  <c r="BZ21" i="9"/>
  <c r="BZ22" i="9"/>
  <c r="BZ23" i="9"/>
  <c r="BZ24" i="9"/>
  <c r="BZ25" i="9"/>
  <c r="BZ26" i="9"/>
  <c r="BZ27" i="9"/>
  <c r="BZ28" i="9"/>
  <c r="BZ29" i="9"/>
  <c r="BX3" i="9"/>
  <c r="BX4" i="9"/>
  <c r="BX5" i="9"/>
  <c r="BX6" i="9"/>
  <c r="BX7" i="9"/>
  <c r="BX8" i="9"/>
  <c r="BX9" i="9"/>
  <c r="BX10" i="9"/>
  <c r="BX11" i="9"/>
  <c r="BX12" i="9"/>
  <c r="BX13" i="9"/>
  <c r="BX14" i="9"/>
  <c r="BX15" i="9"/>
  <c r="BX16" i="9"/>
  <c r="BX17" i="9"/>
  <c r="BX18" i="9"/>
  <c r="BX19" i="9"/>
  <c r="BX20" i="9"/>
  <c r="BX21" i="9"/>
  <c r="BX22" i="9"/>
  <c r="BX23" i="9"/>
  <c r="BX24" i="9"/>
  <c r="BX25" i="9"/>
  <c r="BX26" i="9"/>
  <c r="BX27" i="9"/>
  <c r="BX28" i="9"/>
  <c r="BX29" i="9"/>
  <c r="BV3" i="9"/>
  <c r="BV4" i="9"/>
  <c r="BV5" i="9"/>
  <c r="BV6" i="9"/>
  <c r="BV7" i="9"/>
  <c r="BV8" i="9"/>
  <c r="BV9" i="9"/>
  <c r="BV10" i="9"/>
  <c r="BV11" i="9"/>
  <c r="BV12" i="9"/>
  <c r="BV13" i="9"/>
  <c r="BV14" i="9"/>
  <c r="BV15" i="9"/>
  <c r="BV16" i="9"/>
  <c r="BV17" i="9"/>
  <c r="BV18" i="9"/>
  <c r="BV19" i="9"/>
  <c r="BV20" i="9"/>
  <c r="BV21" i="9"/>
  <c r="BV22" i="9"/>
  <c r="BV23" i="9"/>
  <c r="BV24" i="9"/>
  <c r="BV25" i="9"/>
  <c r="BV26" i="9"/>
  <c r="BV27" i="9"/>
  <c r="BV28" i="9"/>
  <c r="BV29" i="9"/>
  <c r="BT3" i="9"/>
  <c r="BT4" i="9"/>
  <c r="BT5" i="9"/>
  <c r="BT6" i="9"/>
  <c r="BT7" i="9"/>
  <c r="BT8" i="9"/>
  <c r="BT9" i="9"/>
  <c r="BT10" i="9"/>
  <c r="BT11" i="9"/>
  <c r="BT12" i="9"/>
  <c r="BT13" i="9"/>
  <c r="BT14" i="9"/>
  <c r="BT15" i="9"/>
  <c r="BT16" i="9"/>
  <c r="BT17" i="9"/>
  <c r="BT18" i="9"/>
  <c r="BT19" i="9"/>
  <c r="BT20" i="9"/>
  <c r="BT21" i="9"/>
  <c r="BT22" i="9"/>
  <c r="BT23" i="9"/>
  <c r="BT24" i="9"/>
  <c r="BT25" i="9"/>
  <c r="BT26" i="9"/>
  <c r="BT27" i="9"/>
  <c r="BT28" i="9"/>
  <c r="BT29" i="9"/>
  <c r="BR3" i="9"/>
  <c r="BR4" i="9"/>
  <c r="BR5" i="9"/>
  <c r="BR6" i="9"/>
  <c r="BR7" i="9"/>
  <c r="BR8" i="9"/>
  <c r="BR9" i="9"/>
  <c r="BR10" i="9"/>
  <c r="BR11" i="9"/>
  <c r="BR12" i="9"/>
  <c r="BR13" i="9"/>
  <c r="BR14" i="9"/>
  <c r="BR15" i="9"/>
  <c r="BR16" i="9"/>
  <c r="BR17" i="9"/>
  <c r="BR18" i="9"/>
  <c r="BR19" i="9"/>
  <c r="BR20" i="9"/>
  <c r="BR21" i="9"/>
  <c r="BR22" i="9"/>
  <c r="BR23" i="9"/>
  <c r="BR24" i="9"/>
  <c r="BR25" i="9"/>
  <c r="BR26" i="9"/>
  <c r="BR27" i="9"/>
  <c r="BR28" i="9"/>
  <c r="BR29" i="9"/>
  <c r="BP3" i="9"/>
  <c r="BP4" i="9"/>
  <c r="BP5" i="9"/>
  <c r="BP6" i="9"/>
  <c r="BP7" i="9"/>
  <c r="BP8" i="9"/>
  <c r="BP9" i="9"/>
  <c r="BP10" i="9"/>
  <c r="BP11" i="9"/>
  <c r="BP12" i="9"/>
  <c r="BP13" i="9"/>
  <c r="BP14" i="9"/>
  <c r="BP15" i="9"/>
  <c r="BP16" i="9"/>
  <c r="BP17" i="9"/>
  <c r="BP18" i="9"/>
  <c r="BP19" i="9"/>
  <c r="BP20" i="9"/>
  <c r="BP21" i="9"/>
  <c r="BP22" i="9"/>
  <c r="BP23" i="9"/>
  <c r="BP24" i="9"/>
  <c r="BP25" i="9"/>
  <c r="BP26" i="9"/>
  <c r="BP27" i="9"/>
  <c r="BP28" i="9"/>
  <c r="BP29" i="9"/>
  <c r="CJ2" i="9"/>
  <c r="CH2" i="9"/>
  <c r="CF2" i="9"/>
  <c r="CD2" i="9"/>
  <c r="CB2" i="9"/>
  <c r="BZ2" i="9"/>
  <c r="BX2" i="9"/>
  <c r="BV2" i="9"/>
  <c r="BT2" i="9"/>
  <c r="BR2" i="9"/>
  <c r="BP2" i="9"/>
  <c r="BN3" i="9"/>
  <c r="BN4" i="9"/>
  <c r="BN5" i="9"/>
  <c r="BN6" i="9"/>
  <c r="BN7" i="9"/>
  <c r="BN8" i="9"/>
  <c r="BN9" i="9"/>
  <c r="BN10" i="9"/>
  <c r="BN11" i="9"/>
  <c r="BN12" i="9"/>
  <c r="BN13" i="9"/>
  <c r="BN14" i="9"/>
  <c r="BN15" i="9"/>
  <c r="BN16" i="9"/>
  <c r="BN17" i="9"/>
  <c r="BN18" i="9"/>
  <c r="BN19" i="9"/>
  <c r="BN20" i="9"/>
  <c r="BN21" i="9"/>
  <c r="BN22" i="9"/>
  <c r="BN23" i="9"/>
  <c r="BN24" i="9"/>
  <c r="BN25" i="9"/>
  <c r="BN26" i="9"/>
  <c r="BN27" i="9"/>
  <c r="BN28" i="9"/>
  <c r="BN29" i="9"/>
  <c r="BL3" i="9"/>
  <c r="BL4" i="9"/>
  <c r="BL5" i="9"/>
  <c r="BL6" i="9"/>
  <c r="BL7" i="9"/>
  <c r="BL8" i="9"/>
  <c r="BL9" i="9"/>
  <c r="BL10" i="9"/>
  <c r="BL11" i="9"/>
  <c r="BL12" i="9"/>
  <c r="BL13" i="9"/>
  <c r="BL14" i="9"/>
  <c r="BL15" i="9"/>
  <c r="BL16" i="9"/>
  <c r="BL17" i="9"/>
  <c r="BL18" i="9"/>
  <c r="BL19" i="9"/>
  <c r="BL20" i="9"/>
  <c r="BL21" i="9"/>
  <c r="BL22" i="9"/>
  <c r="BL23" i="9"/>
  <c r="BL24" i="9"/>
  <c r="BL25" i="9"/>
  <c r="BL26" i="9"/>
  <c r="BL27" i="9"/>
  <c r="BL28" i="9"/>
  <c r="BL29" i="9"/>
  <c r="BJ3" i="9"/>
  <c r="BJ4" i="9"/>
  <c r="BJ5" i="9"/>
  <c r="BJ6" i="9"/>
  <c r="BJ7" i="9"/>
  <c r="BJ8" i="9"/>
  <c r="BJ9" i="9"/>
  <c r="BJ10" i="9"/>
  <c r="BJ11" i="9"/>
  <c r="BJ12" i="9"/>
  <c r="BJ13" i="9"/>
  <c r="BJ14" i="9"/>
  <c r="BJ15" i="9"/>
  <c r="BJ16" i="9"/>
  <c r="BJ17" i="9"/>
  <c r="BJ18" i="9"/>
  <c r="BJ19" i="9"/>
  <c r="BJ20" i="9"/>
  <c r="BJ21" i="9"/>
  <c r="BJ22" i="9"/>
  <c r="BJ23" i="9"/>
  <c r="BJ24" i="9"/>
  <c r="BJ25" i="9"/>
  <c r="BJ26" i="9"/>
  <c r="BJ27" i="9"/>
  <c r="BJ28" i="9"/>
  <c r="BJ29" i="9"/>
  <c r="BH3" i="9"/>
  <c r="BH4" i="9"/>
  <c r="BH5" i="9"/>
  <c r="BH6" i="9"/>
  <c r="BH7" i="9"/>
  <c r="BH8" i="9"/>
  <c r="BH9" i="9"/>
  <c r="BH10" i="9"/>
  <c r="BH11" i="9"/>
  <c r="BH12" i="9"/>
  <c r="BH13" i="9"/>
  <c r="BH14" i="9"/>
  <c r="BH15" i="9"/>
  <c r="BH16" i="9"/>
  <c r="BH17" i="9"/>
  <c r="BH18" i="9"/>
  <c r="BH19" i="9"/>
  <c r="BH20" i="9"/>
  <c r="BH21" i="9"/>
  <c r="BH22" i="9"/>
  <c r="BH23" i="9"/>
  <c r="BH24" i="9"/>
  <c r="BH25" i="9"/>
  <c r="BH26" i="9"/>
  <c r="BH27" i="9"/>
  <c r="BH28" i="9"/>
  <c r="BH29" i="9"/>
  <c r="BF3" i="9"/>
  <c r="BF4" i="9"/>
  <c r="BF5" i="9"/>
  <c r="BF6" i="9"/>
  <c r="BF7" i="9"/>
  <c r="BF8" i="9"/>
  <c r="BF9" i="9"/>
  <c r="BF10" i="9"/>
  <c r="BF11" i="9"/>
  <c r="BF12" i="9"/>
  <c r="BF13" i="9"/>
  <c r="BF14" i="9"/>
  <c r="BF15" i="9"/>
  <c r="BF16" i="9"/>
  <c r="BF17" i="9"/>
  <c r="BF18" i="9"/>
  <c r="BF19" i="9"/>
  <c r="BF20" i="9"/>
  <c r="BF21" i="9"/>
  <c r="BF22" i="9"/>
  <c r="BF23" i="9"/>
  <c r="BF24" i="9"/>
  <c r="BF25" i="9"/>
  <c r="BF26" i="9"/>
  <c r="BF27" i="9"/>
  <c r="BF28" i="9"/>
  <c r="BF29" i="9"/>
  <c r="BD3" i="9"/>
  <c r="BD4" i="9"/>
  <c r="BD5" i="9"/>
  <c r="BD6" i="9"/>
  <c r="BD7" i="9"/>
  <c r="BD8" i="9"/>
  <c r="BD9" i="9"/>
  <c r="BD10" i="9"/>
  <c r="BD11" i="9"/>
  <c r="BD12" i="9"/>
  <c r="BD13" i="9"/>
  <c r="BD14" i="9"/>
  <c r="BD15" i="9"/>
  <c r="BD16" i="9"/>
  <c r="BD17" i="9"/>
  <c r="BD18" i="9"/>
  <c r="BD19" i="9"/>
  <c r="BD20" i="9"/>
  <c r="BD21" i="9"/>
  <c r="BD22" i="9"/>
  <c r="BD23" i="9"/>
  <c r="BD24" i="9"/>
  <c r="BD25" i="9"/>
  <c r="BD26" i="9"/>
  <c r="BD27" i="9"/>
  <c r="BD28" i="9"/>
  <c r="BD29" i="9"/>
  <c r="BB3" i="9"/>
  <c r="BB4" i="9"/>
  <c r="BB5" i="9"/>
  <c r="BB6" i="9"/>
  <c r="BB7" i="9"/>
  <c r="BB8" i="9"/>
  <c r="BB9" i="9"/>
  <c r="BB10" i="9"/>
  <c r="BB11" i="9"/>
  <c r="BB12" i="9"/>
  <c r="BB13" i="9"/>
  <c r="BB14" i="9"/>
  <c r="BB15" i="9"/>
  <c r="BB16" i="9"/>
  <c r="BB17" i="9"/>
  <c r="BB18" i="9"/>
  <c r="BB19" i="9"/>
  <c r="BB20" i="9"/>
  <c r="BB21" i="9"/>
  <c r="BB22" i="9"/>
  <c r="BB23" i="9"/>
  <c r="BB24" i="9"/>
  <c r="BB25" i="9"/>
  <c r="BB26" i="9"/>
  <c r="BB27" i="9"/>
  <c r="BB28" i="9"/>
  <c r="BB29" i="9"/>
  <c r="AZ3" i="9"/>
  <c r="AZ4" i="9"/>
  <c r="AZ5" i="9"/>
  <c r="AZ6" i="9"/>
  <c r="AZ7" i="9"/>
  <c r="AZ8" i="9"/>
  <c r="AZ9" i="9"/>
  <c r="AZ10" i="9"/>
  <c r="AZ11" i="9"/>
  <c r="AZ12" i="9"/>
  <c r="AZ13" i="9"/>
  <c r="AZ14" i="9"/>
  <c r="AZ15" i="9"/>
  <c r="AZ16" i="9"/>
  <c r="AZ17" i="9"/>
  <c r="AZ18" i="9"/>
  <c r="AZ19" i="9"/>
  <c r="AZ20" i="9"/>
  <c r="AZ21" i="9"/>
  <c r="AZ22" i="9"/>
  <c r="AZ23" i="9"/>
  <c r="AZ24" i="9"/>
  <c r="AZ25" i="9"/>
  <c r="AZ26" i="9"/>
  <c r="AZ27" i="9"/>
  <c r="AZ28" i="9"/>
  <c r="AZ29" i="9"/>
  <c r="AX3" i="9"/>
  <c r="AX4" i="9"/>
  <c r="AX5" i="9"/>
  <c r="AX6" i="9"/>
  <c r="AX7" i="9"/>
  <c r="AX8" i="9"/>
  <c r="AX9" i="9"/>
  <c r="AX10" i="9"/>
  <c r="AX11" i="9"/>
  <c r="AX12" i="9"/>
  <c r="AX13" i="9"/>
  <c r="AX14" i="9"/>
  <c r="AX15" i="9"/>
  <c r="AX16" i="9"/>
  <c r="AX17" i="9"/>
  <c r="AX18" i="9"/>
  <c r="AX19" i="9"/>
  <c r="AX20" i="9"/>
  <c r="AX21" i="9"/>
  <c r="AX22" i="9"/>
  <c r="AX23" i="9"/>
  <c r="AX24" i="9"/>
  <c r="AX25" i="9"/>
  <c r="AX26" i="9"/>
  <c r="AX27" i="9"/>
  <c r="AX28" i="9"/>
  <c r="AX29" i="9"/>
  <c r="BN2" i="9"/>
  <c r="BL2" i="9"/>
  <c r="BJ2" i="9"/>
  <c r="BH2" i="9"/>
  <c r="BF2" i="9"/>
  <c r="BD2" i="9"/>
  <c r="BB2" i="9"/>
  <c r="AZ2" i="9"/>
  <c r="AX2" i="9"/>
  <c r="AV3" i="9"/>
  <c r="AV4" i="9"/>
  <c r="AV5" i="9"/>
  <c r="AV6" i="9"/>
  <c r="AV7" i="9"/>
  <c r="AV8" i="9"/>
  <c r="AV9" i="9"/>
  <c r="AV10" i="9"/>
  <c r="AV11" i="9"/>
  <c r="AV12" i="9"/>
  <c r="AV13" i="9"/>
  <c r="AV14" i="9"/>
  <c r="AV15" i="9"/>
  <c r="AV16" i="9"/>
  <c r="AV17" i="9"/>
  <c r="AV18" i="9"/>
  <c r="AV19" i="9"/>
  <c r="AV20" i="9"/>
  <c r="AV21" i="9"/>
  <c r="AV22" i="9"/>
  <c r="AV23" i="9"/>
  <c r="AV24" i="9"/>
  <c r="AV25" i="9"/>
  <c r="AV26" i="9"/>
  <c r="AV27" i="9"/>
  <c r="AV28" i="9"/>
  <c r="AV29" i="9"/>
  <c r="AT3" i="9"/>
  <c r="AT4" i="9"/>
  <c r="AT5" i="9"/>
  <c r="AT6" i="9"/>
  <c r="AT7" i="9"/>
  <c r="AT8" i="9"/>
  <c r="AT9" i="9"/>
  <c r="AT10" i="9"/>
  <c r="AT11" i="9"/>
  <c r="AT12" i="9"/>
  <c r="AT13" i="9"/>
  <c r="AT14" i="9"/>
  <c r="AT15" i="9"/>
  <c r="AT16" i="9"/>
  <c r="AT17" i="9"/>
  <c r="AT18" i="9"/>
  <c r="AT19" i="9"/>
  <c r="AT20" i="9"/>
  <c r="AT21" i="9"/>
  <c r="AT22" i="9"/>
  <c r="AT23" i="9"/>
  <c r="AT24" i="9"/>
  <c r="AT25" i="9"/>
  <c r="AT26" i="9"/>
  <c r="AT27" i="9"/>
  <c r="AT28" i="9"/>
  <c r="AT29" i="9"/>
  <c r="AR3" i="9"/>
  <c r="AR4" i="9"/>
  <c r="AR5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N29" i="9"/>
  <c r="AP3" i="9"/>
  <c r="AP4" i="9"/>
  <c r="AP5" i="9"/>
  <c r="AP6" i="9"/>
  <c r="AP7" i="9"/>
  <c r="AP8" i="9"/>
  <c r="AP9" i="9"/>
  <c r="AP10" i="9"/>
  <c r="AP11" i="9"/>
  <c r="AP12" i="9"/>
  <c r="AP13" i="9"/>
  <c r="AP14" i="9"/>
  <c r="AP15" i="9"/>
  <c r="AP16" i="9"/>
  <c r="AP17" i="9"/>
  <c r="AP18" i="9"/>
  <c r="AP19" i="9"/>
  <c r="AP20" i="9"/>
  <c r="AP21" i="9"/>
  <c r="AP22" i="9"/>
  <c r="AP23" i="9"/>
  <c r="AP24" i="9"/>
  <c r="AP25" i="9"/>
  <c r="AP26" i="9"/>
  <c r="AP27" i="9"/>
  <c r="AP28" i="9"/>
  <c r="AP29" i="9"/>
  <c r="AN3" i="9"/>
  <c r="AN4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L3" i="9"/>
  <c r="AL4" i="9"/>
  <c r="AL5" i="9"/>
  <c r="AL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J3" i="9"/>
  <c r="AJ4" i="9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H3" i="9"/>
  <c r="AH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F3" i="9"/>
  <c r="AF4" i="9"/>
  <c r="AF5" i="9"/>
  <c r="AF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D3" i="9"/>
  <c r="AD4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B3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AV2" i="9"/>
  <c r="AT2" i="9"/>
  <c r="AR2" i="9"/>
  <c r="AP2" i="9"/>
  <c r="AN2" i="9"/>
  <c r="AL2" i="9"/>
  <c r="AJ2" i="9"/>
  <c r="AH2" i="9"/>
  <c r="AF2" i="9"/>
  <c r="AD2" i="9"/>
  <c r="AB2" i="9"/>
  <c r="Z2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X2" i="9"/>
  <c r="V2" i="9"/>
  <c r="T2" i="9"/>
  <c r="R2" i="9"/>
  <c r="P2" i="9"/>
  <c r="N2" i="9"/>
  <c r="L2" i="9"/>
  <c r="J2" i="9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I30" i="8"/>
  <c r="DD3" i="7"/>
  <c r="DD4" i="7"/>
  <c r="DD5" i="7"/>
  <c r="DD6" i="7"/>
  <c r="DD7" i="7"/>
  <c r="DD8" i="7"/>
  <c r="DD9" i="7"/>
  <c r="DD10" i="7"/>
  <c r="DD11" i="7"/>
  <c r="DD12" i="7"/>
  <c r="DD13" i="7"/>
  <c r="DD14" i="7"/>
  <c r="DD15" i="7"/>
  <c r="DD16" i="7"/>
  <c r="DD17" i="7"/>
  <c r="DD18" i="7"/>
  <c r="DD19" i="7"/>
  <c r="DD20" i="7"/>
  <c r="DD21" i="7"/>
  <c r="DD22" i="7"/>
  <c r="DD23" i="7"/>
  <c r="DD24" i="7"/>
  <c r="DD25" i="7"/>
  <c r="DD26" i="7"/>
  <c r="DD27" i="7"/>
  <c r="DD28" i="7"/>
  <c r="DD29" i="7"/>
  <c r="DB3" i="7"/>
  <c r="DB4" i="7"/>
  <c r="DB5" i="7"/>
  <c r="DB6" i="7"/>
  <c r="DB7" i="7"/>
  <c r="DB8" i="7"/>
  <c r="DB9" i="7"/>
  <c r="DB10" i="7"/>
  <c r="DB11" i="7"/>
  <c r="DB12" i="7"/>
  <c r="DB13" i="7"/>
  <c r="DB14" i="7"/>
  <c r="DB15" i="7"/>
  <c r="DB16" i="7"/>
  <c r="DB17" i="7"/>
  <c r="DB18" i="7"/>
  <c r="DB19" i="7"/>
  <c r="DB20" i="7"/>
  <c r="DB21" i="7"/>
  <c r="DB22" i="7"/>
  <c r="DB23" i="7"/>
  <c r="DB24" i="7"/>
  <c r="DB25" i="7"/>
  <c r="DB26" i="7"/>
  <c r="DB27" i="7"/>
  <c r="DB28" i="7"/>
  <c r="DB29" i="7"/>
  <c r="CZ3" i="7"/>
  <c r="CZ4" i="7"/>
  <c r="CZ5" i="7"/>
  <c r="CZ6" i="7"/>
  <c r="CZ7" i="7"/>
  <c r="CZ8" i="7"/>
  <c r="CZ9" i="7"/>
  <c r="CZ10" i="7"/>
  <c r="CZ11" i="7"/>
  <c r="CZ12" i="7"/>
  <c r="CZ13" i="7"/>
  <c r="CZ14" i="7"/>
  <c r="CZ15" i="7"/>
  <c r="CZ16" i="7"/>
  <c r="CZ17" i="7"/>
  <c r="CZ18" i="7"/>
  <c r="CZ19" i="7"/>
  <c r="CZ20" i="7"/>
  <c r="CZ21" i="7"/>
  <c r="CZ22" i="7"/>
  <c r="CZ23" i="7"/>
  <c r="CZ24" i="7"/>
  <c r="CZ25" i="7"/>
  <c r="CZ26" i="7"/>
  <c r="CZ27" i="7"/>
  <c r="CZ28" i="7"/>
  <c r="CZ29" i="7"/>
  <c r="CX3" i="7"/>
  <c r="CX4" i="7"/>
  <c r="CX5" i="7"/>
  <c r="CX6" i="7"/>
  <c r="CX7" i="7"/>
  <c r="CX8" i="7"/>
  <c r="CX9" i="7"/>
  <c r="CX10" i="7"/>
  <c r="CX11" i="7"/>
  <c r="CX12" i="7"/>
  <c r="CX13" i="7"/>
  <c r="CX14" i="7"/>
  <c r="CX15" i="7"/>
  <c r="CX16" i="7"/>
  <c r="CX17" i="7"/>
  <c r="CX18" i="7"/>
  <c r="CX19" i="7"/>
  <c r="CX20" i="7"/>
  <c r="CX21" i="7"/>
  <c r="CX22" i="7"/>
  <c r="CX23" i="7"/>
  <c r="CX24" i="7"/>
  <c r="CX25" i="7"/>
  <c r="CX26" i="7"/>
  <c r="CX27" i="7"/>
  <c r="CX28" i="7"/>
  <c r="CX29" i="7"/>
  <c r="DD2" i="7"/>
  <c r="DB2" i="7"/>
  <c r="CZ2" i="7"/>
  <c r="CX2" i="7"/>
  <c r="CV3" i="7"/>
  <c r="CV4" i="7"/>
  <c r="CV5" i="7"/>
  <c r="CV6" i="7"/>
  <c r="CV7" i="7"/>
  <c r="CV8" i="7"/>
  <c r="CV9" i="7"/>
  <c r="CV10" i="7"/>
  <c r="CV11" i="7"/>
  <c r="CV12" i="7"/>
  <c r="CV13" i="7"/>
  <c r="CV14" i="7"/>
  <c r="CV15" i="7"/>
  <c r="CV16" i="7"/>
  <c r="CV17" i="7"/>
  <c r="CV18" i="7"/>
  <c r="CV19" i="7"/>
  <c r="CV20" i="7"/>
  <c r="CV21" i="7"/>
  <c r="CV22" i="7"/>
  <c r="CV23" i="7"/>
  <c r="CV24" i="7"/>
  <c r="CV25" i="7"/>
  <c r="CV26" i="7"/>
  <c r="CV27" i="7"/>
  <c r="CV28" i="7"/>
  <c r="CV29" i="7"/>
  <c r="CV2" i="7"/>
  <c r="CT3" i="7"/>
  <c r="CT4" i="7"/>
  <c r="CT5" i="7"/>
  <c r="CT6" i="7"/>
  <c r="CT7" i="7"/>
  <c r="CT8" i="7"/>
  <c r="CT9" i="7"/>
  <c r="CT10" i="7"/>
  <c r="CT11" i="7"/>
  <c r="CT12" i="7"/>
  <c r="CT13" i="7"/>
  <c r="CT14" i="7"/>
  <c r="CT15" i="7"/>
  <c r="CT16" i="7"/>
  <c r="CT17" i="7"/>
  <c r="CT18" i="7"/>
  <c r="CT19" i="7"/>
  <c r="CT20" i="7"/>
  <c r="CT21" i="7"/>
  <c r="CT22" i="7"/>
  <c r="CT23" i="7"/>
  <c r="CT24" i="7"/>
  <c r="CT25" i="7"/>
  <c r="CT26" i="7"/>
  <c r="CT27" i="7"/>
  <c r="CT28" i="7"/>
  <c r="CT29" i="7"/>
  <c r="CT2" i="7"/>
  <c r="CR3" i="7"/>
  <c r="CR4" i="7"/>
  <c r="CR5" i="7"/>
  <c r="CR6" i="7"/>
  <c r="CR7" i="7"/>
  <c r="CR8" i="7"/>
  <c r="CR9" i="7"/>
  <c r="CR10" i="7"/>
  <c r="CR11" i="7"/>
  <c r="CR12" i="7"/>
  <c r="CR13" i="7"/>
  <c r="CR14" i="7"/>
  <c r="CR15" i="7"/>
  <c r="CR16" i="7"/>
  <c r="CR17" i="7"/>
  <c r="CR18" i="7"/>
  <c r="CR19" i="7"/>
  <c r="CR20" i="7"/>
  <c r="CR21" i="7"/>
  <c r="CR22" i="7"/>
  <c r="CR23" i="7"/>
  <c r="CR24" i="7"/>
  <c r="CR25" i="7"/>
  <c r="CR26" i="7"/>
  <c r="CR27" i="7"/>
  <c r="CR28" i="7"/>
  <c r="CR29" i="7"/>
  <c r="CR2" i="7"/>
  <c r="CP3" i="7"/>
  <c r="CP4" i="7"/>
  <c r="CP5" i="7"/>
  <c r="CP6" i="7"/>
  <c r="CP7" i="7"/>
  <c r="CP8" i="7"/>
  <c r="CP9" i="7"/>
  <c r="CP10" i="7"/>
  <c r="CP11" i="7"/>
  <c r="CP12" i="7"/>
  <c r="CP13" i="7"/>
  <c r="CP14" i="7"/>
  <c r="CP15" i="7"/>
  <c r="CP16" i="7"/>
  <c r="CP17" i="7"/>
  <c r="CP18" i="7"/>
  <c r="CP19" i="7"/>
  <c r="CP20" i="7"/>
  <c r="CP21" i="7"/>
  <c r="CP22" i="7"/>
  <c r="CP23" i="7"/>
  <c r="CP24" i="7"/>
  <c r="CP25" i="7"/>
  <c r="CP26" i="7"/>
  <c r="CP27" i="7"/>
  <c r="CP28" i="7"/>
  <c r="CP29" i="7"/>
  <c r="CN3" i="7"/>
  <c r="CN4" i="7"/>
  <c r="CN5" i="7"/>
  <c r="CN6" i="7"/>
  <c r="CN7" i="7"/>
  <c r="CN8" i="7"/>
  <c r="CN9" i="7"/>
  <c r="CN10" i="7"/>
  <c r="CN11" i="7"/>
  <c r="CN12" i="7"/>
  <c r="CN13" i="7"/>
  <c r="CN14" i="7"/>
  <c r="CN15" i="7"/>
  <c r="CN16" i="7"/>
  <c r="CN17" i="7"/>
  <c r="CN18" i="7"/>
  <c r="CN19" i="7"/>
  <c r="CN20" i="7"/>
  <c r="CN21" i="7"/>
  <c r="CN22" i="7"/>
  <c r="CN23" i="7"/>
  <c r="CN24" i="7"/>
  <c r="CN25" i="7"/>
  <c r="CN26" i="7"/>
  <c r="CN27" i="7"/>
  <c r="CN28" i="7"/>
  <c r="CN29" i="7"/>
  <c r="CL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J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H3" i="7"/>
  <c r="CH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F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P2" i="7"/>
  <c r="CN2" i="7"/>
  <c r="CL2" i="7"/>
  <c r="CJ2" i="7"/>
  <c r="CH2" i="7"/>
  <c r="CF2" i="7"/>
  <c r="CD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B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BZ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X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CD2" i="7"/>
  <c r="CB2" i="7"/>
  <c r="BZ2" i="7"/>
  <c r="BX2" i="7"/>
  <c r="BV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T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R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P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V2" i="7"/>
  <c r="BT2" i="7"/>
  <c r="BR2" i="7"/>
  <c r="BP2" i="7"/>
  <c r="BN3" i="7" l="1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L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J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H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F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D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B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AZ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X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V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T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BN2" i="7"/>
  <c r="BL2" i="7"/>
  <c r="BJ2" i="7"/>
  <c r="BH2" i="7"/>
  <c r="BF2" i="7"/>
  <c r="BD2" i="7"/>
  <c r="BB2" i="7"/>
  <c r="AZ2" i="7"/>
  <c r="AX2" i="7"/>
  <c r="AV2" i="7"/>
  <c r="AT2" i="7"/>
  <c r="AR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P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N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L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R2" i="7"/>
  <c r="AP2" i="7"/>
  <c r="AN2" i="7"/>
  <c r="AL2" i="7"/>
  <c r="AJ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AJ2" i="7"/>
  <c r="AH2" i="7"/>
  <c r="AF2" i="7"/>
  <c r="AD2" i="7"/>
  <c r="AB2" i="7"/>
  <c r="Z2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X2" i="7"/>
  <c r="V2" i="7"/>
  <c r="T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J28" i="7"/>
  <c r="J29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R2" i="7"/>
  <c r="P2" i="7"/>
  <c r="N2" i="7"/>
  <c r="L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" i="7"/>
  <c r="DD3" i="6"/>
  <c r="DD4" i="6"/>
  <c r="DD5" i="6"/>
  <c r="DD6" i="6"/>
  <c r="DD7" i="6"/>
  <c r="DD8" i="6"/>
  <c r="DD9" i="6"/>
  <c r="DD10" i="6"/>
  <c r="DD11" i="6"/>
  <c r="DD12" i="6"/>
  <c r="DD13" i="6"/>
  <c r="DD14" i="6"/>
  <c r="DD15" i="6"/>
  <c r="DD16" i="6"/>
  <c r="DD17" i="6"/>
  <c r="DD18" i="6"/>
  <c r="DD19" i="6"/>
  <c r="DD20" i="6"/>
  <c r="DD21" i="6"/>
  <c r="DD22" i="6"/>
  <c r="DD23" i="6"/>
  <c r="DD24" i="6"/>
  <c r="DD25" i="6"/>
  <c r="DD26" i="6"/>
  <c r="DD27" i="6"/>
  <c r="DD28" i="6"/>
  <c r="DD29" i="6"/>
  <c r="DD2" i="6"/>
  <c r="DB3" i="6"/>
  <c r="DB4" i="6"/>
  <c r="DB5" i="6"/>
  <c r="DB6" i="6"/>
  <c r="DB7" i="6"/>
  <c r="DB8" i="6"/>
  <c r="DB9" i="6"/>
  <c r="DB10" i="6"/>
  <c r="DB11" i="6"/>
  <c r="DB12" i="6"/>
  <c r="DB13" i="6"/>
  <c r="DB14" i="6"/>
  <c r="DB15" i="6"/>
  <c r="DB16" i="6"/>
  <c r="DB17" i="6"/>
  <c r="DB18" i="6"/>
  <c r="DB19" i="6"/>
  <c r="DB20" i="6"/>
  <c r="DB21" i="6"/>
  <c r="DB22" i="6"/>
  <c r="DB23" i="6"/>
  <c r="DB24" i="6"/>
  <c r="DB25" i="6"/>
  <c r="DB26" i="6"/>
  <c r="DB27" i="6"/>
  <c r="DB28" i="6"/>
  <c r="DB29" i="6"/>
  <c r="CZ3" i="6"/>
  <c r="CZ4" i="6"/>
  <c r="CZ5" i="6"/>
  <c r="CZ6" i="6"/>
  <c r="CZ7" i="6"/>
  <c r="CZ8" i="6"/>
  <c r="CZ9" i="6"/>
  <c r="CZ10" i="6"/>
  <c r="CZ11" i="6"/>
  <c r="CZ12" i="6"/>
  <c r="CZ13" i="6"/>
  <c r="CZ14" i="6"/>
  <c r="CZ15" i="6"/>
  <c r="CZ16" i="6"/>
  <c r="CZ17" i="6"/>
  <c r="CZ18" i="6"/>
  <c r="CZ19" i="6"/>
  <c r="CZ20" i="6"/>
  <c r="CZ21" i="6"/>
  <c r="CZ22" i="6"/>
  <c r="CZ23" i="6"/>
  <c r="CZ24" i="6"/>
  <c r="CZ25" i="6"/>
  <c r="CZ26" i="6"/>
  <c r="CZ27" i="6"/>
  <c r="CZ28" i="6"/>
  <c r="CZ29" i="6"/>
  <c r="CX3" i="6"/>
  <c r="CX4" i="6"/>
  <c r="CX5" i="6"/>
  <c r="CX6" i="6"/>
  <c r="CX7" i="6"/>
  <c r="CX8" i="6"/>
  <c r="CX9" i="6"/>
  <c r="CX10" i="6"/>
  <c r="CX11" i="6"/>
  <c r="CX12" i="6"/>
  <c r="CX13" i="6"/>
  <c r="CX14" i="6"/>
  <c r="CX15" i="6"/>
  <c r="CX16" i="6"/>
  <c r="CX17" i="6"/>
  <c r="CX18" i="6"/>
  <c r="CX19" i="6"/>
  <c r="CX20" i="6"/>
  <c r="CX21" i="6"/>
  <c r="CX22" i="6"/>
  <c r="CX23" i="6"/>
  <c r="CX24" i="6"/>
  <c r="CX25" i="6"/>
  <c r="CX26" i="6"/>
  <c r="CX27" i="6"/>
  <c r="CX28" i="6"/>
  <c r="CX29" i="6"/>
  <c r="CV3" i="6"/>
  <c r="CV4" i="6"/>
  <c r="CV5" i="6"/>
  <c r="CV6" i="6"/>
  <c r="CV7" i="6"/>
  <c r="CV8" i="6"/>
  <c r="CV9" i="6"/>
  <c r="CV10" i="6"/>
  <c r="CV11" i="6"/>
  <c r="CV12" i="6"/>
  <c r="CV13" i="6"/>
  <c r="CV14" i="6"/>
  <c r="CV15" i="6"/>
  <c r="CV16" i="6"/>
  <c r="CV17" i="6"/>
  <c r="CV18" i="6"/>
  <c r="CV19" i="6"/>
  <c r="CV20" i="6"/>
  <c r="CV21" i="6"/>
  <c r="CV22" i="6"/>
  <c r="CV23" i="6"/>
  <c r="CV24" i="6"/>
  <c r="CV25" i="6"/>
  <c r="CV26" i="6"/>
  <c r="CV27" i="6"/>
  <c r="CV28" i="6"/>
  <c r="CV29" i="6"/>
  <c r="CT3" i="6"/>
  <c r="CT4" i="6"/>
  <c r="CT5" i="6"/>
  <c r="CT6" i="6"/>
  <c r="CT7" i="6"/>
  <c r="CT8" i="6"/>
  <c r="CT9" i="6"/>
  <c r="CT10" i="6"/>
  <c r="CT11" i="6"/>
  <c r="CT12" i="6"/>
  <c r="CT13" i="6"/>
  <c r="CT14" i="6"/>
  <c r="CT15" i="6"/>
  <c r="CT16" i="6"/>
  <c r="CT17" i="6"/>
  <c r="CT18" i="6"/>
  <c r="CT19" i="6"/>
  <c r="CT20" i="6"/>
  <c r="CT21" i="6"/>
  <c r="CT22" i="6"/>
  <c r="CT23" i="6"/>
  <c r="CT24" i="6"/>
  <c r="CT25" i="6"/>
  <c r="CT26" i="6"/>
  <c r="CT27" i="6"/>
  <c r="CT28" i="6"/>
  <c r="CT29" i="6"/>
  <c r="CR3" i="6"/>
  <c r="CR4" i="6"/>
  <c r="CR5" i="6"/>
  <c r="CR6" i="6"/>
  <c r="CR7" i="6"/>
  <c r="CR8" i="6"/>
  <c r="CR9" i="6"/>
  <c r="CR10" i="6"/>
  <c r="CR11" i="6"/>
  <c r="CR12" i="6"/>
  <c r="CR13" i="6"/>
  <c r="CR14" i="6"/>
  <c r="CR15" i="6"/>
  <c r="CR16" i="6"/>
  <c r="CR17" i="6"/>
  <c r="CR18" i="6"/>
  <c r="CR19" i="6"/>
  <c r="CR20" i="6"/>
  <c r="CR21" i="6"/>
  <c r="CR22" i="6"/>
  <c r="CR23" i="6"/>
  <c r="CR24" i="6"/>
  <c r="CR25" i="6"/>
  <c r="CR26" i="6"/>
  <c r="CR27" i="6"/>
  <c r="CR28" i="6"/>
  <c r="CR29" i="6"/>
  <c r="CP3" i="6"/>
  <c r="CP4" i="6"/>
  <c r="CP5" i="6"/>
  <c r="CP6" i="6"/>
  <c r="CP7" i="6"/>
  <c r="CP8" i="6"/>
  <c r="CP9" i="6"/>
  <c r="CP10" i="6"/>
  <c r="CP11" i="6"/>
  <c r="CP12" i="6"/>
  <c r="CP13" i="6"/>
  <c r="CP14" i="6"/>
  <c r="CP15" i="6"/>
  <c r="CP16" i="6"/>
  <c r="CP17" i="6"/>
  <c r="CP18" i="6"/>
  <c r="CP19" i="6"/>
  <c r="CP20" i="6"/>
  <c r="CP21" i="6"/>
  <c r="CP22" i="6"/>
  <c r="CP23" i="6"/>
  <c r="CP24" i="6"/>
  <c r="CP25" i="6"/>
  <c r="CP26" i="6"/>
  <c r="CP27" i="6"/>
  <c r="CP28" i="6"/>
  <c r="CP29" i="6"/>
  <c r="DB2" i="6"/>
  <c r="CZ2" i="6"/>
  <c r="CX2" i="6"/>
  <c r="CV2" i="6"/>
  <c r="CT2" i="6"/>
  <c r="CR2" i="6"/>
  <c r="CP2" i="6"/>
  <c r="CN3" i="6"/>
  <c r="CN4" i="6"/>
  <c r="CN5" i="6"/>
  <c r="CN6" i="6"/>
  <c r="CN7" i="6"/>
  <c r="CN8" i="6"/>
  <c r="CN9" i="6"/>
  <c r="CN10" i="6"/>
  <c r="CN11" i="6"/>
  <c r="CN12" i="6"/>
  <c r="CN13" i="6"/>
  <c r="CN14" i="6"/>
  <c r="CN15" i="6"/>
  <c r="CN16" i="6"/>
  <c r="CN17" i="6"/>
  <c r="CN18" i="6"/>
  <c r="CN19" i="6"/>
  <c r="CN20" i="6"/>
  <c r="CN21" i="6"/>
  <c r="CN22" i="6"/>
  <c r="CN23" i="6"/>
  <c r="CN24" i="6"/>
  <c r="CN25" i="6"/>
  <c r="CN26" i="6"/>
  <c r="CN27" i="6"/>
  <c r="CN28" i="6"/>
  <c r="CN29" i="6"/>
  <c r="CL3" i="6"/>
  <c r="CL4" i="6"/>
  <c r="CL5" i="6"/>
  <c r="CL6" i="6"/>
  <c r="CL7" i="6"/>
  <c r="CL8" i="6"/>
  <c r="CL9" i="6"/>
  <c r="CL10" i="6"/>
  <c r="CL11" i="6"/>
  <c r="CL12" i="6"/>
  <c r="CL13" i="6"/>
  <c r="CL14" i="6"/>
  <c r="CL15" i="6"/>
  <c r="CL16" i="6"/>
  <c r="CL17" i="6"/>
  <c r="CL18" i="6"/>
  <c r="CL19" i="6"/>
  <c r="CL20" i="6"/>
  <c r="CL21" i="6"/>
  <c r="CL22" i="6"/>
  <c r="CL23" i="6"/>
  <c r="CL24" i="6"/>
  <c r="CL25" i="6"/>
  <c r="CL26" i="6"/>
  <c r="CL27" i="6"/>
  <c r="CL28" i="6"/>
  <c r="CL29" i="6"/>
  <c r="CJ3" i="6"/>
  <c r="CJ4" i="6"/>
  <c r="CJ5" i="6"/>
  <c r="CJ6" i="6"/>
  <c r="CJ7" i="6"/>
  <c r="CJ8" i="6"/>
  <c r="CJ9" i="6"/>
  <c r="CJ10" i="6"/>
  <c r="CJ11" i="6"/>
  <c r="CJ12" i="6"/>
  <c r="CJ13" i="6"/>
  <c r="CJ14" i="6"/>
  <c r="CJ15" i="6"/>
  <c r="CJ16" i="6"/>
  <c r="CJ17" i="6"/>
  <c r="CJ18" i="6"/>
  <c r="CJ19" i="6"/>
  <c r="CJ20" i="6"/>
  <c r="CJ21" i="6"/>
  <c r="CJ22" i="6"/>
  <c r="CJ23" i="6"/>
  <c r="CJ24" i="6"/>
  <c r="CJ25" i="6"/>
  <c r="CJ26" i="6"/>
  <c r="CJ27" i="6"/>
  <c r="CJ28" i="6"/>
  <c r="CJ29" i="6"/>
  <c r="CH3" i="6"/>
  <c r="CH4" i="6"/>
  <c r="CH5" i="6"/>
  <c r="CH6" i="6"/>
  <c r="CH7" i="6"/>
  <c r="CH8" i="6"/>
  <c r="CH9" i="6"/>
  <c r="CH10" i="6"/>
  <c r="CH11" i="6"/>
  <c r="CH12" i="6"/>
  <c r="CH13" i="6"/>
  <c r="CH14" i="6"/>
  <c r="CH15" i="6"/>
  <c r="CH16" i="6"/>
  <c r="CH17" i="6"/>
  <c r="CH18" i="6"/>
  <c r="CH19" i="6"/>
  <c r="CH20" i="6"/>
  <c r="CH21" i="6"/>
  <c r="CH22" i="6"/>
  <c r="CH23" i="6"/>
  <c r="CH24" i="6"/>
  <c r="CH25" i="6"/>
  <c r="CH26" i="6"/>
  <c r="CH27" i="6"/>
  <c r="CH28" i="6"/>
  <c r="CH29" i="6"/>
  <c r="CF3" i="6"/>
  <c r="CF4" i="6"/>
  <c r="CF5" i="6"/>
  <c r="CF6" i="6"/>
  <c r="CF7" i="6"/>
  <c r="CF8" i="6"/>
  <c r="CF9" i="6"/>
  <c r="CF10" i="6"/>
  <c r="CF11" i="6"/>
  <c r="CF12" i="6"/>
  <c r="CF13" i="6"/>
  <c r="CF14" i="6"/>
  <c r="CF15" i="6"/>
  <c r="CF16" i="6"/>
  <c r="CF17" i="6"/>
  <c r="CF18" i="6"/>
  <c r="CF19" i="6"/>
  <c r="CF20" i="6"/>
  <c r="CF21" i="6"/>
  <c r="CF22" i="6"/>
  <c r="CF23" i="6"/>
  <c r="CF24" i="6"/>
  <c r="CF25" i="6"/>
  <c r="CF26" i="6"/>
  <c r="CF27" i="6"/>
  <c r="CF28" i="6"/>
  <c r="CF29" i="6"/>
  <c r="CD3" i="6"/>
  <c r="CD4" i="6"/>
  <c r="CD5" i="6"/>
  <c r="CD6" i="6"/>
  <c r="CD7" i="6"/>
  <c r="CD8" i="6"/>
  <c r="CD9" i="6"/>
  <c r="CD10" i="6"/>
  <c r="CD11" i="6"/>
  <c r="CD12" i="6"/>
  <c r="CD13" i="6"/>
  <c r="CD14" i="6"/>
  <c r="CD15" i="6"/>
  <c r="CD16" i="6"/>
  <c r="CD17" i="6"/>
  <c r="CD18" i="6"/>
  <c r="CD19" i="6"/>
  <c r="CD20" i="6"/>
  <c r="CD21" i="6"/>
  <c r="CD22" i="6"/>
  <c r="CD23" i="6"/>
  <c r="CD24" i="6"/>
  <c r="CD25" i="6"/>
  <c r="CD26" i="6"/>
  <c r="CD27" i="6"/>
  <c r="CD28" i="6"/>
  <c r="CD29" i="6"/>
  <c r="CB3" i="6"/>
  <c r="CB4" i="6"/>
  <c r="CB5" i="6"/>
  <c r="CB6" i="6"/>
  <c r="CB7" i="6"/>
  <c r="CB8" i="6"/>
  <c r="CB9" i="6"/>
  <c r="CB10" i="6"/>
  <c r="CB11" i="6"/>
  <c r="CB12" i="6"/>
  <c r="CB13" i="6"/>
  <c r="CB14" i="6"/>
  <c r="CB15" i="6"/>
  <c r="CB16" i="6"/>
  <c r="CB17" i="6"/>
  <c r="CB18" i="6"/>
  <c r="CB19" i="6"/>
  <c r="CB20" i="6"/>
  <c r="CB21" i="6"/>
  <c r="CB22" i="6"/>
  <c r="CB23" i="6"/>
  <c r="CB24" i="6"/>
  <c r="CB25" i="6"/>
  <c r="CB26" i="6"/>
  <c r="CB27" i="6"/>
  <c r="CB28" i="6"/>
  <c r="CB29" i="6"/>
  <c r="BZ3" i="6"/>
  <c r="BZ4" i="6"/>
  <c r="BZ5" i="6"/>
  <c r="BZ6" i="6"/>
  <c r="BZ7" i="6"/>
  <c r="BZ8" i="6"/>
  <c r="BZ9" i="6"/>
  <c r="BZ10" i="6"/>
  <c r="BZ11" i="6"/>
  <c r="BZ12" i="6"/>
  <c r="BZ13" i="6"/>
  <c r="BZ14" i="6"/>
  <c r="BZ15" i="6"/>
  <c r="BZ16" i="6"/>
  <c r="BZ17" i="6"/>
  <c r="BZ18" i="6"/>
  <c r="BZ19" i="6"/>
  <c r="BZ20" i="6"/>
  <c r="BZ21" i="6"/>
  <c r="BZ22" i="6"/>
  <c r="BZ23" i="6"/>
  <c r="BZ24" i="6"/>
  <c r="BZ25" i="6"/>
  <c r="BZ26" i="6"/>
  <c r="BZ27" i="6"/>
  <c r="BZ28" i="6"/>
  <c r="BZ29" i="6"/>
  <c r="CN2" i="6"/>
  <c r="CL2" i="6"/>
  <c r="CJ2" i="6"/>
  <c r="CH2" i="6"/>
  <c r="CF2" i="6"/>
  <c r="CD2" i="6"/>
  <c r="CB2" i="6"/>
  <c r="BZ2" i="6"/>
  <c r="BX3" i="6"/>
  <c r="BX4" i="6"/>
  <c r="BX5" i="6"/>
  <c r="BX6" i="6"/>
  <c r="BX7" i="6"/>
  <c r="BX8" i="6"/>
  <c r="BX9" i="6"/>
  <c r="BX10" i="6"/>
  <c r="BX11" i="6"/>
  <c r="BX12" i="6"/>
  <c r="BX13" i="6"/>
  <c r="BX14" i="6"/>
  <c r="BX15" i="6"/>
  <c r="BX16" i="6"/>
  <c r="BX17" i="6"/>
  <c r="BX18" i="6"/>
  <c r="BX19" i="6"/>
  <c r="BX20" i="6"/>
  <c r="BX21" i="6"/>
  <c r="BX22" i="6"/>
  <c r="BX23" i="6"/>
  <c r="BX24" i="6"/>
  <c r="BX25" i="6"/>
  <c r="BX26" i="6"/>
  <c r="BX27" i="6"/>
  <c r="BX28" i="6"/>
  <c r="BX29" i="6"/>
  <c r="BV3" i="6"/>
  <c r="BV4" i="6"/>
  <c r="BV5" i="6"/>
  <c r="BV6" i="6"/>
  <c r="BV7" i="6"/>
  <c r="BV8" i="6"/>
  <c r="BV9" i="6"/>
  <c r="BV10" i="6"/>
  <c r="BV11" i="6"/>
  <c r="BV12" i="6"/>
  <c r="BV13" i="6"/>
  <c r="BV14" i="6"/>
  <c r="BV15" i="6"/>
  <c r="BV16" i="6"/>
  <c r="BV17" i="6"/>
  <c r="BV18" i="6"/>
  <c r="BV19" i="6"/>
  <c r="BV20" i="6"/>
  <c r="BV21" i="6"/>
  <c r="BV22" i="6"/>
  <c r="BV23" i="6"/>
  <c r="BV24" i="6"/>
  <c r="BV25" i="6"/>
  <c r="BV26" i="6"/>
  <c r="BV27" i="6"/>
  <c r="BV28" i="6"/>
  <c r="BV29" i="6"/>
  <c r="BT3" i="6"/>
  <c r="BT4" i="6"/>
  <c r="BT5" i="6"/>
  <c r="BT6" i="6"/>
  <c r="BT7" i="6"/>
  <c r="BT8" i="6"/>
  <c r="BT9" i="6"/>
  <c r="BT10" i="6"/>
  <c r="BT11" i="6"/>
  <c r="BT12" i="6"/>
  <c r="BT13" i="6"/>
  <c r="BT14" i="6"/>
  <c r="BT15" i="6"/>
  <c r="BT16" i="6"/>
  <c r="BT17" i="6"/>
  <c r="BT18" i="6"/>
  <c r="BT19" i="6"/>
  <c r="BT20" i="6"/>
  <c r="BT21" i="6"/>
  <c r="BT22" i="6"/>
  <c r="BT23" i="6"/>
  <c r="BT24" i="6"/>
  <c r="BT25" i="6"/>
  <c r="BT26" i="6"/>
  <c r="BT27" i="6"/>
  <c r="BT28" i="6"/>
  <c r="BT29" i="6"/>
  <c r="BR3" i="6"/>
  <c r="BR4" i="6"/>
  <c r="BR5" i="6"/>
  <c r="BR6" i="6"/>
  <c r="BR7" i="6"/>
  <c r="BR8" i="6"/>
  <c r="BR9" i="6"/>
  <c r="BR10" i="6"/>
  <c r="BR11" i="6"/>
  <c r="BR12" i="6"/>
  <c r="BR13" i="6"/>
  <c r="BR14" i="6"/>
  <c r="BR15" i="6"/>
  <c r="BR16" i="6"/>
  <c r="BR17" i="6"/>
  <c r="BR18" i="6"/>
  <c r="BR19" i="6"/>
  <c r="BR20" i="6"/>
  <c r="BR21" i="6"/>
  <c r="BR22" i="6"/>
  <c r="BR23" i="6"/>
  <c r="BR24" i="6"/>
  <c r="BR25" i="6"/>
  <c r="BR26" i="6"/>
  <c r="BR27" i="6"/>
  <c r="BR28" i="6"/>
  <c r="BR29" i="6"/>
  <c r="BP3" i="6"/>
  <c r="BP4" i="6"/>
  <c r="BP5" i="6"/>
  <c r="BP6" i="6"/>
  <c r="BP7" i="6"/>
  <c r="BP8" i="6"/>
  <c r="BP9" i="6"/>
  <c r="BP10" i="6"/>
  <c r="BP11" i="6"/>
  <c r="BP12" i="6"/>
  <c r="BP13" i="6"/>
  <c r="BP14" i="6"/>
  <c r="BP15" i="6"/>
  <c r="BP16" i="6"/>
  <c r="BP17" i="6"/>
  <c r="BP18" i="6"/>
  <c r="BP19" i="6"/>
  <c r="BP20" i="6"/>
  <c r="BP21" i="6"/>
  <c r="BP22" i="6"/>
  <c r="BP23" i="6"/>
  <c r="BP24" i="6"/>
  <c r="BP25" i="6"/>
  <c r="BP26" i="6"/>
  <c r="BP27" i="6"/>
  <c r="BP28" i="6"/>
  <c r="BP29" i="6"/>
  <c r="BN3" i="6"/>
  <c r="BN4" i="6"/>
  <c r="BN5" i="6"/>
  <c r="BN6" i="6"/>
  <c r="BN7" i="6"/>
  <c r="BN8" i="6"/>
  <c r="BN9" i="6"/>
  <c r="BN10" i="6"/>
  <c r="BN11" i="6"/>
  <c r="BN12" i="6"/>
  <c r="BN13" i="6"/>
  <c r="BN14" i="6"/>
  <c r="BN15" i="6"/>
  <c r="BN16" i="6"/>
  <c r="BN17" i="6"/>
  <c r="BN18" i="6"/>
  <c r="BN19" i="6"/>
  <c r="BN20" i="6"/>
  <c r="BN21" i="6"/>
  <c r="BN22" i="6"/>
  <c r="BN23" i="6"/>
  <c r="BN24" i="6"/>
  <c r="BN25" i="6"/>
  <c r="BN26" i="6"/>
  <c r="BN27" i="6"/>
  <c r="BN28" i="6"/>
  <c r="BN29" i="6"/>
  <c r="BX2" i="6"/>
  <c r="BV2" i="6"/>
  <c r="BT2" i="6"/>
  <c r="BR2" i="6"/>
  <c r="BP2" i="6"/>
  <c r="BN2" i="6"/>
  <c r="BL3" i="6"/>
  <c r="BL4" i="6"/>
  <c r="BL5" i="6"/>
  <c r="BL6" i="6"/>
  <c r="BL7" i="6"/>
  <c r="BL8" i="6"/>
  <c r="BL9" i="6"/>
  <c r="BL10" i="6"/>
  <c r="BL11" i="6"/>
  <c r="BL12" i="6"/>
  <c r="BL13" i="6"/>
  <c r="BL14" i="6"/>
  <c r="BL15" i="6"/>
  <c r="BL16" i="6"/>
  <c r="BL17" i="6"/>
  <c r="BL18" i="6"/>
  <c r="BL19" i="6"/>
  <c r="BL20" i="6"/>
  <c r="BL21" i="6"/>
  <c r="BL22" i="6"/>
  <c r="BL23" i="6"/>
  <c r="BL24" i="6"/>
  <c r="BL25" i="6"/>
  <c r="BL26" i="6"/>
  <c r="BL27" i="6"/>
  <c r="BL28" i="6"/>
  <c r="BL29" i="6"/>
  <c r="BJ3" i="6"/>
  <c r="BJ4" i="6"/>
  <c r="BJ5" i="6"/>
  <c r="BJ6" i="6"/>
  <c r="BJ7" i="6"/>
  <c r="BJ8" i="6"/>
  <c r="BJ9" i="6"/>
  <c r="BJ10" i="6"/>
  <c r="BJ11" i="6"/>
  <c r="BJ12" i="6"/>
  <c r="BJ13" i="6"/>
  <c r="BJ14" i="6"/>
  <c r="BJ15" i="6"/>
  <c r="BJ16" i="6"/>
  <c r="BJ17" i="6"/>
  <c r="BJ18" i="6"/>
  <c r="BJ19" i="6"/>
  <c r="BJ20" i="6"/>
  <c r="BJ21" i="6"/>
  <c r="BJ22" i="6"/>
  <c r="BJ23" i="6"/>
  <c r="BJ24" i="6"/>
  <c r="BJ25" i="6"/>
  <c r="BJ26" i="6"/>
  <c r="BJ27" i="6"/>
  <c r="BJ28" i="6"/>
  <c r="BJ29" i="6"/>
  <c r="BH3" i="6"/>
  <c r="BH4" i="6"/>
  <c r="BH5" i="6"/>
  <c r="BH6" i="6"/>
  <c r="BH7" i="6"/>
  <c r="BH8" i="6"/>
  <c r="BH9" i="6"/>
  <c r="BH10" i="6"/>
  <c r="BH11" i="6"/>
  <c r="BH12" i="6"/>
  <c r="BH13" i="6"/>
  <c r="BH14" i="6"/>
  <c r="BH15" i="6"/>
  <c r="BH16" i="6"/>
  <c r="BH17" i="6"/>
  <c r="BH18" i="6"/>
  <c r="BH19" i="6"/>
  <c r="BH20" i="6"/>
  <c r="BH21" i="6"/>
  <c r="BH22" i="6"/>
  <c r="BH23" i="6"/>
  <c r="BH24" i="6"/>
  <c r="BH25" i="6"/>
  <c r="BH26" i="6"/>
  <c r="BH27" i="6"/>
  <c r="BH28" i="6"/>
  <c r="BH29" i="6"/>
  <c r="BF3" i="6"/>
  <c r="BF4" i="6"/>
  <c r="BF5" i="6"/>
  <c r="BF6" i="6"/>
  <c r="BF7" i="6"/>
  <c r="BF8" i="6"/>
  <c r="BF9" i="6"/>
  <c r="BF10" i="6"/>
  <c r="BF11" i="6"/>
  <c r="BF12" i="6"/>
  <c r="BF13" i="6"/>
  <c r="BF14" i="6"/>
  <c r="BF15" i="6"/>
  <c r="BF16" i="6"/>
  <c r="BF17" i="6"/>
  <c r="BF18" i="6"/>
  <c r="BF19" i="6"/>
  <c r="BF20" i="6"/>
  <c r="BF21" i="6"/>
  <c r="BF22" i="6"/>
  <c r="BF23" i="6"/>
  <c r="BF24" i="6"/>
  <c r="BF25" i="6"/>
  <c r="BF26" i="6"/>
  <c r="BF27" i="6"/>
  <c r="BF28" i="6"/>
  <c r="BF29" i="6"/>
  <c r="BD3" i="6"/>
  <c r="BD4" i="6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B3" i="6"/>
  <c r="BB4" i="6"/>
  <c r="BB5" i="6"/>
  <c r="BB6" i="6"/>
  <c r="BB7" i="6"/>
  <c r="BB8" i="6"/>
  <c r="BB9" i="6"/>
  <c r="BB10" i="6"/>
  <c r="BB11" i="6"/>
  <c r="BB12" i="6"/>
  <c r="BB13" i="6"/>
  <c r="BB14" i="6"/>
  <c r="BB15" i="6"/>
  <c r="BB16" i="6"/>
  <c r="BB17" i="6"/>
  <c r="BB18" i="6"/>
  <c r="BB19" i="6"/>
  <c r="BB20" i="6"/>
  <c r="BB21" i="6"/>
  <c r="BB22" i="6"/>
  <c r="BB23" i="6"/>
  <c r="BB24" i="6"/>
  <c r="BB25" i="6"/>
  <c r="BB26" i="6"/>
  <c r="BB27" i="6"/>
  <c r="BB28" i="6"/>
  <c r="BB29" i="6"/>
  <c r="AZ3" i="6"/>
  <c r="AZ4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V3" i="6"/>
  <c r="AV4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T3" i="6"/>
  <c r="AT4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BL2" i="6"/>
  <c r="BJ2" i="6"/>
  <c r="BH2" i="6"/>
  <c r="BF2" i="6"/>
  <c r="BD2" i="6"/>
  <c r="BB2" i="6"/>
  <c r="AZ2" i="6"/>
  <c r="AX2" i="6"/>
  <c r="AV2" i="6"/>
  <c r="AT2" i="6"/>
  <c r="AR3" i="6"/>
  <c r="AR4" i="6"/>
  <c r="AR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P3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N3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L3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J3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F3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D3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R2" i="6"/>
  <c r="AP2" i="6"/>
  <c r="AN2" i="6"/>
  <c r="AL2" i="6"/>
  <c r="AJ2" i="6"/>
  <c r="AH2" i="6"/>
  <c r="AF2" i="6"/>
  <c r="AD2" i="6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AB2" i="6"/>
  <c r="Z2" i="6"/>
  <c r="X2" i="6"/>
  <c r="V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T2" i="6"/>
  <c r="R2" i="6"/>
  <c r="P2" i="6"/>
  <c r="N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CV4" i="4" l="1"/>
  <c r="CV5" i="4"/>
  <c r="CV6" i="4"/>
  <c r="CV7" i="4"/>
  <c r="CV8" i="4"/>
  <c r="CV9" i="4"/>
  <c r="CV10" i="4"/>
  <c r="CV11" i="4"/>
  <c r="CV12" i="4"/>
  <c r="CV13" i="4"/>
  <c r="CV14" i="4"/>
  <c r="CV15" i="4"/>
  <c r="CV16" i="4"/>
  <c r="CV17" i="4"/>
  <c r="CV18" i="4"/>
  <c r="CV19" i="4"/>
  <c r="CV20" i="4"/>
  <c r="CV21" i="4"/>
  <c r="CV22" i="4"/>
  <c r="CV23" i="4"/>
  <c r="CV24" i="4"/>
  <c r="CV25" i="4"/>
  <c r="CV26" i="4"/>
  <c r="CV27" i="4"/>
  <c r="CV28" i="4"/>
  <c r="CV29" i="4"/>
  <c r="CV30" i="4"/>
  <c r="CV3" i="4"/>
  <c r="CT4" i="4"/>
  <c r="CT5" i="4"/>
  <c r="CT6" i="4"/>
  <c r="CT7" i="4"/>
  <c r="CT8" i="4"/>
  <c r="CT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" i="4"/>
  <c r="CR4" i="4"/>
  <c r="CR5" i="4"/>
  <c r="CR6" i="4"/>
  <c r="CR7" i="4"/>
  <c r="CR8" i="4"/>
  <c r="CR9" i="4"/>
  <c r="CR10" i="4"/>
  <c r="CR11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" i="4"/>
  <c r="CP4" i="4"/>
  <c r="CP5" i="4"/>
  <c r="CP6" i="4"/>
  <c r="CP7" i="4"/>
  <c r="CP8" i="4"/>
  <c r="CP9" i="4"/>
  <c r="CP10" i="4"/>
  <c r="CP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" i="4"/>
  <c r="CN4" i="4"/>
  <c r="CN5" i="4"/>
  <c r="CN6" i="4"/>
  <c r="CN7" i="4"/>
  <c r="CN8" i="4"/>
  <c r="CN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" i="4"/>
  <c r="CL4" i="4"/>
  <c r="CL5" i="4"/>
  <c r="CL6" i="4"/>
  <c r="CL7" i="4"/>
  <c r="CL8" i="4"/>
  <c r="CL9" i="4"/>
  <c r="CL10" i="4"/>
  <c r="CL11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" i="4"/>
  <c r="CJ4" i="4"/>
  <c r="CJ5" i="4"/>
  <c r="CJ6" i="4"/>
  <c r="CJ7" i="4"/>
  <c r="CJ8" i="4"/>
  <c r="CJ9" i="4"/>
  <c r="CJ10" i="4"/>
  <c r="CJ11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" i="4"/>
  <c r="CH4" i="4"/>
  <c r="CH5" i="4"/>
  <c r="CH6" i="4"/>
  <c r="CH7" i="4"/>
  <c r="CH8" i="4"/>
  <c r="CH9" i="4"/>
  <c r="CH10" i="4"/>
  <c r="CH11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" i="4"/>
  <c r="CF4" i="4"/>
  <c r="CF5" i="4"/>
  <c r="CF6" i="4"/>
  <c r="CF7" i="4"/>
  <c r="CF8" i="4"/>
  <c r="CF9" i="4"/>
  <c r="CF10" i="4"/>
  <c r="CF11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" i="4"/>
  <c r="CD4" i="4"/>
  <c r="CD5" i="4"/>
  <c r="CD6" i="4"/>
  <c r="CD7" i="4"/>
  <c r="CD8" i="4"/>
  <c r="CD9" i="4"/>
  <c r="CD10" i="4"/>
  <c r="CD11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" i="4"/>
  <c r="CB4" i="4"/>
  <c r="CB5" i="4"/>
  <c r="CB6" i="4"/>
  <c r="CB7" i="4"/>
  <c r="CB8" i="4"/>
  <c r="CB9" i="4"/>
  <c r="CB10" i="4"/>
  <c r="CB11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" i="4"/>
  <c r="BZ4" i="4"/>
  <c r="BZ5" i="4"/>
  <c r="BZ6" i="4"/>
  <c r="BZ7" i="4"/>
  <c r="BZ8" i="4"/>
  <c r="BZ9" i="4"/>
  <c r="BZ10" i="4"/>
  <c r="BZ11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" i="4"/>
  <c r="BX4" i="4"/>
  <c r="BX5" i="4"/>
  <c r="BX6" i="4"/>
  <c r="BX7" i="4"/>
  <c r="BX8" i="4"/>
  <c r="BX9" i="4"/>
  <c r="BX10" i="4"/>
  <c r="BX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" i="4"/>
  <c r="BV4" i="4"/>
  <c r="BV5" i="4"/>
  <c r="BV6" i="4"/>
  <c r="BV7" i="4"/>
  <c r="BV8" i="4"/>
  <c r="BV9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" i="4"/>
  <c r="BT4" i="4"/>
  <c r="BT5" i="4"/>
  <c r="BT6" i="4"/>
  <c r="BT7" i="4"/>
  <c r="BT8" i="4"/>
  <c r="BT9" i="4"/>
  <c r="BT10" i="4"/>
  <c r="BT11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" i="4"/>
  <c r="BR4" i="4"/>
  <c r="BR5" i="4"/>
  <c r="BR6" i="4"/>
  <c r="BR7" i="4"/>
  <c r="BR8" i="4"/>
  <c r="BR9" i="4"/>
  <c r="BR10" i="4"/>
  <c r="BR11" i="4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27" i="4"/>
  <c r="BR28" i="4"/>
  <c r="BR29" i="4"/>
  <c r="BR30" i="4"/>
  <c r="BR3" i="4"/>
  <c r="BP4" i="4"/>
  <c r="BP5" i="4"/>
  <c r="BP6" i="4"/>
  <c r="BP7" i="4"/>
  <c r="BP8" i="4"/>
  <c r="BP9" i="4"/>
  <c r="BP10" i="4"/>
  <c r="BP11" i="4"/>
  <c r="BP12" i="4"/>
  <c r="BP13" i="4"/>
  <c r="BP14" i="4"/>
  <c r="BP15" i="4"/>
  <c r="BP16" i="4"/>
  <c r="BP17" i="4"/>
  <c r="BP18" i="4"/>
  <c r="BP19" i="4"/>
  <c r="BP20" i="4"/>
  <c r="BP21" i="4"/>
  <c r="BP22" i="4"/>
  <c r="BP23" i="4"/>
  <c r="BP24" i="4"/>
  <c r="BP25" i="4"/>
  <c r="BP26" i="4"/>
  <c r="BP27" i="4"/>
  <c r="BP28" i="4"/>
  <c r="BP29" i="4"/>
  <c r="BP30" i="4"/>
  <c r="BP3" i="4"/>
  <c r="BN4" i="4"/>
  <c r="BN5" i="4"/>
  <c r="BN6" i="4"/>
  <c r="BN7" i="4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" i="4"/>
  <c r="BL4" i="4"/>
  <c r="BL5" i="4"/>
  <c r="BL6" i="4"/>
  <c r="BL7" i="4"/>
  <c r="BL8" i="4"/>
  <c r="BL9" i="4"/>
  <c r="BL10" i="4"/>
  <c r="BL11" i="4"/>
  <c r="BL12" i="4"/>
  <c r="BL13" i="4"/>
  <c r="BL14" i="4"/>
  <c r="BL15" i="4"/>
  <c r="BL16" i="4"/>
  <c r="BL17" i="4"/>
  <c r="BL18" i="4"/>
  <c r="BL19" i="4"/>
  <c r="BL20" i="4"/>
  <c r="BL21" i="4"/>
  <c r="BL22" i="4"/>
  <c r="BL23" i="4"/>
  <c r="BL24" i="4"/>
  <c r="BL25" i="4"/>
  <c r="BL26" i="4"/>
  <c r="BL27" i="4"/>
  <c r="BL28" i="4"/>
  <c r="BL29" i="4"/>
  <c r="BL30" i="4"/>
  <c r="BL3" i="4"/>
  <c r="BJ4" i="4"/>
  <c r="BJ5" i="4"/>
  <c r="BJ6" i="4"/>
  <c r="BJ7" i="4"/>
  <c r="BJ8" i="4"/>
  <c r="BJ9" i="4"/>
  <c r="BJ10" i="4"/>
  <c r="BJ11" i="4"/>
  <c r="BJ12" i="4"/>
  <c r="BJ13" i="4"/>
  <c r="BJ14" i="4"/>
  <c r="BJ15" i="4"/>
  <c r="BJ16" i="4"/>
  <c r="BJ17" i="4"/>
  <c r="BJ18" i="4"/>
  <c r="BJ19" i="4"/>
  <c r="BJ20" i="4"/>
  <c r="BJ21" i="4"/>
  <c r="BJ22" i="4"/>
  <c r="BJ23" i="4"/>
  <c r="BJ24" i="4"/>
  <c r="BJ25" i="4"/>
  <c r="BJ26" i="4"/>
  <c r="BJ27" i="4"/>
  <c r="BJ28" i="4"/>
  <c r="BJ29" i="4"/>
  <c r="BJ30" i="4"/>
  <c r="BJ3" i="4"/>
  <c r="BH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" i="4"/>
  <c r="BF4" i="4"/>
  <c r="BF5" i="4"/>
  <c r="BF6" i="4"/>
  <c r="BF7" i="4"/>
  <c r="BF8" i="4"/>
  <c r="BF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" i="4"/>
  <c r="BD4" i="4"/>
  <c r="BD5" i="4"/>
  <c r="BD6" i="4"/>
  <c r="BD7" i="4"/>
  <c r="BD8" i="4"/>
  <c r="BD9" i="4"/>
  <c r="BD10" i="4"/>
  <c r="BD11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" i="4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9" i="4"/>
  <c r="H20" i="4"/>
  <c r="H21" i="4"/>
  <c r="H22" i="4"/>
  <c r="H23" i="4"/>
  <c r="H24" i="4"/>
  <c r="H25" i="4"/>
  <c r="H26" i="4"/>
  <c r="H27" i="4"/>
  <c r="H28" i="4"/>
  <c r="H29" i="4"/>
  <c r="H30" i="4"/>
  <c r="H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B31" i="2"/>
</calcChain>
</file>

<file path=xl/sharedStrings.xml><?xml version="1.0" encoding="utf-8"?>
<sst xmlns="http://schemas.openxmlformats.org/spreadsheetml/2006/main" count="2296" uniqueCount="442">
  <si>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</si>
  <si>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</si>
  <si>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</si>
  <si>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</si>
  <si>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</si>
  <si>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</si>
  <si>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</si>
  <si>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</si>
  <si>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</si>
  <si>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</si>
  <si>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</si>
  <si>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</si>
  <si>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</si>
  <si>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</si>
  <si>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</si>
  <si>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</si>
  <si>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</si>
  <si>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</si>
  <si>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</si>
  <si>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</si>
  <si>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</si>
  <si>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</si>
  <si>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alpha-pinene</t>
  </si>
  <si>
    <t>Camphene</t>
  </si>
  <si>
    <t>C23</t>
  </si>
  <si>
    <t>C24</t>
  </si>
  <si>
    <t>C25</t>
  </si>
  <si>
    <t>beta-pinene</t>
  </si>
  <si>
    <t>C26</t>
  </si>
  <si>
    <t>C27</t>
  </si>
  <si>
    <t>C28</t>
  </si>
  <si>
    <t>(+)-3-carene</t>
  </si>
  <si>
    <t>p-cymene</t>
  </si>
  <si>
    <t>1,8-cineole</t>
  </si>
  <si>
    <t>C29</t>
  </si>
  <si>
    <t>C30</t>
  </si>
  <si>
    <t>Sabinene</t>
  </si>
  <si>
    <t>C31</t>
  </si>
  <si>
    <t>Terpinolene</t>
  </si>
  <si>
    <t>C47</t>
  </si>
  <si>
    <t>C32</t>
  </si>
  <si>
    <t>C33</t>
  </si>
  <si>
    <t>C34</t>
  </si>
  <si>
    <t>C35</t>
  </si>
  <si>
    <t>C36</t>
  </si>
  <si>
    <t>Camphor</t>
  </si>
  <si>
    <t>C37</t>
  </si>
  <si>
    <t>C38</t>
  </si>
  <si>
    <t>C39</t>
  </si>
  <si>
    <t>C40</t>
  </si>
  <si>
    <t>Verbenone</t>
  </si>
  <si>
    <t>C41</t>
  </si>
  <si>
    <t>C42</t>
  </si>
  <si>
    <t>C43</t>
  </si>
  <si>
    <t>C44</t>
  </si>
  <si>
    <t>lavandol</t>
  </si>
  <si>
    <t>C45</t>
  </si>
  <si>
    <t>C46</t>
  </si>
  <si>
    <t>C48</t>
  </si>
  <si>
    <t>RT</t>
  </si>
  <si>
    <t>Peak Area</t>
  </si>
  <si>
    <t>AZ_01</t>
  </si>
  <si>
    <t>AZ_02</t>
  </si>
  <si>
    <t>AZ_03</t>
  </si>
  <si>
    <t>AZ_04</t>
  </si>
  <si>
    <t>AZ_05</t>
  </si>
  <si>
    <t>AZ_06</t>
  </si>
  <si>
    <t>AZ_07</t>
  </si>
  <si>
    <t>AZ_08</t>
  </si>
  <si>
    <t>AZ_09</t>
  </si>
  <si>
    <t>AZ_10</t>
  </si>
  <si>
    <t>AZ_11</t>
  </si>
  <si>
    <t>AZ_12</t>
  </si>
  <si>
    <t>AZ_13</t>
  </si>
  <si>
    <t>AZ_14</t>
  </si>
  <si>
    <t>AZ_15</t>
  </si>
  <si>
    <t>AZ_16</t>
  </si>
  <si>
    <t>AZ_17</t>
  </si>
  <si>
    <t>AZ_18</t>
  </si>
  <si>
    <t>AZ_19</t>
  </si>
  <si>
    <t>AZ_20</t>
  </si>
  <si>
    <t>AZ_21</t>
  </si>
  <si>
    <t>AZ_22</t>
  </si>
  <si>
    <t>AZ_23</t>
  </si>
  <si>
    <t>AZ_24</t>
  </si>
  <si>
    <t>AZ_25</t>
  </si>
  <si>
    <t>AZ_26</t>
  </si>
  <si>
    <t>AZ_27</t>
  </si>
  <si>
    <t>AZ_28</t>
  </si>
  <si>
    <t>Blank</t>
  </si>
  <si>
    <t>% of compound in samples</t>
  </si>
  <si>
    <t>Column1</t>
  </si>
  <si>
    <t>RT2</t>
  </si>
  <si>
    <t>Peak Area3</t>
  </si>
  <si>
    <t>RT4</t>
  </si>
  <si>
    <t>Peak Area5</t>
  </si>
  <si>
    <t>RT6</t>
  </si>
  <si>
    <t>Peak Area7</t>
  </si>
  <si>
    <t>RT8</t>
  </si>
  <si>
    <t>Peak Area9</t>
  </si>
  <si>
    <t>RT10</t>
  </si>
  <si>
    <t>Peak Area11</t>
  </si>
  <si>
    <t>RT12</t>
  </si>
  <si>
    <t>RT13</t>
  </si>
  <si>
    <t>Peak Area14</t>
  </si>
  <si>
    <t>RT15</t>
  </si>
  <si>
    <t>Peak Area16</t>
  </si>
  <si>
    <t>RT17</t>
  </si>
  <si>
    <t>Peak Area18</t>
  </si>
  <si>
    <t>RT19</t>
  </si>
  <si>
    <t>Peak Area20</t>
  </si>
  <si>
    <t>RT21</t>
  </si>
  <si>
    <t>Peak Area22</t>
  </si>
  <si>
    <t>RT23</t>
  </si>
  <si>
    <t>Peak Area24</t>
  </si>
  <si>
    <t>RT25</t>
  </si>
  <si>
    <t>Peak Area26</t>
  </si>
  <si>
    <t>RT27</t>
  </si>
  <si>
    <t>Peak Area28</t>
  </si>
  <si>
    <t>RT29</t>
  </si>
  <si>
    <t>Peak Area30</t>
  </si>
  <si>
    <t>RT31</t>
  </si>
  <si>
    <t>Peak Area32</t>
  </si>
  <si>
    <t>RT33</t>
  </si>
  <si>
    <t>Peak Area34</t>
  </si>
  <si>
    <t>RT35</t>
  </si>
  <si>
    <t>Peak Area36</t>
  </si>
  <si>
    <t>RT37</t>
  </si>
  <si>
    <t>Peak Area38</t>
  </si>
  <si>
    <t>RT39</t>
  </si>
  <si>
    <t>Peak Area40</t>
  </si>
  <si>
    <t>RT41</t>
  </si>
  <si>
    <t>Peak Area42</t>
  </si>
  <si>
    <t>RT43</t>
  </si>
  <si>
    <t>Peak Area44</t>
  </si>
  <si>
    <t>RT45</t>
  </si>
  <si>
    <t>Peak Area46</t>
  </si>
  <si>
    <t>RT47</t>
  </si>
  <si>
    <t>Peak Area48</t>
  </si>
  <si>
    <t>RT49</t>
  </si>
  <si>
    <t>Peak Area50</t>
  </si>
  <si>
    <t>RT51</t>
  </si>
  <si>
    <t>Peak Area52</t>
  </si>
  <si>
    <t>RT53</t>
  </si>
  <si>
    <t>Peak Area54</t>
  </si>
  <si>
    <t>RT55</t>
  </si>
  <si>
    <t>Peak Area56</t>
  </si>
  <si>
    <t>RT57</t>
  </si>
  <si>
    <t>Peak Area58</t>
  </si>
  <si>
    <t>RT59</t>
  </si>
  <si>
    <t>Peak Area60</t>
  </si>
  <si>
    <t>RT61</t>
  </si>
  <si>
    <t>Peak Area62</t>
  </si>
  <si>
    <t>RT63</t>
  </si>
  <si>
    <t>Peak Area64</t>
  </si>
  <si>
    <t>RT65</t>
  </si>
  <si>
    <t>Peak Area66</t>
  </si>
  <si>
    <t>RT67</t>
  </si>
  <si>
    <t>Peak Area68</t>
  </si>
  <si>
    <t>RT69</t>
  </si>
  <si>
    <t>Peak Area70</t>
  </si>
  <si>
    <t>RT71</t>
  </si>
  <si>
    <t>Peak Area72</t>
  </si>
  <si>
    <t>RT73</t>
  </si>
  <si>
    <t>Peak Area74</t>
  </si>
  <si>
    <t>RT75</t>
  </si>
  <si>
    <t>Peak Area76</t>
  </si>
  <si>
    <t>RT77</t>
  </si>
  <si>
    <t>Peak Area78</t>
  </si>
  <si>
    <t>RT79</t>
  </si>
  <si>
    <t>Peak Area80</t>
  </si>
  <si>
    <t>RT81</t>
  </si>
  <si>
    <t>Peak Area82</t>
  </si>
  <si>
    <t>RT83</t>
  </si>
  <si>
    <t>Peak Area84</t>
  </si>
  <si>
    <t>RT85</t>
  </si>
  <si>
    <t>Peak Area86</t>
  </si>
  <si>
    <t>RT87</t>
  </si>
  <si>
    <t>Peak Area88</t>
  </si>
  <si>
    <t>RT89</t>
  </si>
  <si>
    <t>Peak Area90</t>
  </si>
  <si>
    <t>RT91</t>
  </si>
  <si>
    <t>Peak Area92</t>
  </si>
  <si>
    <t>RT93</t>
  </si>
  <si>
    <t>Peak Area94</t>
  </si>
  <si>
    <t>RT95</t>
  </si>
  <si>
    <t>Peak Area96</t>
  </si>
  <si>
    <t>RT97</t>
  </si>
  <si>
    <t>Peak Area98</t>
  </si>
  <si>
    <t>RT99</t>
  </si>
  <si>
    <t>Peak Area100</t>
  </si>
  <si>
    <t>RT101</t>
  </si>
  <si>
    <t>Peak Area102</t>
  </si>
  <si>
    <t>RT103</t>
  </si>
  <si>
    <t>Peak Area104</t>
  </si>
  <si>
    <t>RT105</t>
  </si>
  <si>
    <t>Peak Area106</t>
  </si>
  <si>
    <t>RT107</t>
  </si>
  <si>
    <t>Peak Area108</t>
  </si>
  <si>
    <t>RT109</t>
  </si>
  <si>
    <t>Peak Area110</t>
  </si>
  <si>
    <t>RT111</t>
  </si>
  <si>
    <t>Peak Area112</t>
  </si>
  <si>
    <t>RT113</t>
  </si>
  <si>
    <t>Peak Area114</t>
  </si>
  <si>
    <t>RT115</t>
  </si>
  <si>
    <t>Peak Area116</t>
  </si>
  <si>
    <t>Vial_ID</t>
  </si>
  <si>
    <t>RawdataAfterAlignment_w_RT_PA</t>
  </si>
  <si>
    <t>after aligning (using openlabs) this is raw data with Retention time and Peak Area. At bottom is a calcualtion for compounds with % in samples. This will be used on next sheet</t>
  </si>
  <si>
    <t>Data_wO_RT</t>
  </si>
  <si>
    <t>Peak Area2</t>
  </si>
  <si>
    <t>Peak Area12</t>
  </si>
  <si>
    <t>c08</t>
  </si>
  <si>
    <t>%compound per sample</t>
  </si>
  <si>
    <t>Vial _ID</t>
  </si>
  <si>
    <t xml:space="preserve">data_add0.5 to all </t>
  </si>
  <si>
    <t xml:space="preserve"> added 0.5 to each compound in each sample to be able to run analysis on them without having any blanks</t>
  </si>
  <si>
    <t xml:space="preserve">using RawdataAfterAlignment_w_RT_PA took off RT columns for each compound and deleted compounds with less than 10% of that compound found across samples. This left n=50 compounds. Compunds eliminated were : C16, C18, C19, Cc27, C47, C40, C41, C46, C48. Compound C06 and C08 missed the 10% cut off but maybe considered since they were 10.71% in samples. </t>
  </si>
  <si>
    <t>0</t>
  </si>
  <si>
    <t>02</t>
  </si>
  <si>
    <t>03</t>
  </si>
  <si>
    <t>04</t>
  </si>
  <si>
    <t>05</t>
  </si>
  <si>
    <t>06</t>
  </si>
  <si>
    <t>07</t>
  </si>
  <si>
    <t>08</t>
  </si>
  <si>
    <t>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</si>
  <si>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</si>
  <si>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</si>
  <si>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</si>
  <si>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</si>
  <si>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</si>
  <si>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</si>
  <si>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</si>
  <si>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</si>
  <si>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</si>
  <si>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</si>
  <si>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</si>
  <si>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</si>
  <si>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</si>
  <si>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</si>
  <si>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</si>
  <si>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</si>
  <si>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</si>
  <si>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</si>
  <si>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</si>
  <si>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</si>
  <si>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</si>
  <si>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</si>
  <si>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</si>
  <si>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</si>
  <si>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</si>
  <si>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</si>
  <si>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</si>
  <si>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</si>
  <si>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</si>
  <si>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</si>
  <si>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</si>
  <si>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</si>
  <si>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</si>
  <si>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</si>
  <si>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</si>
  <si>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</si>
  <si>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</si>
  <si>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</si>
  <si>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</si>
  <si>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</si>
  <si>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</si>
  <si>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Vial #</t>
  </si>
  <si>
    <t>Site ID</t>
  </si>
  <si>
    <t>Patch No.</t>
  </si>
  <si>
    <t>Plant No.</t>
  </si>
  <si>
    <t>Micro ID</t>
  </si>
  <si>
    <t>Date of collection: DD/MM/YYYY</t>
  </si>
  <si>
    <t>AZ01</t>
  </si>
  <si>
    <t>256015-4568571</t>
  </si>
  <si>
    <t>Not Listed</t>
  </si>
  <si>
    <t>Sample A</t>
  </si>
  <si>
    <t>NA</t>
  </si>
  <si>
    <t>AZ02</t>
  </si>
  <si>
    <t>Sample C</t>
  </si>
  <si>
    <t>AZ03</t>
  </si>
  <si>
    <t>271840-4554936</t>
  </si>
  <si>
    <t>Shrub Sample 3</t>
  </si>
  <si>
    <t>AZ04</t>
  </si>
  <si>
    <t>256015- 4568577</t>
  </si>
  <si>
    <t>Sample B</t>
  </si>
  <si>
    <t>AZ05</t>
  </si>
  <si>
    <t>271840- 4554936</t>
  </si>
  <si>
    <t>Sample 1</t>
  </si>
  <si>
    <t>AZ06</t>
  </si>
  <si>
    <t>Soda Fire</t>
  </si>
  <si>
    <t>Rock 103</t>
  </si>
  <si>
    <t>RE-B</t>
  </si>
  <si>
    <t>D1</t>
  </si>
  <si>
    <t>26/09/2020</t>
  </si>
  <si>
    <t>AZ07</t>
  </si>
  <si>
    <t>RGF 105</t>
  </si>
  <si>
    <t>NB-B</t>
  </si>
  <si>
    <t>C5</t>
  </si>
  <si>
    <t>AZ08</t>
  </si>
  <si>
    <t>NB-E</t>
  </si>
  <si>
    <t>B6</t>
  </si>
  <si>
    <t>AZ09</t>
  </si>
  <si>
    <t>H2</t>
  </si>
  <si>
    <t>AZ10</t>
  </si>
  <si>
    <t>RW-A</t>
  </si>
  <si>
    <t>D3</t>
  </si>
  <si>
    <t>AZ11</t>
  </si>
  <si>
    <t>RE-C</t>
  </si>
  <si>
    <t>F1</t>
  </si>
  <si>
    <t>AZ12</t>
  </si>
  <si>
    <t>NB-C</t>
  </si>
  <si>
    <t>D2</t>
  </si>
  <si>
    <t>AZ13</t>
  </si>
  <si>
    <t>NB-F</t>
  </si>
  <si>
    <t>B3</t>
  </si>
  <si>
    <t>AZ14</t>
  </si>
  <si>
    <t>RW-B</t>
  </si>
  <si>
    <t>F3</t>
  </si>
  <si>
    <t>AZ15</t>
  </si>
  <si>
    <t>RE-A</t>
  </si>
  <si>
    <t>B1</t>
  </si>
  <si>
    <t>AZ16</t>
  </si>
  <si>
    <t>RW-C</t>
  </si>
  <si>
    <t>H3</t>
  </si>
  <si>
    <t>AZ17</t>
  </si>
  <si>
    <t>B2</t>
  </si>
  <si>
    <t>AZ18</t>
  </si>
  <si>
    <t>NB-A</t>
  </si>
  <si>
    <t>H1</t>
  </si>
  <si>
    <t>AZ19</t>
  </si>
  <si>
    <t>B4</t>
  </si>
  <si>
    <t>AZ20</t>
  </si>
  <si>
    <t>NB-D</t>
  </si>
  <si>
    <t>F2</t>
  </si>
  <si>
    <t>AZ21</t>
  </si>
  <si>
    <t>D5</t>
  </si>
  <si>
    <t>AZ22</t>
  </si>
  <si>
    <t>F4</t>
  </si>
  <si>
    <t>AZ23</t>
  </si>
  <si>
    <t>H4</t>
  </si>
  <si>
    <t>AZ24</t>
  </si>
  <si>
    <t>D4</t>
  </si>
  <si>
    <t>AZ25</t>
  </si>
  <si>
    <t>D6</t>
  </si>
  <si>
    <t>AZ26</t>
  </si>
  <si>
    <t>F5</t>
  </si>
  <si>
    <t>AZ27</t>
  </si>
  <si>
    <t>B5</t>
  </si>
  <si>
    <t>AZ28</t>
  </si>
  <si>
    <t>H5</t>
  </si>
  <si>
    <t>dry weight</t>
  </si>
  <si>
    <t>dw/ww_dc</t>
  </si>
  <si>
    <t>0.5 add+attributesfrom metatdat</t>
  </si>
  <si>
    <t>using data_add0.5 to all also added sample attributes from metadata sheet found in research drive&lt;project folder&lt; soda fire</t>
  </si>
  <si>
    <t>AUC/gdw</t>
  </si>
  <si>
    <t>AUC/gdw2</t>
  </si>
  <si>
    <t>AUC/gdw3</t>
  </si>
  <si>
    <t>AUC/gdw4</t>
  </si>
  <si>
    <t>AUC/gdw5</t>
  </si>
  <si>
    <t>AUC/gdw6</t>
  </si>
  <si>
    <t>AUC/gdw7</t>
  </si>
  <si>
    <t>AUC/gdw8</t>
  </si>
  <si>
    <t>AUC/gdw9</t>
  </si>
  <si>
    <t>AUC/gdw10</t>
  </si>
  <si>
    <t>AUC/gdw11</t>
  </si>
  <si>
    <t>AUC/gdw12</t>
  </si>
  <si>
    <t>AUC/gdw13</t>
  </si>
  <si>
    <t>AUC/gdw14</t>
  </si>
  <si>
    <t>AUC/gdw15</t>
  </si>
  <si>
    <t>AUC/gdw16</t>
  </si>
  <si>
    <t>AUC/gdw17</t>
  </si>
  <si>
    <t>AUC/gdw18</t>
  </si>
  <si>
    <t>AUC/gdw19</t>
  </si>
  <si>
    <t>AUC/gdw20</t>
  </si>
  <si>
    <t>AUC/gdw21</t>
  </si>
  <si>
    <t>AUC/gdw22</t>
  </si>
  <si>
    <t>AUC/gdw23</t>
  </si>
  <si>
    <t>AUC/gdw24</t>
  </si>
  <si>
    <t>AUC/gdw25</t>
  </si>
  <si>
    <t>AUC/gdw26</t>
  </si>
  <si>
    <t>AUC/gdw27</t>
  </si>
  <si>
    <t>AUC/gdw28</t>
  </si>
  <si>
    <t>AUC/gdw29</t>
  </si>
  <si>
    <t>AUC/gdw30</t>
  </si>
  <si>
    <t>AUC/gdw31</t>
  </si>
  <si>
    <t>AUC/gdw32</t>
  </si>
  <si>
    <t>AUC/gdw33</t>
  </si>
  <si>
    <t>AUC/gdw34</t>
  </si>
  <si>
    <t>AUC/gdw35</t>
  </si>
  <si>
    <t>AUC/gdw36</t>
  </si>
  <si>
    <t>AUC/gdw37</t>
  </si>
  <si>
    <t>AUC/gdw38</t>
  </si>
  <si>
    <t>AUC/gdw39</t>
  </si>
  <si>
    <t>AUC/gdw40</t>
  </si>
  <si>
    <t>AUC/gdw41</t>
  </si>
  <si>
    <t>AUC/gdw42</t>
  </si>
  <si>
    <t>AUC/gdw43</t>
  </si>
  <si>
    <t>AUC/gdw44</t>
  </si>
  <si>
    <t>AUC/gdw45</t>
  </si>
  <si>
    <t>AUC/gdw46</t>
  </si>
  <si>
    <t>AUC/gdw47</t>
  </si>
  <si>
    <t>AUC/gdw48</t>
  </si>
  <si>
    <t>AUC/gdw49</t>
  </si>
  <si>
    <t>AUC/gdw50</t>
  </si>
  <si>
    <t>log transformed</t>
  </si>
  <si>
    <t>Average</t>
  </si>
  <si>
    <t>plant identifier</t>
  </si>
  <si>
    <t>A</t>
  </si>
  <si>
    <t>B</t>
  </si>
  <si>
    <t>C</t>
  </si>
  <si>
    <t>D</t>
  </si>
  <si>
    <t>E</t>
  </si>
  <si>
    <t>F</t>
  </si>
  <si>
    <t>NB</t>
  </si>
  <si>
    <t>RW</t>
  </si>
  <si>
    <t>RE</t>
  </si>
  <si>
    <t>RGF105%</t>
  </si>
  <si>
    <t>Rock103%</t>
  </si>
  <si>
    <t>eliminated Sabinene and verbenone as each treatment RGF105 and Rock 103 were below 10%. It should be noted that both were in 3 out of 5 samples of the unknown AZ01-AZ05</t>
  </si>
  <si>
    <t>for now, elimated on sheets used in R programming not the workingdata sheet until I confirm with Jen</t>
  </si>
  <si>
    <t>All Soda Fire</t>
  </si>
  <si>
    <t>RGF105</t>
  </si>
  <si>
    <t>ROCK103</t>
  </si>
  <si>
    <t>Plant_ID</t>
  </si>
  <si>
    <t>Compound%pertreatment</t>
  </si>
  <si>
    <t>AUC_gdw</t>
  </si>
  <si>
    <t>calculated AUC/gdw</t>
  </si>
  <si>
    <t>AUC_gdw_logtransformed</t>
  </si>
  <si>
    <t>from AUC_gdw did a log transformation</t>
  </si>
  <si>
    <t>Logtrans_averaged</t>
  </si>
  <si>
    <t>from AUC_gdw_log transformed made an average of each compound</t>
  </si>
  <si>
    <t>from logtrans_average_subtracted each compound average from its AUC/gdw_logtransformed in order to center the data</t>
  </si>
  <si>
    <t>logtrans_centered</t>
  </si>
  <si>
    <t>centered__RE</t>
  </si>
  <si>
    <t>from logtrans_centered made sheet that just had remnant early species</t>
  </si>
  <si>
    <t>centered_RW</t>
  </si>
  <si>
    <t>centered_NB</t>
  </si>
  <si>
    <t xml:space="preserve">from logtrans_centered made sheet that had just New Big </t>
  </si>
  <si>
    <t>from logtrans_centered made sheet that just had remnant 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</si>
</sst>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Docs-Calibri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14" fontId="4" fillId="0" borderId="1" xfId="1" applyNumberFormat="1" applyFont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0" fontId="4" fillId="0" borderId="1" xfId="1" applyFont="1" applyBorder="1"/>
    <xf numFmtId="0" fontId="4" fillId="3" borderId="1" xfId="1" applyFont="1" applyFill="1" applyBorder="1" applyAlignment="1">
      <alignment wrapText="1"/>
    </xf>
    <xf numFmtId="0" fontId="4" fillId="3" borderId="1" xfId="1" applyFont="1" applyFill="1" applyBorder="1" applyAlignment="1">
      <alignment horizontal="center" wrapText="1"/>
    </xf>
    <xf numFmtId="0" fontId="5" fillId="4" borderId="0" xfId="1" applyFont="1" applyFill="1" applyAlignment="1">
      <alignment horizontal="left"/>
    </xf>
    <xf numFmtId="0" fontId="3" fillId="2" borderId="2" xfId="1" applyFont="1" applyFill="1" applyBorder="1" applyAlignment="1">
      <alignment horizontal="center" vertical="center" wrapText="1"/>
    </xf>
    <xf numFmtId="0" fontId="0" fillId="5" borderId="0" xfId="0" applyFill="1"/>
    <xf numFmtId="0" fontId="6" fillId="0" borderId="0" xfId="0" applyFont="1"/>
    <xf numFmtId="0" fontId="4" fillId="0" borderId="3" xfId="1" applyFont="1" applyBorder="1" applyAlignment="1">
      <alignment wrapText="1"/>
    </xf>
    <xf numFmtId="0" fontId="4" fillId="3" borderId="3" xfId="1" applyFont="1" applyFill="1" applyBorder="1" applyAlignment="1">
      <alignment wrapText="1"/>
    </xf>
    <xf numFmtId="0" fontId="4" fillId="0" borderId="4" xfId="1" applyFont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</dxfs>
  <tableStyles count="3" defaultTableStyle="TableStyleMedium2" defaultPivotStyle="PivotStyleLight16">
    <tableStyle name="Table Style 1" pivot="0" count="0" xr9:uid="{00000000-0011-0000-FFFF-FFFF00000000}"/>
    <tableStyle name="Table Style 2" pivot="0" count="0" xr9:uid="{00000000-0011-0000-FFFF-FFFF01000000}"/>
    <tableStyle name="Table Style 3" pivot="0" count="0" xr9:uid="{115F4CF1-10D0-4905-8581-0D74AF344C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572027</xdr:colOff>
      <xdr:row>16</xdr:row>
      <xdr:rowOff>161924</xdr:rowOff>
    </xdr:from>
    <xdr:to>
      <xdr:col>1</xdr:col>
      <xdr:colOff>6227369</xdr:colOff>
      <xdr:row>34</xdr:row>
      <xdr:rowOff>142013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9C5A6E-126C-46F3-83B7-C7F801BEA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027" y="3400424"/>
          <a:ext cx="7846092" cy="3409089"/>
        </a:xfrm>
        <a:prstGeom prst="rect">
          <a:avLst/>
        </a:prstGeom>
      </xdr:spPr>
    </xdr:pic>
    <xdr:clientData/>
  </xdr:twoCellAnchor>
  <xdr:twoCellAnchor editAs="oneCell">
    <xdr:from>
      <xdr:col>1</xdr:col>
      <xdr:colOff>6627528</xdr:colOff>
      <xdr:row>18</xdr:row>
      <xdr:rowOff>161925</xdr:rowOff>
    </xdr:from>
    <xdr:to>
      <xdr:col>2</xdr:col>
      <xdr:colOff>36101</xdr:colOff>
      <xdr:row>33</xdr:row>
      <xdr:rowOff>46752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6C7070-5E89-4201-89ED-70667795F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278" y="3781425"/>
          <a:ext cx="6286373" cy="2742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454741</xdr:colOff>
      <xdr:row>7</xdr:row>
      <xdr:rowOff>114300</xdr:rowOff>
    </xdr:from>
    <xdr:to>
      <xdr:col>19</xdr:col>
      <xdr:colOff>84258</xdr:colOff>
      <xdr:row>32</xdr:row>
      <xdr:rowOff>151598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6C9FC0-D8C3-4D43-AF3B-08A03990D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3141" y="1447800"/>
          <a:ext cx="8773517" cy="47997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93108</xdr:colOff>
      <xdr:row>10</xdr:row>
      <xdr:rowOff>19050</xdr:rowOff>
    </xdr:from>
    <xdr:to>
      <xdr:col>21</xdr:col>
      <xdr:colOff>398568</xdr:colOff>
      <xdr:row>35</xdr:row>
      <xdr:rowOff>56345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EEC952-C2B2-4BAA-B55B-9164C3388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0308" y="1924050"/>
          <a:ext cx="8839860" cy="4799795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28575</xdr:colOff>
      <xdr:row>10</xdr:row>
      <xdr:rowOff>93813</xdr:rowOff>
    </xdr:from>
    <xdr:to>
      <xdr:col>36</xdr:col>
      <xdr:colOff>236642</xdr:colOff>
      <xdr:row>35</xdr:row>
      <xdr:rowOff>113357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FE4EB3-DBC0-4D6B-A3AC-A1F95EAFA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58975" y="1998813"/>
          <a:ext cx="7523267" cy="4782044"/>
        </a:xfrm>
        <a:prstGeom prst="rect">
          <a:avLst/>
        </a:prstGeom>
      </xdr:spPr>
    </xdr:pic>
    <xdr:clientData/>
  </xdr:twoCellAnchor>
  <xdr:twoCellAnchor editAs="oneCell">
    <xdr:from>
      <xdr:col>39</xdr:col>
      <xdr:colOff>317157</xdr:colOff>
      <xdr:row>10</xdr:row>
      <xdr:rowOff>0</xdr:rowOff>
    </xdr:from>
    <xdr:to>
      <xdr:col>51</xdr:col>
      <xdr:colOff>550964</xdr:colOff>
      <xdr:row>35</xdr:row>
      <xdr:rowOff>122864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524A01-71F5-496F-8E87-A2ED31DF2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91557" y="1905000"/>
          <a:ext cx="7549007" cy="4885364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0</xdr:rowOff>
    </xdr:from>
    <xdr:to>
      <xdr:col>42</xdr:col>
      <xdr:colOff>474819</xdr:colOff>
      <xdr:row>75</xdr:row>
      <xdr:rowOff>160976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C5A34A-3A72-4119-85D7-7531BAED3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30400" y="6858000"/>
          <a:ext cx="11447619" cy="7590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439616</xdr:colOff>
      <xdr:row>15</xdr:row>
      <xdr:rowOff>95250</xdr:rowOff>
    </xdr:from>
    <xdr:to>
      <xdr:col>20</xdr:col>
      <xdr:colOff>198522</xdr:colOff>
      <xdr:row>48</xdr:row>
      <xdr:rowOff>161036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CDB8A-B025-4645-9BDA-DF38A749E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8816" y="2952750"/>
          <a:ext cx="10731706" cy="6352286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38</xdr:col>
      <xdr:colOff>200025</xdr:colOff>
      <xdr:row>49</xdr:row>
      <xdr:rowOff>14131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2E7A6B-E6F3-4760-A710-6D581D0CB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3429000"/>
          <a:ext cx="9344025" cy="5919631"/>
        </a:xfrm>
        <a:prstGeom prst="rect">
          <a:avLst/>
        </a:prstGeom>
      </xdr:spPr>
    </xdr:pic>
    <xdr:clientData/>
  </xdr:twoCellAnchor>
  <xdr:twoCellAnchor editAs="oneCell">
    <xdr:from>
      <xdr:col>45</xdr:col>
      <xdr:colOff>479137</xdr:colOff>
      <xdr:row>16</xdr:row>
      <xdr:rowOff>142875</xdr:rowOff>
    </xdr:from>
    <xdr:to>
      <xdr:col>58</xdr:col>
      <xdr:colOff>55664</xdr:colOff>
      <xdr:row>41</xdr:row>
      <xdr:rowOff>186759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5A036F-4A91-45AC-8CE9-DBD796B87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11137" y="3190875"/>
          <a:ext cx="7501327" cy="48063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513295</xdr:colOff>
      <xdr:row>29</xdr:row>
      <xdr:rowOff>151714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E8E47F-535C-4257-8A0B-DE4BEF812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8438095" cy="54857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P31" totalsRowShown="0">
  <autoFilter ref="A2:DP31" xr:uid="{00000000-0009-0000-0100-000001000000}"/>
  <tableColumns count="120">
    <tableColumn id="1" xr3:uid="{00000000-0010-0000-0000-000001000000}" name="Vial_ID"/>
    <tableColumn id="2" xr3:uid="{00000000-0010-0000-0000-000002000000}" name="RT"/>
    <tableColumn id="3" xr3:uid="{00000000-0010-0000-0000-000003000000}" name="Peak Area"/>
    <tableColumn id="4" xr3:uid="{00000000-0010-0000-0000-000004000000}" name="RT2"/>
    <tableColumn id="5" xr3:uid="{00000000-0010-0000-0000-000005000000}" name="Peak Area3"/>
    <tableColumn id="6" xr3:uid="{00000000-0010-0000-0000-000006000000}" name="RT4"/>
    <tableColumn id="7" xr3:uid="{00000000-0010-0000-0000-000007000000}" name="Peak Area5"/>
    <tableColumn id="8" xr3:uid="{00000000-0010-0000-0000-000008000000}" name="RT6"/>
    <tableColumn id="9" xr3:uid="{00000000-0010-0000-0000-000009000000}" name="Peak Area7"/>
    <tableColumn id="10" xr3:uid="{00000000-0010-0000-0000-00000A000000}" name="RT8"/>
    <tableColumn id="11" xr3:uid="{00000000-0010-0000-0000-00000B000000}" name="Peak Area9"/>
    <tableColumn id="12" xr3:uid="{00000000-0010-0000-0000-00000C000000}" name="RT10"/>
    <tableColumn id="13" xr3:uid="{00000000-0010-0000-0000-00000D000000}" name="Peak Area11"/>
    <tableColumn id="14" xr3:uid="{00000000-0010-0000-0000-00000E000000}" name="RT12"/>
    <tableColumn id="120" xr3:uid="{00000000-0010-0000-0000-000078000000}" name="Peak Area2"/>
    <tableColumn id="15" xr3:uid="{00000000-0010-0000-0000-00000F000000}" name="RT13"/>
    <tableColumn id="16" xr3:uid="{00000000-0010-0000-0000-000010000000}" name="Peak Area14"/>
    <tableColumn id="17" xr3:uid="{00000000-0010-0000-0000-000011000000}" name="RT15"/>
    <tableColumn id="18" xr3:uid="{00000000-0010-0000-0000-000012000000}" name="Peak Area16"/>
    <tableColumn id="19" xr3:uid="{00000000-0010-0000-0000-000013000000}" name="RT17"/>
    <tableColumn id="20" xr3:uid="{00000000-0010-0000-0000-000014000000}" name="Peak Area18"/>
    <tableColumn id="21" xr3:uid="{00000000-0010-0000-0000-000015000000}" name="RT19"/>
    <tableColumn id="22" xr3:uid="{00000000-0010-0000-0000-000016000000}" name="Peak Area20"/>
    <tableColumn id="23" xr3:uid="{00000000-0010-0000-0000-000017000000}" name="RT21"/>
    <tableColumn id="24" xr3:uid="{00000000-0010-0000-0000-000018000000}" name="Peak Area22"/>
    <tableColumn id="25" xr3:uid="{00000000-0010-0000-0000-000019000000}" name="RT23"/>
    <tableColumn id="26" xr3:uid="{00000000-0010-0000-0000-00001A000000}" name="Peak Area24"/>
    <tableColumn id="27" xr3:uid="{00000000-0010-0000-0000-00001B000000}" name="RT25"/>
    <tableColumn id="28" xr3:uid="{00000000-0010-0000-0000-00001C000000}" name="Peak Area26"/>
    <tableColumn id="29" xr3:uid="{00000000-0010-0000-0000-00001D000000}" name="RT27"/>
    <tableColumn id="30" xr3:uid="{00000000-0010-0000-0000-00001E000000}" name="Peak Area28"/>
    <tableColumn id="31" xr3:uid="{00000000-0010-0000-0000-00001F000000}" name="RT29"/>
    <tableColumn id="32" xr3:uid="{00000000-0010-0000-0000-000020000000}" name="Peak Area30"/>
    <tableColumn id="33" xr3:uid="{00000000-0010-0000-0000-000021000000}" name="RT31"/>
    <tableColumn id="34" xr3:uid="{00000000-0010-0000-0000-000022000000}" name="Peak Area32"/>
    <tableColumn id="35" xr3:uid="{00000000-0010-0000-0000-000023000000}" name="RT33"/>
    <tableColumn id="36" xr3:uid="{00000000-0010-0000-0000-000024000000}" name="Peak Area34"/>
    <tableColumn id="37" xr3:uid="{00000000-0010-0000-0000-000025000000}" name="RT35"/>
    <tableColumn id="38" xr3:uid="{00000000-0010-0000-0000-000026000000}" name="Peak Area36"/>
    <tableColumn id="39" xr3:uid="{00000000-0010-0000-0000-000027000000}" name="RT37"/>
    <tableColumn id="40" xr3:uid="{00000000-0010-0000-0000-000028000000}" name="Peak Area38"/>
    <tableColumn id="41" xr3:uid="{00000000-0010-0000-0000-000029000000}" name="RT39"/>
    <tableColumn id="42" xr3:uid="{00000000-0010-0000-0000-00002A000000}" name="Peak Area40"/>
    <tableColumn id="43" xr3:uid="{00000000-0010-0000-0000-00002B000000}" name="RT41"/>
    <tableColumn id="44" xr3:uid="{00000000-0010-0000-0000-00002C000000}" name="Peak Area42"/>
    <tableColumn id="45" xr3:uid="{00000000-0010-0000-0000-00002D000000}" name="RT43"/>
    <tableColumn id="46" xr3:uid="{00000000-0010-0000-0000-00002E000000}" name="Peak Area44"/>
    <tableColumn id="47" xr3:uid="{00000000-0010-0000-0000-00002F000000}" name="RT45"/>
    <tableColumn id="48" xr3:uid="{00000000-0010-0000-0000-000030000000}" name="Peak Area46"/>
    <tableColumn id="49" xr3:uid="{00000000-0010-0000-0000-000031000000}" name="RT47"/>
    <tableColumn id="50" xr3:uid="{00000000-0010-0000-0000-000032000000}" name="Peak Area48"/>
    <tableColumn id="51" xr3:uid="{00000000-0010-0000-0000-000033000000}" name="RT49"/>
    <tableColumn id="52" xr3:uid="{00000000-0010-0000-0000-000034000000}" name="Peak Area50"/>
    <tableColumn id="53" xr3:uid="{00000000-0010-0000-0000-000035000000}" name="RT51"/>
    <tableColumn id="54" xr3:uid="{00000000-0010-0000-0000-000036000000}" name="Peak Area52"/>
    <tableColumn id="55" xr3:uid="{00000000-0010-0000-0000-000037000000}" name="RT53"/>
    <tableColumn id="56" xr3:uid="{00000000-0010-0000-0000-000038000000}" name="Peak Area54"/>
    <tableColumn id="57" xr3:uid="{00000000-0010-0000-0000-000039000000}" name="RT55"/>
    <tableColumn id="58" xr3:uid="{00000000-0010-0000-0000-00003A000000}" name="Peak Area56"/>
    <tableColumn id="59" xr3:uid="{00000000-0010-0000-0000-00003B000000}" name="RT57"/>
    <tableColumn id="60" xr3:uid="{00000000-0010-0000-0000-00003C000000}" name="Peak Area58"/>
    <tableColumn id="61" xr3:uid="{00000000-0010-0000-0000-00003D000000}" name="RT59"/>
    <tableColumn id="62" xr3:uid="{00000000-0010-0000-0000-00003E000000}" name="Peak Area60"/>
    <tableColumn id="63" xr3:uid="{00000000-0010-0000-0000-00003F000000}" name="RT61"/>
    <tableColumn id="64" xr3:uid="{00000000-0010-0000-0000-000040000000}" name="Peak Area62"/>
    <tableColumn id="65" xr3:uid="{00000000-0010-0000-0000-000041000000}" name="RT63"/>
    <tableColumn id="66" xr3:uid="{00000000-0010-0000-0000-000042000000}" name="Peak Area64"/>
    <tableColumn id="67" xr3:uid="{00000000-0010-0000-0000-000043000000}" name="RT65"/>
    <tableColumn id="68" xr3:uid="{00000000-0010-0000-0000-000044000000}" name="Peak Area66"/>
    <tableColumn id="69" xr3:uid="{00000000-0010-0000-0000-000045000000}" name="RT67"/>
    <tableColumn id="70" xr3:uid="{00000000-0010-0000-0000-000046000000}" name="Peak Area68"/>
    <tableColumn id="71" xr3:uid="{00000000-0010-0000-0000-000047000000}" name="RT69"/>
    <tableColumn id="72" xr3:uid="{00000000-0010-0000-0000-000048000000}" name="Peak Area70"/>
    <tableColumn id="73" xr3:uid="{00000000-0010-0000-0000-000049000000}" name="RT71"/>
    <tableColumn id="74" xr3:uid="{00000000-0010-0000-0000-00004A000000}" name="Peak Area72"/>
    <tableColumn id="75" xr3:uid="{00000000-0010-0000-0000-00004B000000}" name="RT73"/>
    <tableColumn id="76" xr3:uid="{00000000-0010-0000-0000-00004C000000}" name="Peak Area74"/>
    <tableColumn id="77" xr3:uid="{00000000-0010-0000-0000-00004D000000}" name="RT75"/>
    <tableColumn id="78" xr3:uid="{00000000-0010-0000-0000-00004E000000}" name="Peak Area76"/>
    <tableColumn id="79" xr3:uid="{00000000-0010-0000-0000-00004F000000}" name="RT77"/>
    <tableColumn id="80" xr3:uid="{00000000-0010-0000-0000-000050000000}" name="Peak Area78"/>
    <tableColumn id="81" xr3:uid="{00000000-0010-0000-0000-000051000000}" name="RT79"/>
    <tableColumn id="82" xr3:uid="{00000000-0010-0000-0000-000052000000}" name="Peak Area80"/>
    <tableColumn id="83" xr3:uid="{00000000-0010-0000-0000-000053000000}" name="RT81"/>
    <tableColumn id="84" xr3:uid="{00000000-0010-0000-0000-000054000000}" name="Peak Area82"/>
    <tableColumn id="85" xr3:uid="{00000000-0010-0000-0000-000055000000}" name="RT83"/>
    <tableColumn id="86" xr3:uid="{00000000-0010-0000-0000-000056000000}" name="Peak Area84"/>
    <tableColumn id="87" xr3:uid="{00000000-0010-0000-0000-000057000000}" name="RT85"/>
    <tableColumn id="88" xr3:uid="{00000000-0010-0000-0000-000058000000}" name="Peak Area86"/>
    <tableColumn id="89" xr3:uid="{00000000-0010-0000-0000-000059000000}" name="RT87"/>
    <tableColumn id="90" xr3:uid="{00000000-0010-0000-0000-00005A000000}" name="Peak Area88"/>
    <tableColumn id="91" xr3:uid="{00000000-0010-0000-0000-00005B000000}" name="RT89"/>
    <tableColumn id="92" xr3:uid="{00000000-0010-0000-0000-00005C000000}" name="Peak Area90"/>
    <tableColumn id="93" xr3:uid="{00000000-0010-0000-0000-00005D000000}" name="RT91"/>
    <tableColumn id="94" xr3:uid="{00000000-0010-0000-0000-00005E000000}" name="Peak Area92"/>
    <tableColumn id="95" xr3:uid="{00000000-0010-0000-0000-00005F000000}" name="RT93"/>
    <tableColumn id="96" xr3:uid="{00000000-0010-0000-0000-000060000000}" name="Peak Area94"/>
    <tableColumn id="97" xr3:uid="{00000000-0010-0000-0000-000061000000}" name="RT95"/>
    <tableColumn id="98" xr3:uid="{00000000-0010-0000-0000-000062000000}" name="Peak Area96"/>
    <tableColumn id="99" xr3:uid="{00000000-0010-0000-0000-000063000000}" name="RT97"/>
    <tableColumn id="100" xr3:uid="{00000000-0010-0000-0000-000064000000}" name="Peak Area98"/>
    <tableColumn id="101" xr3:uid="{00000000-0010-0000-0000-000065000000}" name="RT99"/>
    <tableColumn id="102" xr3:uid="{00000000-0010-0000-0000-000066000000}" name="Peak Area100"/>
    <tableColumn id="103" xr3:uid="{00000000-0010-0000-0000-000067000000}" name="RT101"/>
    <tableColumn id="104" xr3:uid="{00000000-0010-0000-0000-000068000000}" name="Peak Area102"/>
    <tableColumn id="105" xr3:uid="{00000000-0010-0000-0000-000069000000}" name="RT103"/>
    <tableColumn id="106" xr3:uid="{00000000-0010-0000-0000-00006A000000}" name="Peak Area104"/>
    <tableColumn id="107" xr3:uid="{00000000-0010-0000-0000-00006B000000}" name="RT105"/>
    <tableColumn id="108" xr3:uid="{00000000-0010-0000-0000-00006C000000}" name="Peak Area106"/>
    <tableColumn id="109" xr3:uid="{00000000-0010-0000-0000-00006D000000}" name="RT107"/>
    <tableColumn id="110" xr3:uid="{00000000-0010-0000-0000-00006E000000}" name="Peak Area108"/>
    <tableColumn id="111" xr3:uid="{00000000-0010-0000-0000-00006F000000}" name="RT109"/>
    <tableColumn id="112" xr3:uid="{00000000-0010-0000-0000-000070000000}" name="Peak Area110"/>
    <tableColumn id="113" xr3:uid="{00000000-0010-0000-0000-000071000000}" name="RT111"/>
    <tableColumn id="114" xr3:uid="{00000000-0010-0000-0000-000072000000}" name="Peak Area112"/>
    <tableColumn id="115" xr3:uid="{00000000-0010-0000-0000-000073000000}" name="RT113"/>
    <tableColumn id="116" xr3:uid="{00000000-0010-0000-0000-000074000000}" name="Peak Area114"/>
    <tableColumn id="117" xr3:uid="{00000000-0010-0000-0000-000075000000}" name="Column1"/>
    <tableColumn id="118" xr3:uid="{00000000-0010-0000-0000-000076000000}" name="RT115"/>
    <tableColumn id="119" xr3:uid="{00000000-0010-0000-0000-000077000000}" name="Peak Area1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AY31" totalsRowShown="0">
  <autoFilter ref="A2:AY31" xr:uid="{00000000-0009-0000-0100-000002000000}"/>
  <tableColumns count="51">
    <tableColumn id="1" xr3:uid="{00000000-0010-0000-0100-000001000000}" name="Vial _ID"/>
    <tableColumn id="3" xr3:uid="{00000000-0010-0000-0100-000003000000}" name="Peak Area"/>
    <tableColumn id="5" xr3:uid="{00000000-0010-0000-0100-000005000000}" name="Peak Area3"/>
    <tableColumn id="7" xr3:uid="{00000000-0010-0000-0100-000007000000}" name="Peak Area5"/>
    <tableColumn id="9" xr3:uid="{00000000-0010-0000-0100-000009000000}" name="Peak Area7"/>
    <tableColumn id="11" xr3:uid="{00000000-0010-0000-0100-00000B000000}" name="Peak Area9"/>
    <tableColumn id="13" xr3:uid="{00000000-0010-0000-0100-00000D000000}" name="Peak Area11"/>
    <tableColumn id="121" xr3:uid="{00000000-0010-0000-0100-000079000000}" name="Peak Area12"/>
    <tableColumn id="16" xr3:uid="{00000000-0010-0000-0100-000010000000}" name="Peak Area14"/>
    <tableColumn id="18" xr3:uid="{00000000-0010-0000-0100-000012000000}" name="Peak Area16"/>
    <tableColumn id="20" xr3:uid="{00000000-0010-0000-0100-000014000000}" name="Peak Area18"/>
    <tableColumn id="22" xr3:uid="{00000000-0010-0000-0100-000016000000}" name="Peak Area20"/>
    <tableColumn id="24" xr3:uid="{00000000-0010-0000-0100-000018000000}" name="Peak Area22"/>
    <tableColumn id="26" xr3:uid="{00000000-0010-0000-0100-00001A000000}" name="Peak Area24"/>
    <tableColumn id="28" xr3:uid="{00000000-0010-0000-0100-00001C000000}" name="Peak Area26"/>
    <tableColumn id="30" xr3:uid="{00000000-0010-0000-0100-00001E000000}" name="Peak Area28"/>
    <tableColumn id="34" xr3:uid="{00000000-0010-0000-0100-000022000000}" name="Peak Area32"/>
    <tableColumn id="40" xr3:uid="{00000000-0010-0000-0100-000028000000}" name="Peak Area38"/>
    <tableColumn id="42" xr3:uid="{00000000-0010-0000-0100-00002A000000}" name="Peak Area40"/>
    <tableColumn id="44" xr3:uid="{00000000-0010-0000-0100-00002C000000}" name="Peak Area42"/>
    <tableColumn id="46" xr3:uid="{00000000-0010-0000-0100-00002E000000}" name="Peak Area44"/>
    <tableColumn id="48" xr3:uid="{00000000-0010-0000-0100-000030000000}" name="Peak Area46"/>
    <tableColumn id="50" xr3:uid="{00000000-0010-0000-0100-000032000000}" name="Peak Area48"/>
    <tableColumn id="52" xr3:uid="{00000000-0010-0000-0100-000034000000}" name="Peak Area50"/>
    <tableColumn id="54" xr3:uid="{00000000-0010-0000-0100-000036000000}" name="Peak Area52"/>
    <tableColumn id="56" xr3:uid="{00000000-0010-0000-0100-000038000000}" name="Peak Area54"/>
    <tableColumn id="58" xr3:uid="{00000000-0010-0000-0100-00003A000000}" name="Peak Area56"/>
    <tableColumn id="62" xr3:uid="{00000000-0010-0000-0100-00003E000000}" name="Peak Area60"/>
    <tableColumn id="64" xr3:uid="{00000000-0010-0000-0100-000040000000}" name="Peak Area62"/>
    <tableColumn id="66" xr3:uid="{00000000-0010-0000-0100-000042000000}" name="Peak Area64"/>
    <tableColumn id="68" xr3:uid="{00000000-0010-0000-0100-000044000000}" name="Peak Area66"/>
    <tableColumn id="70" xr3:uid="{00000000-0010-0000-0100-000046000000}" name="Peak Area68"/>
    <tableColumn id="72" xr3:uid="{00000000-0010-0000-0100-000048000000}" name="Peak Area70"/>
    <tableColumn id="74" xr3:uid="{00000000-0010-0000-0100-00004A000000}" name="Peak Area72"/>
    <tableColumn id="76" xr3:uid="{00000000-0010-0000-0100-00004C000000}" name="Peak Area74"/>
    <tableColumn id="78" xr3:uid="{00000000-0010-0000-0100-00004E000000}" name="Peak Area76"/>
    <tableColumn id="82" xr3:uid="{00000000-0010-0000-0100-000052000000}" name="Peak Area80"/>
    <tableColumn id="84" xr3:uid="{00000000-0010-0000-0100-000054000000}" name="Peak Area82"/>
    <tableColumn id="86" xr3:uid="{00000000-0010-0000-0100-000056000000}" name="Peak Area84"/>
    <tableColumn id="88" xr3:uid="{00000000-0010-0000-0100-000058000000}" name="Peak Area86"/>
    <tableColumn id="90" xr3:uid="{00000000-0010-0000-0100-00005A000000}" name="Peak Area88"/>
    <tableColumn id="92" xr3:uid="{00000000-0010-0000-0100-00005C000000}" name="Peak Area90"/>
    <tableColumn id="94" xr3:uid="{00000000-0010-0000-0100-00005E000000}" name="Peak Area92"/>
    <tableColumn id="96" xr3:uid="{00000000-0010-0000-0100-000060000000}" name="Peak Area94"/>
    <tableColumn id="98" xr3:uid="{00000000-0010-0000-0100-000062000000}" name="Peak Area96"/>
    <tableColumn id="102" xr3:uid="{00000000-0010-0000-0100-000066000000}" name="Peak Area100"/>
    <tableColumn id="106" xr3:uid="{00000000-0010-0000-0100-00006A000000}" name="Peak Area104"/>
    <tableColumn id="108" xr3:uid="{00000000-0010-0000-0100-00006C000000}" name="Peak Area106"/>
    <tableColumn id="110" xr3:uid="{00000000-0010-0000-0100-00006E000000}" name="Peak Area108"/>
    <tableColumn id="112" xr3:uid="{00000000-0010-0000-0100-000070000000}" name="Peak Area110"/>
    <tableColumn id="114" xr3:uid="{00000000-0010-0000-0100-000072000000}" name="Peak Area11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357EF4-887E-4D60-9D3C-959BF9CBB1D4}" name="Table38" displayName="Table38" ref="I1:BE30" totalsRowCount="1">
  <autoFilter ref="I1:BE29" xr:uid="{05EBCC57-D9C4-484C-9FDE-2E0857A5F241}"/>
  <tableColumns count="49">
    <tableColumn id="1" xr3:uid="{345A73E8-A6AB-4FFE-9334-7446FBB73474}" name="C01" totalsRowFunction="custom">
      <totalsRowFormula>(COUNT(I8:I9,I22:I29)/10)*100</totalsRowFormula>
    </tableColumn>
    <tableColumn id="52" xr3:uid="{0DA41F39-7D7A-4F4D-8989-3A673EF7AFAF}" name="0" totalsRowFunction="custom" dataDxfId="9">
      <calculatedColumnFormula>Table38[[#This Row],[C01]]+0.5</calculatedColumnFormula>
      <totalsRowFormula>(COUNT(J8:J9,J22:J29)/10)*100</totalsRowFormula>
    </tableColumn>
    <tableColumn id="2" xr3:uid="{F85BBC85-74F3-4B06-AB1C-9657FE54320A}" name="C02" totalsRowFunction="custom">
      <totalsRowFormula>(COUNT(K8:K9,K22:K29)/10)*100</totalsRowFormula>
    </tableColumn>
    <tableColumn id="3" xr3:uid="{62A21372-B9FE-4FB0-BE29-C7F559E54CDB}" name="C03" totalsRowFunction="custom">
      <totalsRowFormula>(COUNT(L8:L9,L22:L29)/10)*100</totalsRowFormula>
    </tableColumn>
    <tableColumn id="4" xr3:uid="{AB3072C7-F43D-4B6E-8988-1BEE4B78F4AC}" name="C04" totalsRowFunction="custom">
      <totalsRowFormula>(COUNT(M8:M9,M22:M29)/10)*100</totalsRowFormula>
    </tableColumn>
    <tableColumn id="5" xr3:uid="{F8943285-6952-4763-A14B-B1965F6477A2}" name="C05" totalsRowFunction="custom">
      <totalsRowFormula>(COUNT(N8:N9,N22:N29)/10)*100</totalsRowFormula>
    </tableColumn>
    <tableColumn id="6" xr3:uid="{A8DABDBB-9472-4F30-B59F-5A12D99AD693}" name="C06" totalsRowFunction="custom">
      <totalsRowFormula>(COUNT(O8:O9,O22:O29)/10)*100</totalsRowFormula>
    </tableColumn>
    <tableColumn id="7" xr3:uid="{602A8BD1-53FC-4205-AD99-03884CF443BC}" name="C07" totalsRowFunction="custom">
      <totalsRowFormula>(COUNT(P8:P9,P22:P29)/10)*100</totalsRowFormula>
    </tableColumn>
    <tableColumn id="8" xr3:uid="{6966F9C1-65FB-4FFA-B8F9-A5BC1435F4ED}" name="c08" totalsRowFunction="custom">
      <totalsRowFormula>(COUNT(Q8:Q9,Q22:Q29)/10)*100</totalsRowFormula>
    </tableColumn>
    <tableColumn id="9" xr3:uid="{6F69E7FB-6405-4707-AFC0-ACD85D51876C}" name="C09" totalsRowFunction="custom">
      <totalsRowFormula>(COUNT(R8:R9,R22:R29)/10)*100</totalsRowFormula>
    </tableColumn>
    <tableColumn id="10" xr3:uid="{BE32D1DF-509D-45BA-B927-87AF66CE5E3C}" name="C10" totalsRowFunction="custom">
      <totalsRowFormula>(COUNT(S8:S9,S22:S29)/10)*100</totalsRowFormula>
    </tableColumn>
    <tableColumn id="11" xr3:uid="{81200F3D-79FA-400C-A9FF-6D0CD9E64F8C}" name="C11" totalsRowFunction="custom">
      <totalsRowFormula>(COUNT(T8:T9,T22:T29)/10)*100</totalsRowFormula>
    </tableColumn>
    <tableColumn id="12" xr3:uid="{9C1A683E-701C-49DD-9055-6721CC8658F5}" name="C12" totalsRowFunction="custom">
      <totalsRowFormula>(COUNT(U8:U9,U22:U29)/10)*100</totalsRowFormula>
    </tableColumn>
    <tableColumn id="13" xr3:uid="{77DCD093-D52C-41D3-B198-971AD7C5FCC6}" name="C13" totalsRowFunction="custom">
      <totalsRowFormula>(COUNT(V8:V9,V22:V29)/10)*100</totalsRowFormula>
    </tableColumn>
    <tableColumn id="14" xr3:uid="{1D237E6F-9344-43CD-AF52-6860CCD29D9A}" name="C14" totalsRowFunction="custom">
      <totalsRowFormula>(COUNT(W8:W9,W22:W29)/10)*100</totalsRowFormula>
    </tableColumn>
    <tableColumn id="15" xr3:uid="{B63FAFC9-3FE4-4A8D-93F0-176C27199953}" name="C15" totalsRowFunction="custom">
      <totalsRowFormula>(COUNT(X8:X9,X22:X29)/10)*100</totalsRowFormula>
    </tableColumn>
    <tableColumn id="16" xr3:uid="{78B76C6A-DF32-4F17-8F30-22F7296428F4}" name="C17" totalsRowFunction="custom">
      <totalsRowFormula>(COUNT(Y8:Y9,Y22:Y29)/10)*100</totalsRowFormula>
    </tableColumn>
    <tableColumn id="17" xr3:uid="{7B1DA05B-6D32-4DF3-BEF4-948F76784E42}" name="C20" totalsRowFunction="custom">
      <totalsRowFormula>(COUNT(Z8:Z9,Z22:Z29)/10)*100</totalsRowFormula>
    </tableColumn>
    <tableColumn id="18" xr3:uid="{3C58C57A-435D-4A47-94D8-89939F1B0A5F}" name="C21" totalsRowFunction="custom">
      <totalsRowFormula>(COUNT(AA8:AA9,AA22:AA29)/10)*100</totalsRowFormula>
    </tableColumn>
    <tableColumn id="19" xr3:uid="{888C988E-5C5E-4517-9DE8-761CBA95FAAA}" name="C22" totalsRowFunction="custom">
      <totalsRowFormula>(COUNT(AB8:AB9,AB22:AB29)/10)*100</totalsRowFormula>
    </tableColumn>
    <tableColumn id="20" xr3:uid="{B83581B6-2E6A-4BE3-B25B-BC799190F1A1}" name="alpha-pinene" totalsRowFunction="custom">
      <totalsRowFormula>(COUNT(AC8:AC9,AC22:AC29)/10)*100</totalsRowFormula>
    </tableColumn>
    <tableColumn id="21" xr3:uid="{8777445E-B169-48A1-8B5A-84663CBF81E5}" name="Camphene" totalsRowFunction="custom">
      <totalsRowFormula>(COUNT(AD8:AD9,AD22:AD29)/10)*100</totalsRowFormula>
    </tableColumn>
    <tableColumn id="22" xr3:uid="{BBEA796A-45DC-46B3-8628-28D9064546FF}" name="C23" totalsRowFunction="custom">
      <totalsRowFormula>(COUNT(AE8:AE9,AE22:AE29)/10)*100</totalsRowFormula>
    </tableColumn>
    <tableColumn id="23" xr3:uid="{58618214-DD0B-4555-ABEF-F8F4D1A7877B}" name="C24" totalsRowFunction="custom">
      <totalsRowFormula>(COUNT(AF8:AF9,AF22:AF29)/10)*100</totalsRowFormula>
    </tableColumn>
    <tableColumn id="24" xr3:uid="{65089028-AAC5-4DBE-AE6D-DB0F9A72CF71}" name="C25" totalsRowFunction="custom">
      <totalsRowFormula>(COUNT(AG8:AG9,AG22:AG29)/10)*100</totalsRowFormula>
    </tableColumn>
    <tableColumn id="25" xr3:uid="{AA944A9F-031F-4589-BE7F-9FFE8DF9435A}" name="beta-pinene" totalsRowFunction="custom">
      <totalsRowFormula>(COUNT(AH8:AH9,AH22:AH29)/10)*100</totalsRowFormula>
    </tableColumn>
    <tableColumn id="26" xr3:uid="{5B4CFA8B-5A6B-430E-9B0A-D953B1D95645}" name="C26" totalsRowFunction="custom">
      <totalsRowFormula>(COUNT(AI8:AI9,AI22:AI29)/10)*100</totalsRowFormula>
    </tableColumn>
    <tableColumn id="27" xr3:uid="{C18E0EB3-BD60-4BCF-8FD1-37DA8DD0B8BD}" name="C28" totalsRowFunction="custom">
      <totalsRowFormula>(COUNT(AJ8:AJ9,AJ22:AJ29)/10)*100</totalsRowFormula>
    </tableColumn>
    <tableColumn id="28" xr3:uid="{B800814B-9FE8-48A6-84DE-007A1FC2A2ED}" name="(+)-3-carene" totalsRowFunction="custom">
      <totalsRowFormula>(COUNT(AK8:AK9,AK22:AK29)/10)*100</totalsRowFormula>
    </tableColumn>
    <tableColumn id="29" xr3:uid="{9B77AD2A-CB32-44DB-808A-E3C9805F0B68}" name="p-cymene" totalsRowFunction="custom">
      <totalsRowFormula>(COUNT(AL8:AL9,AL22:AL29)/10)*100</totalsRowFormula>
    </tableColumn>
    <tableColumn id="30" xr3:uid="{1271FF93-29B9-40E7-8978-6B5835DBCF8E}" name="1,8-cineole" totalsRowFunction="custom">
      <totalsRowFormula>(COUNT(AM8:AM9,AM22:AM29)/10)*100</totalsRowFormula>
    </tableColumn>
    <tableColumn id="31" xr3:uid="{D527D3D1-89A5-416E-B06D-AB0407F10554}" name="C29" totalsRowFunction="custom">
      <totalsRowFormula>(COUNT(AN8:AN9,AN22:AN29)/10)*100</totalsRowFormula>
    </tableColumn>
    <tableColumn id="32" xr3:uid="{9FF85513-F67D-4F2D-86FD-3CCA18A17783}" name="C30" totalsRowFunction="custom">
      <totalsRowFormula>(COUNT(AO8:AO9,AO22:AO29)/10)*100</totalsRowFormula>
    </tableColumn>
    <tableColumn id="34" xr3:uid="{8C09D1C9-0826-46BE-88E7-8D72E3CFC129}" name="C31" totalsRowFunction="custom">
      <totalsRowFormula>(COUNT(AP8:AP9,AP22:AP29)/10)*100</totalsRowFormula>
    </tableColumn>
    <tableColumn id="35" xr3:uid="{6B6F0495-4EE3-4E14-AC53-540AFD4BDB21}" name="Terpinolene" totalsRowFunction="custom">
      <totalsRowFormula>(COUNT(AQ8:AQ9,AQ22:AQ29)/10)*100</totalsRowFormula>
    </tableColumn>
    <tableColumn id="36" xr3:uid="{B3E78B69-0CC2-49ED-813A-D4C76BAB9DCB}" name="C32" totalsRowFunction="custom">
      <totalsRowFormula>(COUNT(AR8:AR9,AR22:AR29)/10)*100</totalsRowFormula>
    </tableColumn>
    <tableColumn id="37" xr3:uid="{553C900C-14EC-471E-A695-2D372FAD3714}" name="C33" totalsRowFunction="custom">
      <totalsRowFormula>(COUNT(AS8:AS9,AS22:AS29)/10)*100</totalsRowFormula>
    </tableColumn>
    <tableColumn id="38" xr3:uid="{8548CBC2-A34E-42D1-A6FF-A1903B63DAD6}" name="C34" totalsRowFunction="custom">
      <totalsRowFormula>(COUNT(AT8:AT9,AT22:AT29)/10)*100</totalsRowFormula>
    </tableColumn>
    <tableColumn id="39" xr3:uid="{9AF51831-FA96-49AA-805F-A2EEBB775133}" name="C35" totalsRowFunction="custom">
      <totalsRowFormula>(COUNT(AU8:AU9,AU22:AU29)/10)*100</totalsRowFormula>
    </tableColumn>
    <tableColumn id="40" xr3:uid="{49CF859E-B5D8-4369-B7DB-EDF9F485867E}" name="C36" totalsRowFunction="custom">
      <totalsRowFormula>(COUNT(AV8:AV9,AV22:AV29)/10)*100</totalsRowFormula>
    </tableColumn>
    <tableColumn id="41" xr3:uid="{4AAFD623-DA4B-4F09-B5E2-7245C77B798A}" name="Camphor" totalsRowFunction="custom">
      <totalsRowFormula>(COUNT(AW8:AW9,AW22:AW29)/10)*100</totalsRowFormula>
    </tableColumn>
    <tableColumn id="42" xr3:uid="{A5F119FB-874B-4402-9253-ECA474D402E2}" name="C37" totalsRowFunction="custom">
      <totalsRowFormula>(COUNT(AX8:AX9,AX22:AX29)/10)*100</totalsRowFormula>
    </tableColumn>
    <tableColumn id="43" xr3:uid="{FEFB9F5E-0C29-46C7-8B83-7B2B75EDD427}" name="C38" totalsRowFunction="custom">
      <totalsRowFormula>(COUNT(AY8:AY9,AY22:AY29)/10)*100</totalsRowFormula>
    </tableColumn>
    <tableColumn id="44" xr3:uid="{F5C746EF-9FAB-490D-A8D8-39F9B6E6020E}" name="C39" totalsRowFunction="custom">
      <totalsRowFormula>(COUNT(AZ8:AZ9,AZ22:AZ29)/10)*100</totalsRowFormula>
    </tableColumn>
    <tableColumn id="46" xr3:uid="{E301666B-5000-4268-B0D3-CE24F49CC97F}" name="C42" totalsRowFunction="custom">
      <totalsRowFormula>(COUNT(BA8:BA9,BA22:BA29)/10)*100</totalsRowFormula>
    </tableColumn>
    <tableColumn id="47" xr3:uid="{99B5C351-8849-4ACD-86A5-7079A0DCD240}" name="C43" totalsRowFunction="custom">
      <totalsRowFormula>(COUNT(BB8:BB9,BB22:BB29)/10)*100</totalsRowFormula>
    </tableColumn>
    <tableColumn id="48" xr3:uid="{821E0DD0-F98E-4AB8-BB91-4D1B1BC4108F}" name="C44" totalsRowFunction="custom">
      <totalsRowFormula>(COUNT(BC8:BC9,BC22:BC29)/10)*100</totalsRowFormula>
    </tableColumn>
    <tableColumn id="49" xr3:uid="{4681CAEF-0F57-4554-87FC-A59CC8A0BBE3}" name="lavandol" totalsRowFunction="custom">
      <totalsRowFormula>(COUNT(BD8:BD9,BD22:BD29)/10)*100</totalsRowFormula>
    </tableColumn>
    <tableColumn id="50" xr3:uid="{002E4721-E92A-4836-B1FB-52D2711BDBFF}" name="C45" totalsRowFunction="custom">
      <totalsRowFormula>(COUNT(BE8:BE9,BE22:BE29)/10)*100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CV30" totalsRowShown="0">
  <autoFilter ref="A2:CV30" xr:uid="{00000000-0009-0000-0100-000003000000}"/>
  <tableColumns count="100">
    <tableColumn id="1" xr3:uid="{00000000-0010-0000-0200-000001000000}" name="C01"/>
    <tableColumn id="52" xr3:uid="{00000000-0010-0000-0200-000034000000}" name="0" dataDxfId="8">
      <calculatedColumnFormula>Table3[[#This Row],[C01]]+0.5</calculatedColumnFormula>
    </tableColumn>
    <tableColumn id="2" xr3:uid="{00000000-0010-0000-0200-000002000000}" name="C02"/>
    <tableColumn id="53" xr3:uid="{00000000-0010-0000-0200-000035000000}" name="02">
      <calculatedColumnFormula>Table3[[#This Row],[C02]]+0.5</calculatedColumnFormula>
    </tableColumn>
    <tableColumn id="3" xr3:uid="{00000000-0010-0000-0200-000003000000}" name="C03"/>
    <tableColumn id="54" xr3:uid="{00000000-0010-0000-0200-000036000000}" name="03">
      <calculatedColumnFormula>Table3[[#This Row],[C03]]+0.5</calculatedColumnFormula>
    </tableColumn>
    <tableColumn id="4" xr3:uid="{00000000-0010-0000-0200-000004000000}" name="C04"/>
    <tableColumn id="55" xr3:uid="{00000000-0010-0000-0200-000037000000}" name="04">
      <calculatedColumnFormula>Table3[[#This Row],[C04]]+0.5</calculatedColumnFormula>
    </tableColumn>
    <tableColumn id="5" xr3:uid="{00000000-0010-0000-0200-000005000000}" name="C05"/>
    <tableColumn id="56" xr3:uid="{00000000-0010-0000-0200-000038000000}" name="05">
      <calculatedColumnFormula>Table3[[#This Row],[C05]]+0.5</calculatedColumnFormula>
    </tableColumn>
    <tableColumn id="6" xr3:uid="{00000000-0010-0000-0200-000006000000}" name="C06"/>
    <tableColumn id="57" xr3:uid="{00000000-0010-0000-0200-000039000000}" name="06">
      <calculatedColumnFormula>Table3[[#This Row],[C06]]+0.5</calculatedColumnFormula>
    </tableColumn>
    <tableColumn id="7" xr3:uid="{00000000-0010-0000-0200-000007000000}" name="C07"/>
    <tableColumn id="58" xr3:uid="{00000000-0010-0000-0200-00003A000000}" name="07">
      <calculatedColumnFormula>Table3[[#This Row],[C07]]+0.5</calculatedColumnFormula>
    </tableColumn>
    <tableColumn id="8" xr3:uid="{00000000-0010-0000-0200-000008000000}" name="c08"/>
    <tableColumn id="59" xr3:uid="{00000000-0010-0000-0200-00003B000000}" name="08">
      <calculatedColumnFormula>Table3[[#This Row],[c08]]+0.5</calculatedColumnFormula>
    </tableColumn>
    <tableColumn id="9" xr3:uid="{00000000-0010-0000-0200-000009000000}" name="C09"/>
    <tableColumn id="60" xr3:uid="{00000000-0010-0000-0200-00003C000000}" name="09">
      <calculatedColumnFormula>Table3[[#This Row],[C09]]+0.5</calculatedColumnFormula>
    </tableColumn>
    <tableColumn id="10" xr3:uid="{00000000-0010-0000-0200-00000A000000}" name="C10"/>
    <tableColumn id="61" xr3:uid="{00000000-0010-0000-0200-00003D000000}" name="010">
      <calculatedColumnFormula>Table3[[#This Row],[C10]]+0.5</calculatedColumnFormula>
    </tableColumn>
    <tableColumn id="11" xr3:uid="{00000000-0010-0000-0200-00000B000000}" name="C11"/>
    <tableColumn id="62" xr3:uid="{00000000-0010-0000-0200-00003E000000}" name="011">
      <calculatedColumnFormula>Table3[[#This Row],[C11]]+0.5</calculatedColumnFormula>
    </tableColumn>
    <tableColumn id="12" xr3:uid="{00000000-0010-0000-0200-00000C000000}" name="C12"/>
    <tableColumn id="63" xr3:uid="{00000000-0010-0000-0200-00003F000000}" name="012">
      <calculatedColumnFormula>Table3[[#This Row],[C12]]+0.5</calculatedColumnFormula>
    </tableColumn>
    <tableColumn id="13" xr3:uid="{00000000-0010-0000-0200-00000D000000}" name="C13"/>
    <tableColumn id="64" xr3:uid="{00000000-0010-0000-0200-000040000000}" name="013">
      <calculatedColumnFormula>Table3[[#This Row],[C13]]+0.5</calculatedColumnFormula>
    </tableColumn>
    <tableColumn id="14" xr3:uid="{00000000-0010-0000-0200-00000E000000}" name="C14"/>
    <tableColumn id="65" xr3:uid="{00000000-0010-0000-0200-000041000000}" name="014">
      <calculatedColumnFormula>Table3[[#This Row],[C14]]+0.5</calculatedColumnFormula>
    </tableColumn>
    <tableColumn id="15" xr3:uid="{00000000-0010-0000-0200-00000F000000}" name="C15"/>
    <tableColumn id="66" xr3:uid="{00000000-0010-0000-0200-000042000000}" name="015">
      <calculatedColumnFormula>Table3[[#This Row],[C15]]+0.5</calculatedColumnFormula>
    </tableColumn>
    <tableColumn id="16" xr3:uid="{00000000-0010-0000-0200-000010000000}" name="C17"/>
    <tableColumn id="67" xr3:uid="{00000000-0010-0000-0200-000043000000}" name="016">
      <calculatedColumnFormula>Table3[[#This Row],[C17]]+0.5</calculatedColumnFormula>
    </tableColumn>
    <tableColumn id="17" xr3:uid="{00000000-0010-0000-0200-000011000000}" name="C20"/>
    <tableColumn id="68" xr3:uid="{00000000-0010-0000-0200-000044000000}" name="017">
      <calculatedColumnFormula>Table3[[#This Row],[C20]]+0.5</calculatedColumnFormula>
    </tableColumn>
    <tableColumn id="18" xr3:uid="{00000000-0010-0000-0200-000012000000}" name="C21"/>
    <tableColumn id="69" xr3:uid="{00000000-0010-0000-0200-000045000000}" name="018">
      <calculatedColumnFormula>Table3[[#This Row],[C21]]+0.5</calculatedColumnFormula>
    </tableColumn>
    <tableColumn id="19" xr3:uid="{00000000-0010-0000-0200-000013000000}" name="C22"/>
    <tableColumn id="70" xr3:uid="{00000000-0010-0000-0200-000046000000}" name="019">
      <calculatedColumnFormula>Table3[[#This Row],[C22]]+0.5</calculatedColumnFormula>
    </tableColumn>
    <tableColumn id="20" xr3:uid="{00000000-0010-0000-0200-000014000000}" name="alpha-pinene"/>
    <tableColumn id="71" xr3:uid="{00000000-0010-0000-0200-000047000000}" name="020">
      <calculatedColumnFormula>Table3[[#This Row],[alpha-pinene]]+0.5</calculatedColumnFormula>
    </tableColumn>
    <tableColumn id="21" xr3:uid="{00000000-0010-0000-0200-000015000000}" name="Camphene"/>
    <tableColumn id="72" xr3:uid="{00000000-0010-0000-0200-000048000000}" name="021">
      <calculatedColumnFormula>Table3[[#This Row],[Camphene]]+0.5</calculatedColumnFormula>
    </tableColumn>
    <tableColumn id="22" xr3:uid="{00000000-0010-0000-0200-000016000000}" name="C23"/>
    <tableColumn id="73" xr3:uid="{00000000-0010-0000-0200-000049000000}" name="022">
      <calculatedColumnFormula>Table3[[#This Row],[C23]]+0.5</calculatedColumnFormula>
    </tableColumn>
    <tableColumn id="23" xr3:uid="{00000000-0010-0000-0200-000017000000}" name="C24"/>
    <tableColumn id="74" xr3:uid="{00000000-0010-0000-0200-00004A000000}" name="023">
      <calculatedColumnFormula>Table3[[#This Row],[C24]]+0.5</calculatedColumnFormula>
    </tableColumn>
    <tableColumn id="24" xr3:uid="{00000000-0010-0000-0200-000018000000}" name="C25"/>
    <tableColumn id="75" xr3:uid="{00000000-0010-0000-0200-00004B000000}" name="024">
      <calculatedColumnFormula>Table3[[#This Row],[C25]]+0.5</calculatedColumnFormula>
    </tableColumn>
    <tableColumn id="25" xr3:uid="{00000000-0010-0000-0200-000019000000}" name="beta-pinene"/>
    <tableColumn id="76" xr3:uid="{00000000-0010-0000-0200-00004C000000}" name="025">
      <calculatedColumnFormula>Table3[[#This Row],[beta-pinene]]+0.5</calculatedColumnFormula>
    </tableColumn>
    <tableColumn id="26" xr3:uid="{00000000-0010-0000-0200-00001A000000}" name="C26"/>
    <tableColumn id="77" xr3:uid="{00000000-0010-0000-0200-00004D000000}" name="026">
      <calculatedColumnFormula>Table3[[#This Row],[C26]]+0.5</calculatedColumnFormula>
    </tableColumn>
    <tableColumn id="27" xr3:uid="{00000000-0010-0000-0200-00001B000000}" name="C28"/>
    <tableColumn id="78" xr3:uid="{00000000-0010-0000-0200-00004E000000}" name="027">
      <calculatedColumnFormula>Table3[[#This Row],[C28]]+0.5</calculatedColumnFormula>
    </tableColumn>
    <tableColumn id="28" xr3:uid="{00000000-0010-0000-0200-00001C000000}" name="(+)-3-carene"/>
    <tableColumn id="79" xr3:uid="{00000000-0010-0000-0200-00004F000000}" name="028">
      <calculatedColumnFormula>Table3[[#This Row],[(+)-3-carene]]+0.5</calculatedColumnFormula>
    </tableColumn>
    <tableColumn id="29" xr3:uid="{00000000-0010-0000-0200-00001D000000}" name="p-cymene"/>
    <tableColumn id="80" xr3:uid="{00000000-0010-0000-0200-000050000000}" name="029">
      <calculatedColumnFormula>Table3[[#This Row],[p-cymene]]+0.5</calculatedColumnFormula>
    </tableColumn>
    <tableColumn id="30" xr3:uid="{00000000-0010-0000-0200-00001E000000}" name="1,8-cineole"/>
    <tableColumn id="81" xr3:uid="{00000000-0010-0000-0200-000051000000}" name="030">
      <calculatedColumnFormula>Table3[[#This Row],[1,8-cineole]]+0.5</calculatedColumnFormula>
    </tableColumn>
    <tableColumn id="31" xr3:uid="{00000000-0010-0000-0200-00001F000000}" name="C29"/>
    <tableColumn id="82" xr3:uid="{00000000-0010-0000-0200-000052000000}" name="031">
      <calculatedColumnFormula>Table3[[#This Row],[C29]]+0.5</calculatedColumnFormula>
    </tableColumn>
    <tableColumn id="32" xr3:uid="{00000000-0010-0000-0200-000020000000}" name="C30"/>
    <tableColumn id="83" xr3:uid="{00000000-0010-0000-0200-000053000000}" name="032">
      <calculatedColumnFormula>Table3[[#This Row],[C30]]+0.5</calculatedColumnFormula>
    </tableColumn>
    <tableColumn id="33" xr3:uid="{00000000-0010-0000-0200-000021000000}" name="Sabinene"/>
    <tableColumn id="84" xr3:uid="{00000000-0010-0000-0200-000054000000}" name="033">
      <calculatedColumnFormula>Table3[[#This Row],[Sabinene]]+0.5</calculatedColumnFormula>
    </tableColumn>
    <tableColumn id="34" xr3:uid="{00000000-0010-0000-0200-000022000000}" name="C31"/>
    <tableColumn id="85" xr3:uid="{00000000-0010-0000-0200-000055000000}" name="034">
      <calculatedColumnFormula>Table3[[#This Row],[C31]]+0.5</calculatedColumnFormula>
    </tableColumn>
    <tableColumn id="35" xr3:uid="{00000000-0010-0000-0200-000023000000}" name="Terpinolene"/>
    <tableColumn id="86" xr3:uid="{00000000-0010-0000-0200-000056000000}" name="035">
      <calculatedColumnFormula>Table3[[#This Row],[Terpinolene]]+0.5</calculatedColumnFormula>
    </tableColumn>
    <tableColumn id="36" xr3:uid="{00000000-0010-0000-0200-000024000000}" name="C32"/>
    <tableColumn id="87" xr3:uid="{00000000-0010-0000-0200-000057000000}" name="036">
      <calculatedColumnFormula>Table3[[#This Row],[C32]]+0.5</calculatedColumnFormula>
    </tableColumn>
    <tableColumn id="37" xr3:uid="{00000000-0010-0000-0200-000025000000}" name="C33"/>
    <tableColumn id="88" xr3:uid="{00000000-0010-0000-0200-000058000000}" name="037">
      <calculatedColumnFormula>Table3[[#This Row],[C33]]+0.5</calculatedColumnFormula>
    </tableColumn>
    <tableColumn id="38" xr3:uid="{00000000-0010-0000-0200-000026000000}" name="C34"/>
    <tableColumn id="89" xr3:uid="{00000000-0010-0000-0200-000059000000}" name="038">
      <calculatedColumnFormula>Table3[[#This Row],[C34]]+0.5</calculatedColumnFormula>
    </tableColumn>
    <tableColumn id="39" xr3:uid="{00000000-0010-0000-0200-000027000000}" name="C35"/>
    <tableColumn id="90" xr3:uid="{00000000-0010-0000-0200-00005A000000}" name="039">
      <calculatedColumnFormula>Table3[[#This Row],[C35]]+0.5</calculatedColumnFormula>
    </tableColumn>
    <tableColumn id="40" xr3:uid="{00000000-0010-0000-0200-000028000000}" name="C36"/>
    <tableColumn id="91" xr3:uid="{00000000-0010-0000-0200-00005B000000}" name="040">
      <calculatedColumnFormula>Table3[[#This Row],[C36]]+0.5</calculatedColumnFormula>
    </tableColumn>
    <tableColumn id="41" xr3:uid="{00000000-0010-0000-0200-000029000000}" name="Camphor"/>
    <tableColumn id="92" xr3:uid="{00000000-0010-0000-0200-00005C000000}" name="041">
      <calculatedColumnFormula>Table3[[#This Row],[Camphor]]+0.5</calculatedColumnFormula>
    </tableColumn>
    <tableColumn id="42" xr3:uid="{00000000-0010-0000-0200-00002A000000}" name="C37"/>
    <tableColumn id="93" xr3:uid="{00000000-0010-0000-0200-00005D000000}" name="042">
      <calculatedColumnFormula>Table3[[#This Row],[C37]]+0.5</calculatedColumnFormula>
    </tableColumn>
    <tableColumn id="43" xr3:uid="{00000000-0010-0000-0200-00002B000000}" name="C38"/>
    <tableColumn id="94" xr3:uid="{00000000-0010-0000-0200-00005E000000}" name="043">
      <calculatedColumnFormula>Table3[[#This Row],[C38]]+0.5</calculatedColumnFormula>
    </tableColumn>
    <tableColumn id="44" xr3:uid="{00000000-0010-0000-0200-00002C000000}" name="C39"/>
    <tableColumn id="95" xr3:uid="{00000000-0010-0000-0200-00005F000000}" name="044">
      <calculatedColumnFormula>Table3[[#This Row],[C39]]+0.5</calculatedColumnFormula>
    </tableColumn>
    <tableColumn id="45" xr3:uid="{00000000-0010-0000-0200-00002D000000}" name="Verbenone"/>
    <tableColumn id="96" xr3:uid="{00000000-0010-0000-0200-000060000000}" name="045">
      <calculatedColumnFormula>Table3[[#This Row],[Verbenone]]+0.5</calculatedColumnFormula>
    </tableColumn>
    <tableColumn id="46" xr3:uid="{00000000-0010-0000-0200-00002E000000}" name="C42"/>
    <tableColumn id="97" xr3:uid="{00000000-0010-0000-0200-000061000000}" name="046">
      <calculatedColumnFormula>Table3[[#This Row],[C42]]+0.5</calculatedColumnFormula>
    </tableColumn>
    <tableColumn id="47" xr3:uid="{00000000-0010-0000-0200-00002F000000}" name="C43"/>
    <tableColumn id="98" xr3:uid="{00000000-0010-0000-0200-000062000000}" name="047">
      <calculatedColumnFormula>Table3[[#This Row],[C43]]+0.5</calculatedColumnFormula>
    </tableColumn>
    <tableColumn id="48" xr3:uid="{00000000-0010-0000-0200-000030000000}" name="C44"/>
    <tableColumn id="99" xr3:uid="{00000000-0010-0000-0200-000063000000}" name="048">
      <calculatedColumnFormula>Table3[[#This Row],[C44]]+0.5</calculatedColumnFormula>
    </tableColumn>
    <tableColumn id="49" xr3:uid="{00000000-0010-0000-0200-000031000000}" name="lavandol"/>
    <tableColumn id="100" xr3:uid="{00000000-0010-0000-0200-000064000000}" name="049">
      <calculatedColumnFormula>Table3[[#This Row],[lavandol]]+0.5</calculatedColumnFormula>
    </tableColumn>
    <tableColumn id="50" xr3:uid="{00000000-0010-0000-0200-000032000000}" name="C45"/>
    <tableColumn id="51" xr3:uid="{00000000-0010-0000-0200-000033000000}" name="050">
      <calculatedColumnFormula>Table3[[#This Row],[C45]]+0.5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I1:BF29" totalsRowShown="0">
  <autoFilter ref="I1:BF29" xr:uid="{00000000-0009-0000-0100-000004000000}"/>
  <tableColumns count="50">
    <tableColumn id="2" xr3:uid="{00000000-0010-0000-0300-000002000000}" name="C01"/>
    <tableColumn id="4" xr3:uid="{00000000-0010-0000-0300-000004000000}" name="C02"/>
    <tableColumn id="6" xr3:uid="{00000000-0010-0000-0300-000006000000}" name="C03"/>
    <tableColumn id="8" xr3:uid="{00000000-0010-0000-0300-000008000000}" name="C04"/>
    <tableColumn id="10" xr3:uid="{00000000-0010-0000-0300-00000A000000}" name="C05"/>
    <tableColumn id="12" xr3:uid="{00000000-0010-0000-0300-00000C000000}" name="C06"/>
    <tableColumn id="14" xr3:uid="{00000000-0010-0000-0300-00000E000000}" name="C07"/>
    <tableColumn id="16" xr3:uid="{00000000-0010-0000-0300-000010000000}" name="c08"/>
    <tableColumn id="18" xr3:uid="{00000000-0010-0000-0300-000012000000}" name="C09"/>
    <tableColumn id="20" xr3:uid="{00000000-0010-0000-0300-000014000000}" name="C10"/>
    <tableColumn id="22" xr3:uid="{00000000-0010-0000-0300-000016000000}" name="C11"/>
    <tableColumn id="24" xr3:uid="{00000000-0010-0000-0300-000018000000}" name="C12"/>
    <tableColumn id="26" xr3:uid="{00000000-0010-0000-0300-00001A000000}" name="C13"/>
    <tableColumn id="28" xr3:uid="{00000000-0010-0000-0300-00001C000000}" name="C14"/>
    <tableColumn id="30" xr3:uid="{00000000-0010-0000-0300-00001E000000}" name="C15"/>
    <tableColumn id="32" xr3:uid="{00000000-0010-0000-0300-000020000000}" name="C17"/>
    <tableColumn id="34" xr3:uid="{00000000-0010-0000-0300-000022000000}" name="C20"/>
    <tableColumn id="36" xr3:uid="{00000000-0010-0000-0300-000024000000}" name="C21"/>
    <tableColumn id="38" xr3:uid="{00000000-0010-0000-0300-000026000000}" name="C22"/>
    <tableColumn id="40" xr3:uid="{00000000-0010-0000-0300-000028000000}" name="alpha-pinene"/>
    <tableColumn id="42" xr3:uid="{00000000-0010-0000-0300-00002A000000}" name="Camphene"/>
    <tableColumn id="44" xr3:uid="{00000000-0010-0000-0300-00002C000000}" name="C23"/>
    <tableColumn id="46" xr3:uid="{00000000-0010-0000-0300-00002E000000}" name="C24"/>
    <tableColumn id="48" xr3:uid="{00000000-0010-0000-0300-000030000000}" name="C25"/>
    <tableColumn id="50" xr3:uid="{00000000-0010-0000-0300-000032000000}" name="beta-pinene"/>
    <tableColumn id="52" xr3:uid="{00000000-0010-0000-0300-000034000000}" name="C26"/>
    <tableColumn id="54" xr3:uid="{00000000-0010-0000-0300-000036000000}" name="C28"/>
    <tableColumn id="56" xr3:uid="{00000000-0010-0000-0300-000038000000}" name="(+)-3-carene"/>
    <tableColumn id="58" xr3:uid="{00000000-0010-0000-0300-00003A000000}" name="p-cymene"/>
    <tableColumn id="60" xr3:uid="{00000000-0010-0000-0300-00003C000000}" name="1,8-cineole"/>
    <tableColumn id="62" xr3:uid="{00000000-0010-0000-0300-00003E000000}" name="C29"/>
    <tableColumn id="64" xr3:uid="{00000000-0010-0000-0300-000040000000}" name="C30"/>
    <tableColumn id="66" xr3:uid="{00000000-0010-0000-0300-000042000000}" name="Sabinene"/>
    <tableColumn id="68" xr3:uid="{00000000-0010-0000-0300-000044000000}" name="C31"/>
    <tableColumn id="70" xr3:uid="{00000000-0010-0000-0300-000046000000}" name="Terpinolene"/>
    <tableColumn id="72" xr3:uid="{00000000-0010-0000-0300-000048000000}" name="C32"/>
    <tableColumn id="74" xr3:uid="{00000000-0010-0000-0300-00004A000000}" name="C33"/>
    <tableColumn id="76" xr3:uid="{00000000-0010-0000-0300-00004C000000}" name="C34"/>
    <tableColumn id="78" xr3:uid="{00000000-0010-0000-0300-00004E000000}" name="C35"/>
    <tableColumn id="80" xr3:uid="{00000000-0010-0000-0300-000050000000}" name="C36"/>
    <tableColumn id="82" xr3:uid="{00000000-0010-0000-0300-000052000000}" name="Camphor"/>
    <tableColumn id="84" xr3:uid="{00000000-0010-0000-0300-000054000000}" name="C37"/>
    <tableColumn id="86" xr3:uid="{00000000-0010-0000-0300-000056000000}" name="C38"/>
    <tableColumn id="88" xr3:uid="{00000000-0010-0000-0300-000058000000}" name="C39"/>
    <tableColumn id="90" xr3:uid="{00000000-0010-0000-0300-00005A000000}" name="Verbenone"/>
    <tableColumn id="92" xr3:uid="{00000000-0010-0000-0300-00005C000000}" name="C42"/>
    <tableColumn id="94" xr3:uid="{00000000-0010-0000-0300-00005E000000}" name="C43"/>
    <tableColumn id="96" xr3:uid="{00000000-0010-0000-0300-000060000000}" name="C44"/>
    <tableColumn id="98" xr3:uid="{00000000-0010-0000-0300-000062000000}" name="lavandol"/>
    <tableColumn id="100" xr3:uid="{00000000-0010-0000-0300-000064000000}" name="C45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DD29" totalsRowShown="0">
  <autoFilter ref="A1:DD29" xr:uid="{00000000-0009-0000-0100-000005000000}"/>
  <tableColumns count="108">
    <tableColumn id="1" xr3:uid="{00000000-0010-0000-0400-000001000000}" name="Vial #"/>
    <tableColumn id="2" xr3:uid="{00000000-0010-0000-0400-000002000000}" name="Site ID"/>
    <tableColumn id="3" xr3:uid="{00000000-0010-0000-0400-000003000000}" name="Patch No."/>
    <tableColumn id="4" xr3:uid="{00000000-0010-0000-0400-000004000000}" name="Plant No."/>
    <tableColumn id="5" xr3:uid="{00000000-0010-0000-0400-000005000000}" name="Micro ID"/>
    <tableColumn id="6" xr3:uid="{00000000-0010-0000-0400-000006000000}" name="Date of collection: DD/MM/YYYY"/>
    <tableColumn id="7" xr3:uid="{00000000-0010-0000-0400-000007000000}" name="dry weight" dataDxfId="7"/>
    <tableColumn id="8" xr3:uid="{00000000-0010-0000-0400-000008000000}" name="dw/ww_dc"/>
    <tableColumn id="9" xr3:uid="{00000000-0010-0000-0400-000009000000}" name="C01"/>
    <tableColumn id="10" xr3:uid="{00000000-0010-0000-0400-00000A000000}" name="AUC/gdw">
      <calculatedColumnFormula>I2/G2</calculatedColumnFormula>
    </tableColumn>
    <tableColumn id="11" xr3:uid="{00000000-0010-0000-0400-00000B000000}" name="C02"/>
    <tableColumn id="12" xr3:uid="{00000000-0010-0000-0400-00000C000000}" name="AUC/gdw2">
      <calculatedColumnFormula>K2/G2</calculatedColumnFormula>
    </tableColumn>
    <tableColumn id="13" xr3:uid="{00000000-0010-0000-0400-00000D000000}" name="C03"/>
    <tableColumn id="14" xr3:uid="{00000000-0010-0000-0400-00000E000000}" name="AUC/gdw3">
      <calculatedColumnFormula>M2/G2</calculatedColumnFormula>
    </tableColumn>
    <tableColumn id="15" xr3:uid="{00000000-0010-0000-0400-00000F000000}" name="C04"/>
    <tableColumn id="16" xr3:uid="{00000000-0010-0000-0400-000010000000}" name="AUC/gdw4">
      <calculatedColumnFormula>O2/G2</calculatedColumnFormula>
    </tableColumn>
    <tableColumn id="17" xr3:uid="{00000000-0010-0000-0400-000011000000}" name="C05"/>
    <tableColumn id="18" xr3:uid="{00000000-0010-0000-0400-000012000000}" name="AUC/gdw5">
      <calculatedColumnFormula>Q2/G2</calculatedColumnFormula>
    </tableColumn>
    <tableColumn id="19" xr3:uid="{00000000-0010-0000-0400-000013000000}" name="C06"/>
    <tableColumn id="20" xr3:uid="{00000000-0010-0000-0400-000014000000}" name="AUC/gdw6">
      <calculatedColumnFormula>S2/G2</calculatedColumnFormula>
    </tableColumn>
    <tableColumn id="21" xr3:uid="{00000000-0010-0000-0400-000015000000}" name="C07"/>
    <tableColumn id="22" xr3:uid="{00000000-0010-0000-0400-000016000000}" name="AUC/gdw7">
      <calculatedColumnFormula>U2/G2</calculatedColumnFormula>
    </tableColumn>
    <tableColumn id="23" xr3:uid="{00000000-0010-0000-0400-000017000000}" name="c08"/>
    <tableColumn id="24" xr3:uid="{00000000-0010-0000-0400-000018000000}" name="AUC/gdw8">
      <calculatedColumnFormula>W2/G2</calculatedColumnFormula>
    </tableColumn>
    <tableColumn id="25" xr3:uid="{00000000-0010-0000-0400-000019000000}" name="C09"/>
    <tableColumn id="26" xr3:uid="{00000000-0010-0000-0400-00001A000000}" name="AUC/gdw9">
      <calculatedColumnFormula>Y2/G2</calculatedColumnFormula>
    </tableColumn>
    <tableColumn id="27" xr3:uid="{00000000-0010-0000-0400-00001B000000}" name="C10"/>
    <tableColumn id="28" xr3:uid="{00000000-0010-0000-0400-00001C000000}" name="AUC/gdw10">
      <calculatedColumnFormula>AA2/G2</calculatedColumnFormula>
    </tableColumn>
    <tableColumn id="29" xr3:uid="{00000000-0010-0000-0400-00001D000000}" name="C11"/>
    <tableColumn id="30" xr3:uid="{00000000-0010-0000-0400-00001E000000}" name="AUC/gdw11">
      <calculatedColumnFormula>AC2/G2</calculatedColumnFormula>
    </tableColumn>
    <tableColumn id="31" xr3:uid="{00000000-0010-0000-0400-00001F000000}" name="C12"/>
    <tableColumn id="32" xr3:uid="{00000000-0010-0000-0400-000020000000}" name="AUC/gdw12">
      <calculatedColumnFormula>AE2/G2</calculatedColumnFormula>
    </tableColumn>
    <tableColumn id="33" xr3:uid="{00000000-0010-0000-0400-000021000000}" name="C13"/>
    <tableColumn id="34" xr3:uid="{00000000-0010-0000-0400-000022000000}" name="AUC/gdw13">
      <calculatedColumnFormula>AG2/G2</calculatedColumnFormula>
    </tableColumn>
    <tableColumn id="35" xr3:uid="{00000000-0010-0000-0400-000023000000}" name="C14"/>
    <tableColumn id="36" xr3:uid="{00000000-0010-0000-0400-000024000000}" name="AUC/gdw14">
      <calculatedColumnFormula>AI2/G2</calculatedColumnFormula>
    </tableColumn>
    <tableColumn id="37" xr3:uid="{00000000-0010-0000-0400-000025000000}" name="C15"/>
    <tableColumn id="38" xr3:uid="{00000000-0010-0000-0400-000026000000}" name="AUC/gdw15">
      <calculatedColumnFormula>AK2/G2</calculatedColumnFormula>
    </tableColumn>
    <tableColumn id="39" xr3:uid="{00000000-0010-0000-0400-000027000000}" name="C17"/>
    <tableColumn id="40" xr3:uid="{00000000-0010-0000-0400-000028000000}" name="AUC/gdw16">
      <calculatedColumnFormula>AM2/G2</calculatedColumnFormula>
    </tableColumn>
    <tableColumn id="41" xr3:uid="{00000000-0010-0000-0400-000029000000}" name="C20"/>
    <tableColumn id="42" xr3:uid="{00000000-0010-0000-0400-00002A000000}" name="AUC/gdw17">
      <calculatedColumnFormula>AO2/G2</calculatedColumnFormula>
    </tableColumn>
    <tableColumn id="43" xr3:uid="{00000000-0010-0000-0400-00002B000000}" name="C21"/>
    <tableColumn id="44" xr3:uid="{00000000-0010-0000-0400-00002C000000}" name="AUC/gdw18">
      <calculatedColumnFormula>AQ2/G2</calculatedColumnFormula>
    </tableColumn>
    <tableColumn id="45" xr3:uid="{00000000-0010-0000-0400-00002D000000}" name="C22"/>
    <tableColumn id="46" xr3:uid="{00000000-0010-0000-0400-00002E000000}" name="AUC/gdw19">
      <calculatedColumnFormula>AS2/G2</calculatedColumnFormula>
    </tableColumn>
    <tableColumn id="47" xr3:uid="{00000000-0010-0000-0400-00002F000000}" name="alpha-pinene"/>
    <tableColumn id="48" xr3:uid="{00000000-0010-0000-0400-000030000000}" name="AUC/gdw20">
      <calculatedColumnFormula>AU2/G2</calculatedColumnFormula>
    </tableColumn>
    <tableColumn id="49" xr3:uid="{00000000-0010-0000-0400-000031000000}" name="Camphene"/>
    <tableColumn id="50" xr3:uid="{00000000-0010-0000-0400-000032000000}" name="AUC/gdw21">
      <calculatedColumnFormula>AW2/G2</calculatedColumnFormula>
    </tableColumn>
    <tableColumn id="51" xr3:uid="{00000000-0010-0000-0400-000033000000}" name="C23"/>
    <tableColumn id="52" xr3:uid="{00000000-0010-0000-0400-000034000000}" name="AUC/gdw22">
      <calculatedColumnFormula>AY2/G2</calculatedColumnFormula>
    </tableColumn>
    <tableColumn id="53" xr3:uid="{00000000-0010-0000-0400-000035000000}" name="C24"/>
    <tableColumn id="54" xr3:uid="{00000000-0010-0000-0400-000036000000}" name="AUC/gdw23">
      <calculatedColumnFormula>BA2/G2</calculatedColumnFormula>
    </tableColumn>
    <tableColumn id="55" xr3:uid="{00000000-0010-0000-0400-000037000000}" name="C25"/>
    <tableColumn id="56" xr3:uid="{00000000-0010-0000-0400-000038000000}" name="AUC/gdw24">
      <calculatedColumnFormula>BC2/G2</calculatedColumnFormula>
    </tableColumn>
    <tableColumn id="57" xr3:uid="{00000000-0010-0000-0400-000039000000}" name="beta-pinene"/>
    <tableColumn id="58" xr3:uid="{00000000-0010-0000-0400-00003A000000}" name="AUC/gdw25">
      <calculatedColumnFormula>BE2/G2</calculatedColumnFormula>
    </tableColumn>
    <tableColumn id="59" xr3:uid="{00000000-0010-0000-0400-00003B000000}" name="C26"/>
    <tableColumn id="60" xr3:uid="{00000000-0010-0000-0400-00003C000000}" name="AUC/gdw26">
      <calculatedColumnFormula>BG2/G2</calculatedColumnFormula>
    </tableColumn>
    <tableColumn id="61" xr3:uid="{00000000-0010-0000-0400-00003D000000}" name="C28"/>
    <tableColumn id="62" xr3:uid="{00000000-0010-0000-0400-00003E000000}" name="AUC/gdw27">
      <calculatedColumnFormula>BI2/G2</calculatedColumnFormula>
    </tableColumn>
    <tableColumn id="63" xr3:uid="{00000000-0010-0000-0400-00003F000000}" name="(+)-3-carene"/>
    <tableColumn id="64" xr3:uid="{00000000-0010-0000-0400-000040000000}" name="AUC/gdw28">
      <calculatedColumnFormula>BK2/G2</calculatedColumnFormula>
    </tableColumn>
    <tableColumn id="65" xr3:uid="{00000000-0010-0000-0400-000041000000}" name="p-cymene"/>
    <tableColumn id="66" xr3:uid="{00000000-0010-0000-0400-000042000000}" name="AUC/gdw29">
      <calculatedColumnFormula>BM2/G2</calculatedColumnFormula>
    </tableColumn>
    <tableColumn id="67" xr3:uid="{00000000-0010-0000-0400-000043000000}" name="1,8-cineole"/>
    <tableColumn id="68" xr3:uid="{00000000-0010-0000-0400-000044000000}" name="AUC/gdw30">
      <calculatedColumnFormula>BO2/G2</calculatedColumnFormula>
    </tableColumn>
    <tableColumn id="69" xr3:uid="{00000000-0010-0000-0400-000045000000}" name="C29"/>
    <tableColumn id="70" xr3:uid="{00000000-0010-0000-0400-000046000000}" name="AUC/gdw31">
      <calculatedColumnFormula>BQ2/G2</calculatedColumnFormula>
    </tableColumn>
    <tableColumn id="71" xr3:uid="{00000000-0010-0000-0400-000047000000}" name="C30"/>
    <tableColumn id="72" xr3:uid="{00000000-0010-0000-0400-000048000000}" name="AUC/gdw32">
      <calculatedColumnFormula>BS2/G2</calculatedColumnFormula>
    </tableColumn>
    <tableColumn id="73" xr3:uid="{00000000-0010-0000-0400-000049000000}" name="Sabinene"/>
    <tableColumn id="74" xr3:uid="{00000000-0010-0000-0400-00004A000000}" name="AUC/gdw33">
      <calculatedColumnFormula>BU2/G2</calculatedColumnFormula>
    </tableColumn>
    <tableColumn id="75" xr3:uid="{00000000-0010-0000-0400-00004B000000}" name="C31"/>
    <tableColumn id="76" xr3:uid="{00000000-0010-0000-0400-00004C000000}" name="AUC/gdw34">
      <calculatedColumnFormula>BW2/G2</calculatedColumnFormula>
    </tableColumn>
    <tableColumn id="77" xr3:uid="{00000000-0010-0000-0400-00004D000000}" name="Terpinolene"/>
    <tableColumn id="78" xr3:uid="{00000000-0010-0000-0400-00004E000000}" name="AUC/gdw35">
      <calculatedColumnFormula>BY2/G2</calculatedColumnFormula>
    </tableColumn>
    <tableColumn id="79" xr3:uid="{00000000-0010-0000-0400-00004F000000}" name="C32"/>
    <tableColumn id="80" xr3:uid="{00000000-0010-0000-0400-000050000000}" name="AUC/gdw36">
      <calculatedColumnFormula>CA2/G2</calculatedColumnFormula>
    </tableColumn>
    <tableColumn id="81" xr3:uid="{00000000-0010-0000-0400-000051000000}" name="C33"/>
    <tableColumn id="82" xr3:uid="{00000000-0010-0000-0400-000052000000}" name="AUC/gdw37">
      <calculatedColumnFormula>CC2/G2</calculatedColumnFormula>
    </tableColumn>
    <tableColumn id="83" xr3:uid="{00000000-0010-0000-0400-000053000000}" name="C34"/>
    <tableColumn id="84" xr3:uid="{00000000-0010-0000-0400-000054000000}" name="AUC/gdw38">
      <calculatedColumnFormula>CE2/G2</calculatedColumnFormula>
    </tableColumn>
    <tableColumn id="85" xr3:uid="{00000000-0010-0000-0400-000055000000}" name="C35"/>
    <tableColumn id="86" xr3:uid="{00000000-0010-0000-0400-000056000000}" name="AUC/gdw39">
      <calculatedColumnFormula>CG2/G2</calculatedColumnFormula>
    </tableColumn>
    <tableColumn id="87" xr3:uid="{00000000-0010-0000-0400-000057000000}" name="C36"/>
    <tableColumn id="88" xr3:uid="{00000000-0010-0000-0400-000058000000}" name="AUC/gdw40">
      <calculatedColumnFormula>CI2/G2</calculatedColumnFormula>
    </tableColumn>
    <tableColumn id="89" xr3:uid="{00000000-0010-0000-0400-000059000000}" name="Camphor"/>
    <tableColumn id="90" xr3:uid="{00000000-0010-0000-0400-00005A000000}" name="AUC/gdw41">
      <calculatedColumnFormula>CK2/G2</calculatedColumnFormula>
    </tableColumn>
    <tableColumn id="91" xr3:uid="{00000000-0010-0000-0400-00005B000000}" name="C37"/>
    <tableColumn id="92" xr3:uid="{00000000-0010-0000-0400-00005C000000}" name="AUC/gdw42">
      <calculatedColumnFormula>CM2/G2</calculatedColumnFormula>
    </tableColumn>
    <tableColumn id="93" xr3:uid="{00000000-0010-0000-0400-00005D000000}" name="C38"/>
    <tableColumn id="94" xr3:uid="{00000000-0010-0000-0400-00005E000000}" name="AUC/gdw43">
      <calculatedColumnFormula>CO2/G2</calculatedColumnFormula>
    </tableColumn>
    <tableColumn id="95" xr3:uid="{00000000-0010-0000-0400-00005F000000}" name="C39"/>
    <tableColumn id="96" xr3:uid="{00000000-0010-0000-0400-000060000000}" name="AUC/gdw44">
      <calculatedColumnFormula>CQ2/G2</calculatedColumnFormula>
    </tableColumn>
    <tableColumn id="97" xr3:uid="{00000000-0010-0000-0400-000061000000}" name="Verbenone"/>
    <tableColumn id="98" xr3:uid="{00000000-0010-0000-0400-000062000000}" name="AUC/gdw45">
      <calculatedColumnFormula>CS2/G2</calculatedColumnFormula>
    </tableColumn>
    <tableColumn id="99" xr3:uid="{00000000-0010-0000-0400-000063000000}" name="C42"/>
    <tableColumn id="100" xr3:uid="{00000000-0010-0000-0400-000064000000}" name="AUC/gdw46">
      <calculatedColumnFormula>CU2/G2</calculatedColumnFormula>
    </tableColumn>
    <tableColumn id="101" xr3:uid="{00000000-0010-0000-0400-000065000000}" name="C43"/>
    <tableColumn id="102" xr3:uid="{00000000-0010-0000-0400-000066000000}" name="AUC/gdw47">
      <calculatedColumnFormula>CW2/G2</calculatedColumnFormula>
    </tableColumn>
    <tableColumn id="103" xr3:uid="{00000000-0010-0000-0400-000067000000}" name="C44"/>
    <tableColumn id="104" xr3:uid="{00000000-0010-0000-0400-000068000000}" name="AUC/gdw48">
      <calculatedColumnFormula>CY2/G2</calculatedColumnFormula>
    </tableColumn>
    <tableColumn id="105" xr3:uid="{00000000-0010-0000-0400-000069000000}" name="lavandol"/>
    <tableColumn id="106" xr3:uid="{00000000-0010-0000-0400-00006A000000}" name="AUC/gdw49">
      <calculatedColumnFormula>DA2/G2</calculatedColumnFormula>
    </tableColumn>
    <tableColumn id="107" xr3:uid="{00000000-0010-0000-0400-00006B000000}" name="C45"/>
    <tableColumn id="108" xr3:uid="{00000000-0010-0000-0400-00006C000000}" name="AUC/gdw50">
      <calculatedColumnFormula>DC2/G2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FB9F453-9814-4310-93D5-3195DF2469BA}" name="Table8" displayName="Table8" ref="A1:C11" totalsRowShown="0" headerRowDxfId="6" headerRowBorderDxfId="5" tableBorderDxfId="4" totalsRowBorderDxfId="3" headerRowCellStyle="Normal 2">
  <autoFilter ref="A1:C11" xr:uid="{6D463D7B-3D56-419B-A2E2-379430294D59}"/>
  <sortState xmlns:xlrd2="http://schemas.microsoft.com/office/spreadsheetml/2017/richdata2" ref="A2:C11">
    <sortCondition ref="B1:B11"/>
  </sortState>
  <tableColumns count="3">
    <tableColumn id="1" xr3:uid="{F5478620-B676-4FC1-88D7-CC0F68218866}" name="Vial #" dataDxfId="2" dataCellStyle="Normal 2"/>
    <tableColumn id="2" xr3:uid="{08640BB3-AD83-4ABE-8057-13218A5327FC}" name="Patch No." dataDxfId="1" dataCellStyle="Normal 2"/>
    <tableColumn id="3" xr3:uid="{FC14D885-BC65-400B-AE53-54821E32CF04}" name="Plant No." dataDxfId="0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3"/>
  <sheetViews>
    <sheetView topLeftCell="A3" workbookViewId="0">
      <selection activeCell="B8" sqref="B8"/>
    </sheetView>
  </sheetViews>
  <sheetFormatPr baseColWidth="10" defaultColWidth="8.83203125" defaultRowHeight="15"/>
  <cols>
    <col min="1" max="1" width="32.83203125" customWidth="1"/>
    <col min="2" max="2" width="193.1640625" customWidth="1"/>
  </cols>
  <sheetData>
    <row r="2" spans="1:2">
      <c r="A2" t="s">
        <v>208</v>
      </c>
      <c r="B2" t="s">
        <v>209</v>
      </c>
    </row>
    <row r="3" spans="1:2" ht="32">
      <c r="A3" t="s">
        <v>210</v>
      </c>
      <c r="B3" s="2" t="s">
        <v>218</v>
      </c>
    </row>
    <row r="4" spans="1:2">
      <c r="A4" t="s">
        <v>427</v>
      </c>
      <c r="B4" s="2"/>
    </row>
    <row r="5" spans="1:2">
      <c r="A5" t="s">
        <v>216</v>
      </c>
      <c r="B5" t="s">
        <v>217</v>
      </c>
    </row>
    <row r="6" spans="1:2">
      <c r="A6" t="s">
        <v>355</v>
      </c>
      <c r="B6" t="s">
        <v>356</v>
      </c>
    </row>
    <row r="7" spans="1:2">
      <c r="A7" t="s">
        <v>428</v>
      </c>
      <c r="B7" t="s">
        <v>429</v>
      </c>
    </row>
    <row r="8" spans="1:2">
      <c r="A8" t="s">
        <v>430</v>
      </c>
      <c r="B8" t="s">
        <v>431</v>
      </c>
    </row>
    <row r="9" spans="1:2">
      <c r="A9" t="s">
        <v>432</v>
      </c>
      <c r="B9" t="s">
        <v>433</v>
      </c>
    </row>
    <row r="10" spans="1:2">
      <c r="A10" t="s">
        <v>435</v>
      </c>
      <c r="B10" t="s">
        <v>434</v>
      </c>
    </row>
    <row r="11" spans="1:2">
      <c r="A11" t="s">
        <v>436</v>
      </c>
      <c r="B11" t="s">
        <v>437</v>
      </c>
    </row>
    <row r="12" spans="1:2">
      <c r="A12" t="s">
        <v>438</v>
      </c>
      <c r="B12" t="s">
        <v>441</v>
      </c>
    </row>
    <row r="13" spans="1:2">
      <c r="A13" t="s">
        <v>439</v>
      </c>
      <c r="B13" t="s">
        <v>440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31"/>
  <sheetViews>
    <sheetView topLeftCell="A7" workbookViewId="0">
      <selection activeCell="G31" sqref="G31"/>
    </sheetView>
  </sheetViews>
  <sheetFormatPr baseColWidth="10" defaultColWidth="8.83203125" defaultRowHeight="15"/>
  <cols>
    <col min="1" max="1" width="11" customWidth="1"/>
    <col min="3" max="3" width="12" customWidth="1"/>
    <col min="5" max="5" width="13" customWidth="1"/>
    <col min="7" max="7" width="13" customWidth="1"/>
    <col min="9" max="9" width="13" customWidth="1"/>
    <col min="11" max="11" width="13" customWidth="1"/>
    <col min="13" max="13" width="14" customWidth="1"/>
    <col min="17" max="17" width="14" customWidth="1"/>
    <col min="19" max="19" width="14" customWidth="1"/>
    <col min="21" max="21" width="14" customWidth="1"/>
    <col min="23" max="23" width="14" customWidth="1"/>
    <col min="25" max="25" width="14" customWidth="1"/>
    <col min="27" max="27" width="14" customWidth="1"/>
    <col min="29" max="29" width="14" customWidth="1"/>
    <col min="31" max="31" width="14" customWidth="1"/>
    <col min="33" max="33" width="14" customWidth="1"/>
    <col min="35" max="35" width="14" customWidth="1"/>
    <col min="37" max="37" width="14" customWidth="1"/>
    <col min="39" max="39" width="14" customWidth="1"/>
    <col min="41" max="41" width="14" customWidth="1"/>
    <col min="43" max="43" width="14" customWidth="1"/>
    <col min="45" max="45" width="14" customWidth="1"/>
    <col min="47" max="47" width="14" customWidth="1"/>
    <col min="49" max="49" width="14" customWidth="1"/>
    <col min="51" max="51" width="14" customWidth="1"/>
    <col min="53" max="53" width="14" customWidth="1"/>
    <col min="55" max="55" width="14" customWidth="1"/>
    <col min="57" max="57" width="14" customWidth="1"/>
    <col min="59" max="59" width="14" customWidth="1"/>
    <col min="61" max="61" width="14" customWidth="1"/>
    <col min="63" max="63" width="14" customWidth="1"/>
    <col min="65" max="65" width="14" customWidth="1"/>
    <col min="67" max="67" width="14" customWidth="1"/>
    <col min="69" max="69" width="14" customWidth="1"/>
    <col min="71" max="71" width="14" customWidth="1"/>
    <col min="73" max="73" width="14" customWidth="1"/>
    <col min="75" max="75" width="14" customWidth="1"/>
    <col min="77" max="77" width="14" customWidth="1"/>
    <col min="79" max="79" width="14" customWidth="1"/>
    <col min="81" max="81" width="14" customWidth="1"/>
    <col min="83" max="83" width="14" customWidth="1"/>
    <col min="85" max="85" width="14" customWidth="1"/>
    <col min="87" max="87" width="14" customWidth="1"/>
    <col min="89" max="89" width="14" customWidth="1"/>
    <col min="91" max="91" width="14" customWidth="1"/>
    <col min="93" max="93" width="14" customWidth="1"/>
    <col min="95" max="95" width="14" customWidth="1"/>
    <col min="97" max="97" width="14" customWidth="1"/>
    <col min="99" max="99" width="14" customWidth="1"/>
    <col min="101" max="101" width="14" customWidth="1"/>
    <col min="103" max="103" width="15" customWidth="1"/>
    <col min="105" max="105" width="15" customWidth="1"/>
    <col min="107" max="107" width="15" customWidth="1"/>
    <col min="109" max="109" width="15" customWidth="1"/>
    <col min="111" max="111" width="15" customWidth="1"/>
    <col min="113" max="113" width="15" customWidth="1"/>
    <col min="115" max="115" width="15" customWidth="1"/>
    <col min="117" max="117" width="15" customWidth="1"/>
    <col min="120" max="120" width="15" customWidth="1"/>
  </cols>
  <sheetData>
    <row r="1" spans="1:120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O1" t="s">
        <v>6</v>
      </c>
      <c r="Q1" t="s">
        <v>7</v>
      </c>
      <c r="S1" t="s">
        <v>8</v>
      </c>
      <c r="U1" t="s">
        <v>9</v>
      </c>
      <c r="W1" t="s">
        <v>10</v>
      </c>
      <c r="Y1" t="s">
        <v>11</v>
      </c>
      <c r="AA1" t="s">
        <v>12</v>
      </c>
      <c r="AC1" t="s">
        <v>13</v>
      </c>
      <c r="AE1" t="s">
        <v>14</v>
      </c>
      <c r="AG1" t="s">
        <v>15</v>
      </c>
      <c r="AI1" t="s">
        <v>16</v>
      </c>
      <c r="AK1" t="s">
        <v>17</v>
      </c>
      <c r="AM1" t="s">
        <v>18</v>
      </c>
      <c r="AO1" t="s">
        <v>19</v>
      </c>
      <c r="AQ1" t="s">
        <v>20</v>
      </c>
      <c r="AS1" t="s">
        <v>21</v>
      </c>
      <c r="AU1" t="s">
        <v>22</v>
      </c>
      <c r="AW1" t="s">
        <v>23</v>
      </c>
      <c r="AY1" t="s">
        <v>24</v>
      </c>
      <c r="BA1" t="s">
        <v>25</v>
      </c>
      <c r="BC1" t="s">
        <v>26</v>
      </c>
      <c r="BE1" t="s">
        <v>27</v>
      </c>
      <c r="BG1" t="s">
        <v>28</v>
      </c>
      <c r="BI1" t="s">
        <v>29</v>
      </c>
      <c r="BK1" t="s">
        <v>30</v>
      </c>
      <c r="BM1" t="s">
        <v>31</v>
      </c>
      <c r="BO1" t="s">
        <v>32</v>
      </c>
      <c r="BQ1" t="s">
        <v>33</v>
      </c>
      <c r="BS1" t="s">
        <v>34</v>
      </c>
      <c r="BU1" t="s">
        <v>35</v>
      </c>
      <c r="BW1" t="s">
        <v>36</v>
      </c>
      <c r="BY1" t="s">
        <v>37</v>
      </c>
      <c r="CA1" t="s">
        <v>38</v>
      </c>
      <c r="CC1" t="s">
        <v>39</v>
      </c>
      <c r="CE1" t="s">
        <v>40</v>
      </c>
      <c r="CG1" t="s">
        <v>41</v>
      </c>
      <c r="CI1" t="s">
        <v>42</v>
      </c>
      <c r="CK1" t="s">
        <v>43</v>
      </c>
      <c r="CM1" t="s">
        <v>44</v>
      </c>
      <c r="CO1" t="s">
        <v>45</v>
      </c>
      <c r="CQ1" t="s">
        <v>46</v>
      </c>
      <c r="CS1" t="s">
        <v>47</v>
      </c>
      <c r="CU1" t="s">
        <v>48</v>
      </c>
      <c r="CW1" t="s">
        <v>49</v>
      </c>
      <c r="CY1" t="s">
        <v>50</v>
      </c>
      <c r="DA1" t="s">
        <v>51</v>
      </c>
      <c r="DC1" t="s">
        <v>52</v>
      </c>
      <c r="DE1" t="s">
        <v>53</v>
      </c>
      <c r="DG1" t="s">
        <v>54</v>
      </c>
      <c r="DI1" t="s">
        <v>55</v>
      </c>
      <c r="DK1" t="s">
        <v>56</v>
      </c>
      <c r="DM1" t="s">
        <v>57</v>
      </c>
      <c r="DP1" t="s">
        <v>58</v>
      </c>
    </row>
    <row r="2" spans="1:120">
      <c r="A2" t="s">
        <v>207</v>
      </c>
      <c r="B2" t="s">
        <v>59</v>
      </c>
      <c r="C2" t="s">
        <v>60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211</v>
      </c>
      <c r="P2" t="s">
        <v>103</v>
      </c>
      <c r="Q2" t="s">
        <v>104</v>
      </c>
      <c r="R2" t="s">
        <v>105</v>
      </c>
      <c r="S2" t="s">
        <v>106</v>
      </c>
      <c r="T2" t="s">
        <v>107</v>
      </c>
      <c r="U2" t="s">
        <v>108</v>
      </c>
      <c r="V2" t="s">
        <v>109</v>
      </c>
      <c r="W2" t="s">
        <v>110</v>
      </c>
      <c r="X2" t="s">
        <v>111</v>
      </c>
      <c r="Y2" t="s">
        <v>112</v>
      </c>
      <c r="Z2" t="s">
        <v>113</v>
      </c>
      <c r="AA2" t="s">
        <v>114</v>
      </c>
      <c r="AB2" t="s">
        <v>115</v>
      </c>
      <c r="AC2" t="s">
        <v>116</v>
      </c>
      <c r="AD2" t="s">
        <v>117</v>
      </c>
      <c r="AE2" t="s">
        <v>118</v>
      </c>
      <c r="AF2" t="s">
        <v>119</v>
      </c>
      <c r="AG2" t="s">
        <v>120</v>
      </c>
      <c r="AH2" t="s">
        <v>121</v>
      </c>
      <c r="AI2" t="s">
        <v>122</v>
      </c>
      <c r="AJ2" t="s">
        <v>123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130</v>
      </c>
      <c r="AR2" t="s">
        <v>131</v>
      </c>
      <c r="AS2" t="s">
        <v>132</v>
      </c>
      <c r="AT2" t="s">
        <v>133</v>
      </c>
      <c r="AU2" t="s">
        <v>134</v>
      </c>
      <c r="AV2" t="s">
        <v>135</v>
      </c>
      <c r="AW2" t="s">
        <v>136</v>
      </c>
      <c r="AX2" t="s">
        <v>137</v>
      </c>
      <c r="AY2" t="s">
        <v>138</v>
      </c>
      <c r="AZ2" t="s">
        <v>139</v>
      </c>
      <c r="BA2" t="s">
        <v>140</v>
      </c>
      <c r="BB2" t="s">
        <v>141</v>
      </c>
      <c r="BC2" t="s">
        <v>142</v>
      </c>
      <c r="BD2" t="s">
        <v>143</v>
      </c>
      <c r="BE2" t="s">
        <v>144</v>
      </c>
      <c r="BF2" t="s">
        <v>145</v>
      </c>
      <c r="BG2" t="s">
        <v>146</v>
      </c>
      <c r="BH2" t="s">
        <v>147</v>
      </c>
      <c r="BI2" t="s">
        <v>148</v>
      </c>
      <c r="BJ2" t="s">
        <v>149</v>
      </c>
      <c r="BK2" t="s">
        <v>150</v>
      </c>
      <c r="BL2" t="s">
        <v>151</v>
      </c>
      <c r="BM2" t="s">
        <v>152</v>
      </c>
      <c r="BN2" t="s">
        <v>153</v>
      </c>
      <c r="BO2" t="s">
        <v>154</v>
      </c>
      <c r="BP2" t="s">
        <v>155</v>
      </c>
      <c r="BQ2" t="s">
        <v>156</v>
      </c>
      <c r="BR2" t="s">
        <v>157</v>
      </c>
      <c r="BS2" t="s">
        <v>158</v>
      </c>
      <c r="BT2" t="s">
        <v>159</v>
      </c>
      <c r="BU2" t="s">
        <v>160</v>
      </c>
      <c r="BV2" t="s">
        <v>161</v>
      </c>
      <c r="BW2" t="s">
        <v>162</v>
      </c>
      <c r="BX2" t="s">
        <v>163</v>
      </c>
      <c r="BY2" t="s">
        <v>164</v>
      </c>
      <c r="BZ2" t="s">
        <v>165</v>
      </c>
      <c r="CA2" t="s">
        <v>166</v>
      </c>
      <c r="CB2" t="s">
        <v>167</v>
      </c>
      <c r="CC2" t="s">
        <v>168</v>
      </c>
      <c r="CD2" t="s">
        <v>169</v>
      </c>
      <c r="CE2" t="s">
        <v>170</v>
      </c>
      <c r="CF2" t="s">
        <v>171</v>
      </c>
      <c r="CG2" t="s">
        <v>172</v>
      </c>
      <c r="CH2" t="s">
        <v>173</v>
      </c>
      <c r="CI2" t="s">
        <v>174</v>
      </c>
      <c r="CJ2" t="s">
        <v>175</v>
      </c>
      <c r="CK2" t="s">
        <v>176</v>
      </c>
      <c r="CL2" t="s">
        <v>177</v>
      </c>
      <c r="CM2" t="s">
        <v>178</v>
      </c>
      <c r="CN2" t="s">
        <v>179</v>
      </c>
      <c r="CO2" t="s">
        <v>180</v>
      </c>
      <c r="CP2" t="s">
        <v>181</v>
      </c>
      <c r="CQ2" t="s">
        <v>182</v>
      </c>
      <c r="CR2" t="s">
        <v>183</v>
      </c>
      <c r="CS2" t="s">
        <v>184</v>
      </c>
      <c r="CT2" t="s">
        <v>185</v>
      </c>
      <c r="CU2" t="s">
        <v>186</v>
      </c>
      <c r="CV2" t="s">
        <v>187</v>
      </c>
      <c r="CW2" t="s">
        <v>188</v>
      </c>
      <c r="CX2" t="s">
        <v>189</v>
      </c>
      <c r="CY2" t="s">
        <v>190</v>
      </c>
      <c r="CZ2" t="s">
        <v>191</v>
      </c>
      <c r="DA2" t="s">
        <v>192</v>
      </c>
      <c r="DB2" t="s">
        <v>193</v>
      </c>
      <c r="DC2" t="s">
        <v>194</v>
      </c>
      <c r="DD2" t="s">
        <v>195</v>
      </c>
      <c r="DE2" t="s">
        <v>196</v>
      </c>
      <c r="DF2" t="s">
        <v>197</v>
      </c>
      <c r="DG2" t="s">
        <v>198</v>
      </c>
      <c r="DH2" t="s">
        <v>199</v>
      </c>
      <c r="DI2" t="s">
        <v>200</v>
      </c>
      <c r="DJ2" t="s">
        <v>201</v>
      </c>
      <c r="DK2" t="s">
        <v>202</v>
      </c>
      <c r="DL2" t="s">
        <v>203</v>
      </c>
      <c r="DM2" t="s">
        <v>204</v>
      </c>
      <c r="DN2" t="s">
        <v>91</v>
      </c>
      <c r="DO2" t="s">
        <v>205</v>
      </c>
      <c r="DP2" t="s">
        <v>206</v>
      </c>
    </row>
    <row r="3" spans="1:120">
      <c r="A3" t="s">
        <v>61</v>
      </c>
      <c r="B3">
        <v>3.4910000000000001</v>
      </c>
      <c r="C3">
        <v>5348.5510000000004</v>
      </c>
      <c r="D3">
        <v>4.7686999999999999</v>
      </c>
      <c r="E3">
        <v>255.21899999999999</v>
      </c>
      <c r="F3">
        <v>6.0460000000000003</v>
      </c>
      <c r="G3">
        <v>130.9</v>
      </c>
      <c r="J3">
        <v>7.0468000000000002</v>
      </c>
      <c r="K3">
        <v>319.98099999999999</v>
      </c>
      <c r="N3">
        <v>7.6862000000000004</v>
      </c>
      <c r="O3" s="1">
        <v>104.349</v>
      </c>
      <c r="X3">
        <v>9.1935000000000002</v>
      </c>
      <c r="Y3">
        <v>104.18300000000001</v>
      </c>
      <c r="AN3">
        <v>11.846</v>
      </c>
      <c r="AO3">
        <v>1632.309</v>
      </c>
      <c r="AT3">
        <v>12.8696</v>
      </c>
      <c r="AU3">
        <v>470.65300000000002</v>
      </c>
      <c r="AV3">
        <v>13.458399999999999</v>
      </c>
      <c r="AW3">
        <v>1699.0170000000001</v>
      </c>
      <c r="BD3">
        <v>14.639099999999999</v>
      </c>
      <c r="BE3">
        <v>8842.7250000000004</v>
      </c>
      <c r="BL3">
        <v>15.5878</v>
      </c>
      <c r="BM3">
        <v>129.97800000000001</v>
      </c>
      <c r="BN3">
        <v>16.360700000000001</v>
      </c>
      <c r="BO3">
        <v>520.33399999999995</v>
      </c>
      <c r="BP3">
        <v>16.751999999999999</v>
      </c>
      <c r="BQ3">
        <v>10264.769</v>
      </c>
      <c r="BR3">
        <v>17.440200000000001</v>
      </c>
      <c r="BS3">
        <v>112.669</v>
      </c>
      <c r="BT3">
        <v>17.630700000000001</v>
      </c>
      <c r="BU3">
        <v>183.33799999999999</v>
      </c>
      <c r="BV3">
        <v>18.105899999999998</v>
      </c>
      <c r="BW3">
        <v>289.37900000000002</v>
      </c>
      <c r="BX3">
        <v>18.3079</v>
      </c>
      <c r="BY3">
        <v>306.75099999999998</v>
      </c>
      <c r="CD3">
        <v>19.491399999999999</v>
      </c>
      <c r="CE3">
        <v>100.58199999999999</v>
      </c>
      <c r="CF3">
        <v>19.7318</v>
      </c>
      <c r="CG3">
        <v>234.452</v>
      </c>
      <c r="CH3">
        <v>20.135200000000001</v>
      </c>
      <c r="CI3">
        <v>131.18299999999999</v>
      </c>
      <c r="CL3">
        <v>20.622</v>
      </c>
      <c r="CM3">
        <v>3045.7460000000001</v>
      </c>
      <c r="CN3">
        <v>20.877400000000002</v>
      </c>
      <c r="CO3">
        <v>11232.700999999999</v>
      </c>
      <c r="CR3">
        <v>21.680099999999999</v>
      </c>
      <c r="CS3">
        <v>169.446</v>
      </c>
      <c r="CT3">
        <v>21.7395</v>
      </c>
      <c r="CU3">
        <v>156.19399999999999</v>
      </c>
      <c r="CX3">
        <v>22.447199999999999</v>
      </c>
      <c r="CY3">
        <v>410.68700000000001</v>
      </c>
      <c r="DB3">
        <v>23.049900000000001</v>
      </c>
      <c r="DC3">
        <v>145.52099999999999</v>
      </c>
      <c r="DD3">
        <v>23.210100000000001</v>
      </c>
      <c r="DE3">
        <v>170.494</v>
      </c>
      <c r="DF3">
        <v>23.511500000000002</v>
      </c>
      <c r="DG3">
        <v>359.08800000000002</v>
      </c>
      <c r="DH3">
        <v>23.930599999999998</v>
      </c>
      <c r="DI3">
        <v>107.55500000000001</v>
      </c>
    </row>
    <row r="4" spans="1:120">
      <c r="A4" t="s">
        <v>62</v>
      </c>
      <c r="B4">
        <v>3.492</v>
      </c>
      <c r="C4">
        <v>5173.0230000000001</v>
      </c>
      <c r="D4">
        <v>4.7689000000000004</v>
      </c>
      <c r="E4">
        <v>140.416</v>
      </c>
      <c r="J4">
        <v>7.0564</v>
      </c>
      <c r="K4">
        <v>299.45999999999998</v>
      </c>
      <c r="N4">
        <v>7.6759000000000004</v>
      </c>
      <c r="O4" s="1">
        <v>116.31699999999999</v>
      </c>
      <c r="AN4">
        <v>11.875400000000001</v>
      </c>
      <c r="AO4">
        <v>4531.5680000000002</v>
      </c>
      <c r="AT4">
        <v>12.872400000000001</v>
      </c>
      <c r="AU4">
        <v>538.74900000000002</v>
      </c>
      <c r="AV4">
        <v>13.460699999999999</v>
      </c>
      <c r="AW4">
        <v>1879.8630000000001</v>
      </c>
      <c r="BD4">
        <v>14.734400000000001</v>
      </c>
      <c r="BE4">
        <v>22624.829000000002</v>
      </c>
      <c r="BJ4">
        <v>15.363</v>
      </c>
      <c r="BK4">
        <v>109.008</v>
      </c>
      <c r="BL4">
        <v>15.5671</v>
      </c>
      <c r="BM4">
        <v>108.235</v>
      </c>
      <c r="BN4">
        <v>16.357299999999999</v>
      </c>
      <c r="BO4">
        <v>165.02699999999999</v>
      </c>
      <c r="BP4">
        <v>16.702300000000001</v>
      </c>
      <c r="BQ4">
        <v>5111.4830000000002</v>
      </c>
      <c r="BR4">
        <v>17.4314</v>
      </c>
      <c r="BS4">
        <v>217.005</v>
      </c>
      <c r="BT4">
        <v>17.749400000000001</v>
      </c>
      <c r="BU4">
        <v>287.67</v>
      </c>
      <c r="BX4">
        <v>18.3323</v>
      </c>
      <c r="BY4">
        <v>826.98199999999997</v>
      </c>
      <c r="BZ4">
        <v>18.707999999999998</v>
      </c>
      <c r="CA4">
        <v>107.48699999999999</v>
      </c>
      <c r="CB4">
        <v>19.026</v>
      </c>
      <c r="CC4">
        <v>211.06800000000001</v>
      </c>
      <c r="CD4">
        <v>19.5044</v>
      </c>
      <c r="CE4">
        <v>100.066</v>
      </c>
      <c r="CF4">
        <v>19.757400000000001</v>
      </c>
      <c r="CG4">
        <v>814.09900000000005</v>
      </c>
      <c r="CH4">
        <v>20.1663</v>
      </c>
      <c r="CI4">
        <v>825.59299999999996</v>
      </c>
      <c r="CL4">
        <v>20.651299999999999</v>
      </c>
      <c r="CM4">
        <v>7128.5990000000002</v>
      </c>
      <c r="CN4">
        <v>20.865300000000001</v>
      </c>
      <c r="CO4">
        <v>6105.8729999999996</v>
      </c>
      <c r="CP4">
        <v>21.020900000000001</v>
      </c>
      <c r="CQ4">
        <v>789.96699999999998</v>
      </c>
      <c r="CR4">
        <v>21.685500000000001</v>
      </c>
      <c r="CS4">
        <v>464.40899999999999</v>
      </c>
      <c r="CX4">
        <v>22.375599999999999</v>
      </c>
      <c r="CY4">
        <v>412.37200000000001</v>
      </c>
      <c r="CZ4">
        <v>22.756</v>
      </c>
      <c r="DA4">
        <v>256.43099999999998</v>
      </c>
      <c r="DB4">
        <v>23.0517</v>
      </c>
      <c r="DC4">
        <v>216.98500000000001</v>
      </c>
      <c r="DD4">
        <v>23.282</v>
      </c>
      <c r="DE4">
        <v>184.458</v>
      </c>
      <c r="DF4">
        <v>23.503</v>
      </c>
      <c r="DG4">
        <v>284.23200000000003</v>
      </c>
      <c r="DH4">
        <v>23.927800000000001</v>
      </c>
      <c r="DI4">
        <v>224.72900000000001</v>
      </c>
    </row>
    <row r="5" spans="1:120">
      <c r="A5" t="s">
        <v>63</v>
      </c>
      <c r="B5">
        <v>3.5074999999999998</v>
      </c>
      <c r="C5">
        <v>3562.5830000000001</v>
      </c>
      <c r="F5">
        <v>6.0570000000000004</v>
      </c>
      <c r="G5">
        <v>126.41500000000001</v>
      </c>
      <c r="J5">
        <v>7.1010999999999997</v>
      </c>
      <c r="K5">
        <v>308.12700000000001</v>
      </c>
      <c r="N5">
        <v>7.6731999999999996</v>
      </c>
      <c r="O5" s="1">
        <v>106.709</v>
      </c>
      <c r="AN5">
        <v>11.8613</v>
      </c>
      <c r="AO5">
        <v>3414.2040000000002</v>
      </c>
      <c r="AP5">
        <v>12.388299999999999</v>
      </c>
      <c r="AQ5">
        <v>149.08699999999999</v>
      </c>
      <c r="AT5">
        <v>12.8691</v>
      </c>
      <c r="AU5">
        <v>490.84399999999999</v>
      </c>
      <c r="AV5">
        <v>13.4693</v>
      </c>
      <c r="AW5">
        <v>2801.6370000000002</v>
      </c>
      <c r="BB5">
        <v>14.261900000000001</v>
      </c>
      <c r="BC5">
        <v>387.04899999999998</v>
      </c>
      <c r="BD5">
        <v>14.6464</v>
      </c>
      <c r="BE5">
        <v>10028.941999999999</v>
      </c>
      <c r="BF5">
        <v>14.872299999999999</v>
      </c>
      <c r="BG5">
        <v>110.627</v>
      </c>
      <c r="BJ5">
        <v>15.353899999999999</v>
      </c>
      <c r="BK5">
        <v>215.71799999999999</v>
      </c>
      <c r="BL5">
        <v>15.5802</v>
      </c>
      <c r="BM5">
        <v>506.61099999999999</v>
      </c>
      <c r="BN5">
        <v>16.354900000000001</v>
      </c>
      <c r="BO5">
        <v>444.13799999999998</v>
      </c>
      <c r="BP5">
        <v>16.7484</v>
      </c>
      <c r="BQ5">
        <v>9845.31</v>
      </c>
      <c r="BR5">
        <v>17.427</v>
      </c>
      <c r="BS5">
        <v>205.74100000000001</v>
      </c>
      <c r="BT5">
        <v>17.631399999999999</v>
      </c>
      <c r="BU5">
        <v>160.24600000000001</v>
      </c>
      <c r="BX5">
        <v>18.317</v>
      </c>
      <c r="BY5">
        <v>587.69399999999996</v>
      </c>
      <c r="BZ5">
        <v>18.702100000000002</v>
      </c>
      <c r="CA5">
        <v>179.87</v>
      </c>
      <c r="CD5">
        <v>19.496600000000001</v>
      </c>
      <c r="CE5">
        <v>155.27799999999999</v>
      </c>
      <c r="CF5">
        <v>19.7317</v>
      </c>
      <c r="CG5">
        <v>213.89500000000001</v>
      </c>
      <c r="CH5">
        <v>20.113499999999998</v>
      </c>
      <c r="CI5">
        <v>183.40299999999999</v>
      </c>
      <c r="CJ5">
        <v>20.2149</v>
      </c>
      <c r="CK5">
        <v>111.345</v>
      </c>
      <c r="CL5">
        <v>20.625900000000001</v>
      </c>
      <c r="CM5">
        <v>3855.3870000000002</v>
      </c>
      <c r="CN5">
        <v>20.876899999999999</v>
      </c>
      <c r="CO5">
        <v>9513.8439999999991</v>
      </c>
      <c r="CP5">
        <v>21.038799999999998</v>
      </c>
      <c r="CQ5">
        <v>852.86</v>
      </c>
      <c r="CR5">
        <v>21.411200000000001</v>
      </c>
      <c r="CS5">
        <v>303.47500000000002</v>
      </c>
      <c r="CT5">
        <v>21.7439</v>
      </c>
      <c r="CU5">
        <v>207.988</v>
      </c>
      <c r="CX5">
        <v>22.374099999999999</v>
      </c>
      <c r="CY5">
        <v>164.81</v>
      </c>
      <c r="DB5">
        <v>23.051200000000001</v>
      </c>
      <c r="DC5">
        <v>187.70599999999999</v>
      </c>
      <c r="DD5">
        <v>23.276800000000001</v>
      </c>
      <c r="DE5">
        <v>143.624</v>
      </c>
      <c r="DF5">
        <v>23.515999999999998</v>
      </c>
      <c r="DG5">
        <v>310.28399999999999</v>
      </c>
      <c r="DH5">
        <v>23.930700000000002</v>
      </c>
      <c r="DI5">
        <v>323.13299999999998</v>
      </c>
    </row>
    <row r="6" spans="1:120">
      <c r="A6" t="s">
        <v>64</v>
      </c>
      <c r="B6">
        <v>3.4910999999999999</v>
      </c>
      <c r="C6">
        <v>2429.6239999999998</v>
      </c>
      <c r="D6">
        <v>4.7130999999999998</v>
      </c>
      <c r="E6">
        <v>362.76499999999999</v>
      </c>
      <c r="AN6">
        <v>11.839700000000001</v>
      </c>
      <c r="AO6">
        <v>1414.4639999999999</v>
      </c>
      <c r="AT6">
        <v>12.8614</v>
      </c>
      <c r="AU6">
        <v>195.73</v>
      </c>
      <c r="AV6">
        <v>13.4506</v>
      </c>
      <c r="AW6">
        <v>2058.2150000000001</v>
      </c>
      <c r="BB6">
        <v>14.294700000000001</v>
      </c>
      <c r="BC6">
        <v>1112.5920000000001</v>
      </c>
      <c r="BD6">
        <v>14.6319</v>
      </c>
      <c r="BE6">
        <v>9981.8050000000003</v>
      </c>
      <c r="BL6">
        <v>15.5479</v>
      </c>
      <c r="BM6">
        <v>169.90899999999999</v>
      </c>
      <c r="BN6">
        <v>16.343499999999999</v>
      </c>
      <c r="BO6">
        <v>159.744</v>
      </c>
      <c r="BP6">
        <v>16.681000000000001</v>
      </c>
      <c r="BQ6">
        <v>3635.9609999999998</v>
      </c>
      <c r="BR6">
        <v>17.424900000000001</v>
      </c>
      <c r="BS6">
        <v>1216.559</v>
      </c>
      <c r="BT6">
        <v>17.620999999999999</v>
      </c>
      <c r="BU6">
        <v>133.05199999999999</v>
      </c>
      <c r="BV6">
        <v>18.107399999999998</v>
      </c>
      <c r="BW6">
        <v>637.53300000000002</v>
      </c>
      <c r="BX6">
        <v>18.317599999999999</v>
      </c>
      <c r="BY6">
        <v>505.02699999999999</v>
      </c>
      <c r="CF6">
        <v>19.723700000000001</v>
      </c>
      <c r="CG6">
        <v>163.66999999999999</v>
      </c>
      <c r="CH6">
        <v>20.113299999999999</v>
      </c>
      <c r="CI6">
        <v>115.98</v>
      </c>
      <c r="CL6">
        <v>20.564800000000002</v>
      </c>
      <c r="CM6">
        <v>2428.2379999999998</v>
      </c>
      <c r="CN6">
        <v>20.796700000000001</v>
      </c>
      <c r="CO6">
        <v>5219.9449999999997</v>
      </c>
      <c r="CP6">
        <v>21.0181</v>
      </c>
      <c r="CQ6">
        <v>218.61799999999999</v>
      </c>
      <c r="CR6">
        <v>21.401700000000002</v>
      </c>
      <c r="CS6">
        <v>160.54599999999999</v>
      </c>
      <c r="CT6">
        <v>21.735600000000002</v>
      </c>
      <c r="CU6">
        <v>230.99700000000001</v>
      </c>
      <c r="DB6">
        <v>23.047799999999999</v>
      </c>
      <c r="DC6">
        <v>177.441</v>
      </c>
      <c r="DD6">
        <v>23.2775</v>
      </c>
      <c r="DE6">
        <v>140.178</v>
      </c>
      <c r="DF6">
        <v>23.509799999999998</v>
      </c>
      <c r="DG6">
        <v>343.20299999999997</v>
      </c>
      <c r="DH6">
        <v>23.9285</v>
      </c>
      <c r="DI6">
        <v>319.52699999999999</v>
      </c>
      <c r="DJ6">
        <v>24.9572</v>
      </c>
      <c r="DK6">
        <v>113.91800000000001</v>
      </c>
    </row>
    <row r="7" spans="1:120">
      <c r="A7" t="s">
        <v>65</v>
      </c>
      <c r="B7">
        <v>3.4904999999999999</v>
      </c>
      <c r="C7">
        <v>2135.4740000000002</v>
      </c>
      <c r="D7">
        <v>4.6967999999999996</v>
      </c>
      <c r="E7">
        <v>244.61799999999999</v>
      </c>
      <c r="F7">
        <v>6.0445000000000002</v>
      </c>
      <c r="G7">
        <v>124.91800000000001</v>
      </c>
      <c r="AL7">
        <v>11.2072</v>
      </c>
      <c r="AM7">
        <v>108.29</v>
      </c>
      <c r="AN7">
        <v>11.850300000000001</v>
      </c>
      <c r="AO7">
        <v>2868.6680000000001</v>
      </c>
      <c r="AT7">
        <v>12.866199999999999</v>
      </c>
      <c r="AU7">
        <v>702.77800000000002</v>
      </c>
      <c r="AV7">
        <v>13.4549</v>
      </c>
      <c r="AW7">
        <v>2253.6320000000001</v>
      </c>
      <c r="BB7">
        <v>14.3276</v>
      </c>
      <c r="BC7">
        <v>169.41800000000001</v>
      </c>
      <c r="BD7">
        <v>14.6401</v>
      </c>
      <c r="BE7">
        <v>10292.331</v>
      </c>
      <c r="BL7">
        <v>16.064399999999999</v>
      </c>
      <c r="BM7">
        <v>165.95</v>
      </c>
      <c r="BN7">
        <v>16.359200000000001</v>
      </c>
      <c r="BO7">
        <v>557.65099999999995</v>
      </c>
      <c r="BP7">
        <v>16.768699999999999</v>
      </c>
      <c r="BQ7">
        <v>11717.289000000001</v>
      </c>
      <c r="BR7">
        <v>17.429300000000001</v>
      </c>
      <c r="BS7">
        <v>1143.3140000000001</v>
      </c>
      <c r="BT7">
        <v>17.638300000000001</v>
      </c>
      <c r="BU7">
        <v>396.74</v>
      </c>
      <c r="BV7">
        <v>18.114899999999999</v>
      </c>
      <c r="BW7">
        <v>692.23400000000004</v>
      </c>
      <c r="BX7">
        <v>18.316400000000002</v>
      </c>
      <c r="BY7">
        <v>372.96</v>
      </c>
      <c r="CH7">
        <v>20.113299999999999</v>
      </c>
      <c r="CI7">
        <v>129.63399999999999</v>
      </c>
      <c r="CL7">
        <v>20.567799999999998</v>
      </c>
      <c r="CM7">
        <v>1845.01</v>
      </c>
      <c r="CN7">
        <v>20.825500000000002</v>
      </c>
      <c r="CO7">
        <v>6837.6459999999997</v>
      </c>
      <c r="CR7">
        <v>21.398900000000001</v>
      </c>
      <c r="CS7">
        <v>103.821</v>
      </c>
      <c r="CT7">
        <v>21.735900000000001</v>
      </c>
      <c r="CU7">
        <v>337.65300000000002</v>
      </c>
      <c r="DB7">
        <v>23.049800000000001</v>
      </c>
      <c r="DC7">
        <v>137.31399999999999</v>
      </c>
      <c r="DD7">
        <v>23.283200000000001</v>
      </c>
      <c r="DE7">
        <v>191.523</v>
      </c>
      <c r="DF7">
        <v>23.5184</v>
      </c>
      <c r="DG7">
        <v>289.52600000000001</v>
      </c>
      <c r="DH7">
        <v>23.932200000000002</v>
      </c>
      <c r="DI7">
        <v>296.12400000000002</v>
      </c>
      <c r="DJ7">
        <v>24.9543</v>
      </c>
      <c r="DK7">
        <v>128.125</v>
      </c>
    </row>
    <row r="8" spans="1:120">
      <c r="A8" t="s">
        <v>66</v>
      </c>
      <c r="B8">
        <v>3.5026999999999999</v>
      </c>
      <c r="C8">
        <v>802.60500000000002</v>
      </c>
      <c r="F8">
        <v>6.0609000000000002</v>
      </c>
      <c r="G8">
        <v>114.82599999999999</v>
      </c>
      <c r="L8">
        <v>7.3169000000000004</v>
      </c>
      <c r="M8">
        <v>120.40900000000001</v>
      </c>
      <c r="AB8">
        <v>9.7622</v>
      </c>
      <c r="AC8">
        <v>157.80600000000001</v>
      </c>
      <c r="AN8">
        <v>11.8323</v>
      </c>
      <c r="AO8">
        <v>323.76499999999999</v>
      </c>
      <c r="AR8">
        <v>12.586399999999999</v>
      </c>
      <c r="AS8">
        <v>244.26900000000001</v>
      </c>
      <c r="AV8">
        <v>13.496499999999999</v>
      </c>
      <c r="AW8">
        <v>862.63499999999999</v>
      </c>
      <c r="BB8">
        <v>14.292299999999999</v>
      </c>
      <c r="BC8">
        <v>702.26900000000001</v>
      </c>
      <c r="BD8">
        <v>14.577199999999999</v>
      </c>
      <c r="BE8">
        <v>3037.877</v>
      </c>
      <c r="BL8">
        <v>15.8117</v>
      </c>
      <c r="BM8">
        <v>1378.097</v>
      </c>
      <c r="BP8">
        <v>16.7987</v>
      </c>
      <c r="BQ8">
        <v>133.42599999999999</v>
      </c>
      <c r="BX8">
        <v>18.3062</v>
      </c>
      <c r="BY8">
        <v>514.99599999999998</v>
      </c>
      <c r="BZ8">
        <v>18.6874</v>
      </c>
      <c r="CA8">
        <v>731.35199999999998</v>
      </c>
      <c r="CH8">
        <v>20.101800000000001</v>
      </c>
      <c r="CI8">
        <v>187.44200000000001</v>
      </c>
      <c r="CL8">
        <v>20.5519</v>
      </c>
      <c r="CM8">
        <v>446.32299999999998</v>
      </c>
      <c r="CN8">
        <v>20.744199999999999</v>
      </c>
      <c r="CO8">
        <v>1230.3409999999999</v>
      </c>
      <c r="CP8">
        <v>21.042999999999999</v>
      </c>
      <c r="CQ8">
        <v>113.33</v>
      </c>
      <c r="CR8">
        <v>21.444700000000001</v>
      </c>
      <c r="CS8">
        <v>1085.287</v>
      </c>
      <c r="DF8">
        <v>23.494</v>
      </c>
      <c r="DG8">
        <v>154.87700000000001</v>
      </c>
      <c r="DJ8">
        <v>24.9527</v>
      </c>
      <c r="DK8">
        <v>127.255</v>
      </c>
    </row>
    <row r="9" spans="1:120">
      <c r="A9" t="s">
        <v>67</v>
      </c>
      <c r="B9">
        <v>3.4983</v>
      </c>
      <c r="C9">
        <v>19022.41</v>
      </c>
      <c r="D9">
        <v>4.7347999999999999</v>
      </c>
      <c r="E9">
        <v>593.24400000000003</v>
      </c>
      <c r="F9">
        <v>6.0618999999999996</v>
      </c>
      <c r="G9">
        <v>159.233</v>
      </c>
      <c r="J9">
        <v>7.0364000000000004</v>
      </c>
      <c r="K9">
        <v>1072.77</v>
      </c>
      <c r="N9">
        <v>7.6726000000000001</v>
      </c>
      <c r="O9" s="1">
        <v>136.435</v>
      </c>
      <c r="T9">
        <v>8.4601000000000006</v>
      </c>
      <c r="U9">
        <v>287.90600000000001</v>
      </c>
      <c r="V9">
        <v>8.8140000000000001</v>
      </c>
      <c r="W9">
        <v>128.37</v>
      </c>
      <c r="Z9">
        <v>9.6235999999999997</v>
      </c>
      <c r="AA9">
        <v>272.31299999999999</v>
      </c>
      <c r="AH9">
        <v>10.601000000000001</v>
      </c>
      <c r="AI9">
        <v>104.69799999999999</v>
      </c>
      <c r="AN9">
        <v>11.8347</v>
      </c>
      <c r="AO9">
        <v>2840.4229999999998</v>
      </c>
      <c r="AP9">
        <v>12.377000000000001</v>
      </c>
      <c r="AQ9">
        <v>165.624</v>
      </c>
      <c r="AR9">
        <v>12.5931</v>
      </c>
      <c r="AS9">
        <v>297.59300000000002</v>
      </c>
      <c r="AV9">
        <v>13.453900000000001</v>
      </c>
      <c r="AW9">
        <v>2141.1860000000001</v>
      </c>
      <c r="AX9">
        <v>13.6393</v>
      </c>
      <c r="AY9">
        <v>747.125</v>
      </c>
      <c r="AZ9">
        <v>14.0062</v>
      </c>
      <c r="BA9">
        <v>1085.636</v>
      </c>
      <c r="BD9">
        <v>14.5564</v>
      </c>
      <c r="BE9">
        <v>2097.855</v>
      </c>
      <c r="BF9">
        <v>14.8611</v>
      </c>
      <c r="BG9">
        <v>112.80200000000001</v>
      </c>
      <c r="BL9">
        <v>15.8734</v>
      </c>
      <c r="BM9">
        <v>146.251</v>
      </c>
      <c r="BP9">
        <v>16.6922</v>
      </c>
      <c r="BQ9">
        <v>899.58299999999997</v>
      </c>
      <c r="BR9">
        <v>17.434200000000001</v>
      </c>
      <c r="BS9">
        <v>678.59900000000005</v>
      </c>
      <c r="BT9">
        <v>17.719200000000001</v>
      </c>
      <c r="BU9">
        <v>2922.078</v>
      </c>
      <c r="BX9">
        <v>18.3002</v>
      </c>
      <c r="BY9">
        <v>2102.3240000000001</v>
      </c>
      <c r="BZ9">
        <v>18.6265</v>
      </c>
      <c r="CA9">
        <v>497.3</v>
      </c>
      <c r="CD9">
        <v>19.5078</v>
      </c>
      <c r="CE9">
        <v>118.79900000000001</v>
      </c>
      <c r="CF9">
        <v>19.734100000000002</v>
      </c>
      <c r="CG9">
        <v>135.95400000000001</v>
      </c>
      <c r="CJ9">
        <v>20.221699999999998</v>
      </c>
      <c r="CK9">
        <v>181.041</v>
      </c>
      <c r="CL9">
        <v>20.531600000000001</v>
      </c>
      <c r="CM9">
        <v>723.28700000000003</v>
      </c>
      <c r="CN9">
        <v>20.792100000000001</v>
      </c>
      <c r="CO9">
        <v>4032.6550000000002</v>
      </c>
      <c r="CP9">
        <v>21.050699999999999</v>
      </c>
      <c r="CQ9">
        <v>1951.4010000000001</v>
      </c>
      <c r="CR9">
        <v>21.4269</v>
      </c>
      <c r="CS9">
        <v>1492.5250000000001</v>
      </c>
      <c r="CT9">
        <v>21.745100000000001</v>
      </c>
      <c r="CU9">
        <v>194.90600000000001</v>
      </c>
      <c r="DB9">
        <v>23.053599999999999</v>
      </c>
      <c r="DC9">
        <v>149.69999999999999</v>
      </c>
      <c r="DD9">
        <v>23.214500000000001</v>
      </c>
      <c r="DE9">
        <v>244.50899999999999</v>
      </c>
      <c r="DF9">
        <v>23.5214</v>
      </c>
      <c r="DG9">
        <v>468.12200000000001</v>
      </c>
      <c r="DH9">
        <v>23.930599999999998</v>
      </c>
      <c r="DI9">
        <v>327.63400000000001</v>
      </c>
      <c r="DJ9">
        <v>24.965599999999998</v>
      </c>
      <c r="DK9">
        <v>163.07599999999999</v>
      </c>
      <c r="DO9">
        <v>26.0336</v>
      </c>
      <c r="DP9">
        <v>107.643</v>
      </c>
    </row>
    <row r="10" spans="1:120">
      <c r="A10" t="s">
        <v>68</v>
      </c>
      <c r="B10">
        <v>3.4971999999999999</v>
      </c>
      <c r="C10">
        <v>13044.453</v>
      </c>
      <c r="D10">
        <v>4.7304000000000004</v>
      </c>
      <c r="E10">
        <v>327.35300000000001</v>
      </c>
      <c r="F10">
        <v>6.0500999999999996</v>
      </c>
      <c r="G10">
        <v>168.48</v>
      </c>
      <c r="J10">
        <v>7.0392000000000001</v>
      </c>
      <c r="K10">
        <v>1438.36</v>
      </c>
      <c r="N10">
        <v>7.6688999999999998</v>
      </c>
      <c r="O10" s="1">
        <v>141.495</v>
      </c>
      <c r="T10">
        <v>8.4533000000000005</v>
      </c>
      <c r="U10">
        <v>355.74</v>
      </c>
      <c r="V10">
        <v>8.8213000000000008</v>
      </c>
      <c r="W10">
        <v>185.86</v>
      </c>
      <c r="X10">
        <v>9.1846999999999994</v>
      </c>
      <c r="Y10">
        <v>139.053</v>
      </c>
      <c r="Z10">
        <v>9.6263000000000005</v>
      </c>
      <c r="AA10">
        <v>177.83500000000001</v>
      </c>
      <c r="AJ10">
        <v>10.8209</v>
      </c>
      <c r="AK10">
        <v>213.33199999999999</v>
      </c>
      <c r="AN10">
        <v>11.8485</v>
      </c>
      <c r="AO10">
        <v>3464.9659999999999</v>
      </c>
      <c r="AR10">
        <v>12.5922</v>
      </c>
      <c r="AS10">
        <v>444.27800000000002</v>
      </c>
      <c r="AV10">
        <v>13.445</v>
      </c>
      <c r="AW10">
        <v>948.05799999999999</v>
      </c>
      <c r="AX10">
        <v>13.639099999999999</v>
      </c>
      <c r="AY10">
        <v>101.78400000000001</v>
      </c>
      <c r="AZ10">
        <v>13.993</v>
      </c>
      <c r="BA10">
        <v>108.07599999999999</v>
      </c>
      <c r="BD10">
        <v>14.648099999999999</v>
      </c>
      <c r="BE10">
        <v>10256.037</v>
      </c>
      <c r="BF10">
        <v>14.8767</v>
      </c>
      <c r="BG10">
        <v>117.47</v>
      </c>
      <c r="BL10">
        <v>15.857799999999999</v>
      </c>
      <c r="BM10">
        <v>430.96499999999997</v>
      </c>
      <c r="BN10">
        <v>16.344799999999999</v>
      </c>
      <c r="BO10">
        <v>134.036</v>
      </c>
      <c r="BP10">
        <v>16.665099999999999</v>
      </c>
      <c r="BQ10">
        <v>2073.9290000000001</v>
      </c>
      <c r="BR10">
        <v>17.429099999999998</v>
      </c>
      <c r="BS10">
        <v>179.554</v>
      </c>
      <c r="BT10">
        <v>17.730899999999998</v>
      </c>
      <c r="BU10">
        <v>112.251</v>
      </c>
      <c r="BX10">
        <v>18.329699999999999</v>
      </c>
      <c r="BY10">
        <v>815.37599999999998</v>
      </c>
      <c r="BZ10">
        <v>18.674199999999999</v>
      </c>
      <c r="CA10">
        <v>656.09799999999996</v>
      </c>
      <c r="CD10">
        <v>19.516500000000001</v>
      </c>
      <c r="CE10">
        <v>179.876</v>
      </c>
      <c r="CF10">
        <v>19.752700000000001</v>
      </c>
      <c r="CG10">
        <v>265.26400000000001</v>
      </c>
      <c r="CL10">
        <v>20.581600000000002</v>
      </c>
      <c r="CM10">
        <v>3236.0970000000002</v>
      </c>
      <c r="CN10">
        <v>20.8277</v>
      </c>
      <c r="CO10">
        <v>3685.4029999999998</v>
      </c>
      <c r="CP10">
        <v>21.059100000000001</v>
      </c>
      <c r="CQ10">
        <v>1984.096</v>
      </c>
      <c r="CR10">
        <v>21.498200000000001</v>
      </c>
      <c r="CS10">
        <v>7268.08</v>
      </c>
      <c r="CT10">
        <v>21.760200000000001</v>
      </c>
      <c r="CU10">
        <v>143.941</v>
      </c>
      <c r="DB10">
        <v>23.065300000000001</v>
      </c>
      <c r="DC10">
        <v>512.54200000000003</v>
      </c>
      <c r="DD10">
        <v>23.2226</v>
      </c>
      <c r="DE10">
        <v>341.27</v>
      </c>
      <c r="DF10">
        <v>23.525300000000001</v>
      </c>
      <c r="DG10">
        <v>585.952</v>
      </c>
      <c r="DH10">
        <v>23.9358</v>
      </c>
      <c r="DI10">
        <v>371.02699999999999</v>
      </c>
      <c r="DJ10">
        <v>24.9605</v>
      </c>
      <c r="DK10">
        <v>174.654</v>
      </c>
    </row>
    <row r="11" spans="1:120">
      <c r="A11" t="s">
        <v>69</v>
      </c>
      <c r="B11">
        <v>3.4912999999999998</v>
      </c>
      <c r="C11">
        <v>15144.882</v>
      </c>
      <c r="D11">
        <v>4.7323000000000004</v>
      </c>
      <c r="E11">
        <v>189.965</v>
      </c>
      <c r="F11">
        <v>6.0548999999999999</v>
      </c>
      <c r="G11">
        <v>127.139</v>
      </c>
      <c r="J11">
        <v>7.0328999999999997</v>
      </c>
      <c r="K11">
        <v>953.35900000000004</v>
      </c>
      <c r="T11">
        <v>8.4601000000000006</v>
      </c>
      <c r="U11">
        <v>238.964</v>
      </c>
      <c r="V11">
        <v>8.7967999999999993</v>
      </c>
      <c r="W11">
        <v>106.17100000000001</v>
      </c>
      <c r="Z11">
        <v>9.6166999999999998</v>
      </c>
      <c r="AA11">
        <v>270.48599999999999</v>
      </c>
      <c r="AN11">
        <v>11.821</v>
      </c>
      <c r="AO11">
        <v>2318.5830000000001</v>
      </c>
      <c r="AP11">
        <v>12.3751</v>
      </c>
      <c r="AQ11">
        <v>150.804</v>
      </c>
      <c r="AR11">
        <v>12.587300000000001</v>
      </c>
      <c r="AS11">
        <v>262.88499999999999</v>
      </c>
      <c r="AV11">
        <v>13.443</v>
      </c>
      <c r="AW11">
        <v>1094.652</v>
      </c>
      <c r="AZ11">
        <v>13.986499999999999</v>
      </c>
      <c r="BA11">
        <v>155.291</v>
      </c>
      <c r="BD11">
        <v>14.541700000000001</v>
      </c>
      <c r="BE11">
        <v>1516.3019999999999</v>
      </c>
      <c r="BL11">
        <v>15.8653</v>
      </c>
      <c r="BM11">
        <v>114.26600000000001</v>
      </c>
      <c r="BN11">
        <v>16.334099999999999</v>
      </c>
      <c r="BO11">
        <v>111.934</v>
      </c>
      <c r="BP11">
        <v>16.651299999999999</v>
      </c>
      <c r="BQ11">
        <v>1689.3579999999999</v>
      </c>
      <c r="BR11">
        <v>17.418299999999999</v>
      </c>
      <c r="BS11">
        <v>163.98</v>
      </c>
      <c r="BT11">
        <v>17.683900000000001</v>
      </c>
      <c r="BU11">
        <v>189.69800000000001</v>
      </c>
      <c r="BX11">
        <v>18.333100000000002</v>
      </c>
      <c r="BY11">
        <v>949.09299999999996</v>
      </c>
      <c r="BZ11">
        <v>18.629799999999999</v>
      </c>
      <c r="CA11">
        <v>491.87099999999998</v>
      </c>
      <c r="CF11">
        <v>19.7303</v>
      </c>
      <c r="CG11">
        <v>360.19400000000002</v>
      </c>
      <c r="CJ11">
        <v>20.213899999999999</v>
      </c>
      <c r="CK11">
        <v>155.06800000000001</v>
      </c>
      <c r="CL11">
        <v>20.524799999999999</v>
      </c>
      <c r="CM11">
        <v>630.82600000000002</v>
      </c>
      <c r="CN11">
        <v>20.7865</v>
      </c>
      <c r="CO11">
        <v>4065.3939999999998</v>
      </c>
      <c r="CP11">
        <v>21.0549</v>
      </c>
      <c r="CQ11">
        <v>2364.9569999999999</v>
      </c>
      <c r="CR11">
        <v>21.427299999999999</v>
      </c>
      <c r="CS11">
        <v>1722.374</v>
      </c>
      <c r="CV11">
        <v>22.173400000000001</v>
      </c>
      <c r="CW11">
        <v>103.357</v>
      </c>
      <c r="DB11">
        <v>23.047999999999998</v>
      </c>
      <c r="DC11">
        <v>281.57100000000003</v>
      </c>
      <c r="DD11">
        <v>23.3477</v>
      </c>
      <c r="DE11">
        <v>177.733</v>
      </c>
      <c r="DF11">
        <v>23.517199999999999</v>
      </c>
      <c r="DG11">
        <v>752.14300000000003</v>
      </c>
      <c r="DH11">
        <v>23.930199999999999</v>
      </c>
      <c r="DI11">
        <v>290.78800000000001</v>
      </c>
      <c r="DJ11">
        <v>24.9618</v>
      </c>
      <c r="DK11">
        <v>196.55600000000001</v>
      </c>
    </row>
    <row r="12" spans="1:120">
      <c r="A12" t="s">
        <v>70</v>
      </c>
      <c r="B12">
        <v>3.4969000000000001</v>
      </c>
      <c r="C12">
        <v>15023.511</v>
      </c>
      <c r="D12">
        <v>4.7651000000000003</v>
      </c>
      <c r="E12">
        <v>220.154</v>
      </c>
      <c r="F12">
        <v>6.0419999999999998</v>
      </c>
      <c r="G12">
        <v>134.71700000000001</v>
      </c>
      <c r="J12">
        <v>7.0343</v>
      </c>
      <c r="K12">
        <v>647.24400000000003</v>
      </c>
      <c r="N12">
        <v>7.7267000000000001</v>
      </c>
      <c r="O12" s="1">
        <v>322.53699999999998</v>
      </c>
      <c r="T12">
        <v>8.4509000000000007</v>
      </c>
      <c r="U12">
        <v>438.791</v>
      </c>
      <c r="V12">
        <v>8.7970000000000006</v>
      </c>
      <c r="W12">
        <v>130.86199999999999</v>
      </c>
      <c r="Z12">
        <v>9.6181000000000001</v>
      </c>
      <c r="AA12">
        <v>307.81</v>
      </c>
      <c r="AN12">
        <v>11.807</v>
      </c>
      <c r="AO12">
        <v>1144.568</v>
      </c>
      <c r="AR12">
        <v>12.5915</v>
      </c>
      <c r="AS12">
        <v>540.12199999999996</v>
      </c>
      <c r="AV12">
        <v>13.4339</v>
      </c>
      <c r="AW12">
        <v>355.89400000000001</v>
      </c>
      <c r="AZ12">
        <v>13.9762</v>
      </c>
      <c r="BA12">
        <v>121.91800000000001</v>
      </c>
      <c r="BD12">
        <v>14.5328</v>
      </c>
      <c r="BE12">
        <v>885.01800000000003</v>
      </c>
      <c r="BL12">
        <v>16.0321</v>
      </c>
      <c r="BM12">
        <v>236.881</v>
      </c>
      <c r="BN12">
        <v>16.337800000000001</v>
      </c>
      <c r="BO12">
        <v>320.98399999999998</v>
      </c>
      <c r="BP12">
        <v>16.666699999999999</v>
      </c>
      <c r="BQ12">
        <v>3139.4520000000002</v>
      </c>
      <c r="BR12">
        <v>17.420999999999999</v>
      </c>
      <c r="BS12">
        <v>170.191</v>
      </c>
      <c r="BT12">
        <v>17.734300000000001</v>
      </c>
      <c r="BU12">
        <v>140.608</v>
      </c>
      <c r="BX12">
        <v>18.319400000000002</v>
      </c>
      <c r="BY12">
        <v>686.71</v>
      </c>
      <c r="BZ12">
        <v>18.700800000000001</v>
      </c>
      <c r="CA12">
        <v>1097.854</v>
      </c>
      <c r="CF12">
        <v>19.753799999999998</v>
      </c>
      <c r="CG12">
        <v>321.57100000000003</v>
      </c>
      <c r="CJ12">
        <v>20.2714</v>
      </c>
      <c r="CK12">
        <v>306.79000000000002</v>
      </c>
      <c r="CL12">
        <v>20.515599999999999</v>
      </c>
      <c r="CM12">
        <v>184.15100000000001</v>
      </c>
      <c r="CN12">
        <v>20.791799999999999</v>
      </c>
      <c r="CO12">
        <v>2150.2539999999999</v>
      </c>
      <c r="CP12">
        <v>21.069299999999998</v>
      </c>
      <c r="CQ12">
        <v>2533.538</v>
      </c>
      <c r="CR12">
        <v>21.551500000000001</v>
      </c>
      <c r="CS12">
        <v>15348.132</v>
      </c>
      <c r="DB12">
        <v>23.058399999999999</v>
      </c>
      <c r="DC12">
        <v>209.61199999999999</v>
      </c>
      <c r="DD12">
        <v>23.357700000000001</v>
      </c>
      <c r="DE12">
        <v>202.999</v>
      </c>
      <c r="DF12">
        <v>23.5108</v>
      </c>
      <c r="DG12">
        <v>617.49300000000005</v>
      </c>
      <c r="DH12">
        <v>23.9297</v>
      </c>
      <c r="DI12">
        <v>199.124</v>
      </c>
      <c r="DJ12">
        <v>24.959800000000001</v>
      </c>
      <c r="DK12">
        <v>214.61699999999999</v>
      </c>
    </row>
    <row r="13" spans="1:120">
      <c r="A13" t="s">
        <v>71</v>
      </c>
      <c r="B13">
        <v>3.5112999999999999</v>
      </c>
      <c r="C13">
        <v>4902.2190000000001</v>
      </c>
      <c r="D13">
        <v>4.6981999999999999</v>
      </c>
      <c r="E13">
        <v>263.26799999999997</v>
      </c>
      <c r="F13">
        <v>6.1024000000000003</v>
      </c>
      <c r="G13">
        <v>355.58100000000002</v>
      </c>
      <c r="J13">
        <v>7.0472999999999999</v>
      </c>
      <c r="K13">
        <v>446.024</v>
      </c>
      <c r="AB13">
        <v>9.7614999999999998</v>
      </c>
      <c r="AC13">
        <v>338.66399999999999</v>
      </c>
      <c r="AN13">
        <v>11.8871</v>
      </c>
      <c r="AO13">
        <v>6198.3310000000001</v>
      </c>
      <c r="AP13">
        <v>12.399100000000001</v>
      </c>
      <c r="AQ13">
        <v>267.87599999999998</v>
      </c>
      <c r="AT13">
        <v>12.881399999999999</v>
      </c>
      <c r="AU13">
        <v>1208.8969999999999</v>
      </c>
      <c r="AV13">
        <v>13.4917</v>
      </c>
      <c r="AW13">
        <v>4741.8670000000002</v>
      </c>
      <c r="AZ13">
        <v>14.128500000000001</v>
      </c>
      <c r="BA13">
        <v>893.59</v>
      </c>
      <c r="BF13">
        <v>14.837999999999999</v>
      </c>
      <c r="BG13">
        <v>44031.396000000001</v>
      </c>
      <c r="BJ13">
        <v>15.3832</v>
      </c>
      <c r="BK13">
        <v>112.68300000000001</v>
      </c>
      <c r="BL13">
        <v>15.8476</v>
      </c>
      <c r="BM13">
        <v>245.4</v>
      </c>
      <c r="BN13">
        <v>16.367100000000001</v>
      </c>
      <c r="BO13">
        <v>207.72399999999999</v>
      </c>
      <c r="BP13">
        <v>16.681999999999999</v>
      </c>
      <c r="BQ13">
        <v>2263.5059999999999</v>
      </c>
      <c r="BR13">
        <v>17.449300000000001</v>
      </c>
      <c r="BS13">
        <v>193.285</v>
      </c>
      <c r="BX13">
        <v>18.324300000000001</v>
      </c>
      <c r="BY13">
        <v>463.5</v>
      </c>
      <c r="BZ13">
        <v>18.6342</v>
      </c>
      <c r="CA13">
        <v>135.71899999999999</v>
      </c>
      <c r="CF13">
        <v>19.743300000000001</v>
      </c>
      <c r="CG13">
        <v>464.27100000000002</v>
      </c>
      <c r="CH13">
        <v>20.124700000000001</v>
      </c>
      <c r="CI13">
        <v>200.24100000000001</v>
      </c>
      <c r="CL13">
        <v>20.629799999999999</v>
      </c>
      <c r="CM13">
        <v>5891.4139999999998</v>
      </c>
      <c r="CN13">
        <v>20.838200000000001</v>
      </c>
      <c r="CO13">
        <v>4880.0450000000001</v>
      </c>
      <c r="CP13">
        <v>21.019200000000001</v>
      </c>
      <c r="CQ13">
        <v>241.327</v>
      </c>
      <c r="CR13">
        <v>21.421800000000001</v>
      </c>
      <c r="CS13">
        <v>1623.0940000000001</v>
      </c>
      <c r="DB13">
        <v>23.049299999999999</v>
      </c>
      <c r="DC13">
        <v>258.52300000000002</v>
      </c>
      <c r="DD13">
        <v>23.287500000000001</v>
      </c>
      <c r="DE13">
        <v>457.50900000000001</v>
      </c>
      <c r="DF13">
        <v>23.5214</v>
      </c>
      <c r="DG13">
        <v>689.98699999999997</v>
      </c>
      <c r="DH13">
        <v>23.927</v>
      </c>
      <c r="DI13">
        <v>237.11099999999999</v>
      </c>
      <c r="DJ13">
        <v>24.954899999999999</v>
      </c>
      <c r="DK13">
        <v>166.797</v>
      </c>
      <c r="DL13">
        <v>25.151</v>
      </c>
      <c r="DM13">
        <v>105.04600000000001</v>
      </c>
    </row>
    <row r="14" spans="1:120">
      <c r="A14" t="s">
        <v>72</v>
      </c>
      <c r="B14">
        <v>3.4872000000000001</v>
      </c>
      <c r="C14">
        <v>11082.629000000001</v>
      </c>
      <c r="D14">
        <v>4.8162000000000003</v>
      </c>
      <c r="E14">
        <v>222.59299999999999</v>
      </c>
      <c r="J14">
        <v>7.0244</v>
      </c>
      <c r="K14">
        <v>711.33500000000004</v>
      </c>
      <c r="N14">
        <v>7.6550000000000002</v>
      </c>
      <c r="O14" s="1">
        <v>112.35599999999999</v>
      </c>
      <c r="T14">
        <v>8.4657999999999998</v>
      </c>
      <c r="U14">
        <v>253.25299999999999</v>
      </c>
      <c r="V14">
        <v>8.7645</v>
      </c>
      <c r="W14">
        <v>182.126</v>
      </c>
      <c r="X14">
        <v>9.1595999999999993</v>
      </c>
      <c r="Y14">
        <v>198.02</v>
      </c>
      <c r="Z14">
        <v>9.6085999999999991</v>
      </c>
      <c r="AA14">
        <v>249.02500000000001</v>
      </c>
      <c r="AN14">
        <v>11.801600000000001</v>
      </c>
      <c r="AO14">
        <v>1883.7670000000001</v>
      </c>
      <c r="AR14">
        <v>12.5875</v>
      </c>
      <c r="AS14">
        <v>469.62799999999999</v>
      </c>
      <c r="AV14">
        <v>13.4336</v>
      </c>
      <c r="AW14">
        <v>457.976</v>
      </c>
      <c r="AZ14">
        <v>13.9818</v>
      </c>
      <c r="BA14">
        <v>230.637</v>
      </c>
      <c r="BD14">
        <v>14.528700000000001</v>
      </c>
      <c r="BE14">
        <v>762.13800000000003</v>
      </c>
      <c r="BL14">
        <v>16.038900000000002</v>
      </c>
      <c r="BM14">
        <v>158.58199999999999</v>
      </c>
      <c r="BN14">
        <v>16.334</v>
      </c>
      <c r="BO14">
        <v>143.14599999999999</v>
      </c>
      <c r="BP14">
        <v>16.659199999999998</v>
      </c>
      <c r="BQ14">
        <v>2279.6379999999999</v>
      </c>
      <c r="BR14">
        <v>17.418500000000002</v>
      </c>
      <c r="BS14">
        <v>117.462</v>
      </c>
      <c r="BX14">
        <v>18.3127</v>
      </c>
      <c r="BY14">
        <v>519.21600000000001</v>
      </c>
      <c r="BZ14">
        <v>18.6709</v>
      </c>
      <c r="CA14">
        <v>1014.658</v>
      </c>
      <c r="CF14">
        <v>19.744599999999998</v>
      </c>
      <c r="CG14">
        <v>191.71799999999999</v>
      </c>
      <c r="CJ14">
        <v>20.2836</v>
      </c>
      <c r="CK14">
        <v>159.77799999999999</v>
      </c>
      <c r="CL14">
        <v>20.5184</v>
      </c>
      <c r="CM14">
        <v>643.96699999999998</v>
      </c>
      <c r="CN14">
        <v>20.779199999999999</v>
      </c>
      <c r="CO14">
        <v>3145.1779999999999</v>
      </c>
      <c r="CP14">
        <v>21.046600000000002</v>
      </c>
      <c r="CQ14">
        <v>1395.672</v>
      </c>
      <c r="CR14">
        <v>21.524999999999999</v>
      </c>
      <c r="CS14">
        <v>10599.222</v>
      </c>
      <c r="DB14">
        <v>23.0535</v>
      </c>
      <c r="DC14">
        <v>283.62900000000002</v>
      </c>
      <c r="DD14">
        <v>23.201499999999999</v>
      </c>
      <c r="DE14">
        <v>517.49099999999999</v>
      </c>
      <c r="DF14">
        <v>23.521699999999999</v>
      </c>
      <c r="DG14">
        <v>681.221</v>
      </c>
      <c r="DH14">
        <v>23.930599999999998</v>
      </c>
      <c r="DI14">
        <v>315.11200000000002</v>
      </c>
      <c r="DJ14">
        <v>24.9636</v>
      </c>
      <c r="DK14">
        <v>170.75899999999999</v>
      </c>
    </row>
    <row r="15" spans="1:120">
      <c r="A15" t="s">
        <v>73</v>
      </c>
      <c r="B15">
        <v>3.4956999999999998</v>
      </c>
      <c r="C15">
        <v>26507.749</v>
      </c>
      <c r="D15">
        <v>4.7870999999999997</v>
      </c>
      <c r="E15">
        <v>939.52499999999998</v>
      </c>
      <c r="F15">
        <v>6.0617000000000001</v>
      </c>
      <c r="G15">
        <v>145.04599999999999</v>
      </c>
      <c r="J15">
        <v>7.0336999999999996</v>
      </c>
      <c r="K15">
        <v>785.05600000000004</v>
      </c>
      <c r="P15">
        <v>7.8144999999999998</v>
      </c>
      <c r="Q15">
        <v>323.69799999999998</v>
      </c>
      <c r="T15">
        <v>8.4532000000000007</v>
      </c>
      <c r="U15">
        <v>318.48500000000001</v>
      </c>
      <c r="V15">
        <v>8.8038000000000007</v>
      </c>
      <c r="W15">
        <v>146.154</v>
      </c>
      <c r="X15">
        <v>9.1687999999999992</v>
      </c>
      <c r="Y15">
        <v>102.173</v>
      </c>
      <c r="Z15">
        <v>9.6167999999999996</v>
      </c>
      <c r="AA15">
        <v>313.5</v>
      </c>
      <c r="AD15">
        <v>10.1343</v>
      </c>
      <c r="AE15">
        <v>150.95500000000001</v>
      </c>
      <c r="AH15">
        <v>10.603300000000001</v>
      </c>
      <c r="AI15">
        <v>130.08099999999999</v>
      </c>
      <c r="AN15">
        <v>11.812200000000001</v>
      </c>
      <c r="AO15">
        <v>2985.154</v>
      </c>
      <c r="AR15">
        <v>12.5951</v>
      </c>
      <c r="AS15">
        <v>783.06200000000001</v>
      </c>
      <c r="AT15">
        <v>12.8637</v>
      </c>
      <c r="AU15">
        <v>136.435</v>
      </c>
      <c r="AV15">
        <v>13.4373</v>
      </c>
      <c r="AW15">
        <v>506.60700000000003</v>
      </c>
      <c r="AZ15">
        <v>13.990500000000001</v>
      </c>
      <c r="BA15">
        <v>205.613</v>
      </c>
      <c r="BD15">
        <v>14.540800000000001</v>
      </c>
      <c r="BE15">
        <v>1259.02</v>
      </c>
      <c r="BF15">
        <v>14.8551</v>
      </c>
      <c r="BG15">
        <v>100.453</v>
      </c>
      <c r="BJ15">
        <v>15.349</v>
      </c>
      <c r="BK15">
        <v>118.917</v>
      </c>
      <c r="BL15">
        <v>16.040700000000001</v>
      </c>
      <c r="BM15">
        <v>237.90199999999999</v>
      </c>
      <c r="BN15">
        <v>16.340599999999998</v>
      </c>
      <c r="BO15">
        <v>194.86799999999999</v>
      </c>
      <c r="BP15">
        <v>16.66</v>
      </c>
      <c r="BQ15">
        <v>2239.6570000000002</v>
      </c>
      <c r="BR15">
        <v>17.432099999999998</v>
      </c>
      <c r="BS15">
        <v>650.37400000000002</v>
      </c>
      <c r="BT15">
        <v>17.623000000000001</v>
      </c>
      <c r="BU15">
        <v>168.024</v>
      </c>
      <c r="BX15">
        <v>18.3371</v>
      </c>
      <c r="BY15">
        <v>927.23800000000006</v>
      </c>
      <c r="BZ15">
        <v>18.728000000000002</v>
      </c>
      <c r="CA15">
        <v>1207.5350000000001</v>
      </c>
      <c r="CF15">
        <v>19.766400000000001</v>
      </c>
      <c r="CG15">
        <v>203.30699999999999</v>
      </c>
      <c r="CJ15">
        <v>20.275400000000001</v>
      </c>
      <c r="CK15">
        <v>318.30700000000002</v>
      </c>
      <c r="CL15">
        <v>20.5259</v>
      </c>
      <c r="CM15">
        <v>416.73899999999998</v>
      </c>
      <c r="CN15">
        <v>20.805900000000001</v>
      </c>
      <c r="CO15">
        <v>2239.6039999999998</v>
      </c>
      <c r="CP15">
        <v>21.062899999999999</v>
      </c>
      <c r="CQ15">
        <v>1759.0509999999999</v>
      </c>
      <c r="CR15">
        <v>21.580500000000001</v>
      </c>
      <c r="CS15">
        <v>19427.223000000002</v>
      </c>
      <c r="DB15">
        <v>23.061499999999999</v>
      </c>
      <c r="DC15">
        <v>158.68</v>
      </c>
      <c r="DD15">
        <v>23.3582</v>
      </c>
      <c r="DE15">
        <v>172.94399999999999</v>
      </c>
      <c r="DF15">
        <v>23.521899999999999</v>
      </c>
      <c r="DG15">
        <v>549.221</v>
      </c>
      <c r="DH15">
        <v>23.932700000000001</v>
      </c>
      <c r="DI15">
        <v>198.54</v>
      </c>
      <c r="DJ15">
        <v>24.9648</v>
      </c>
      <c r="DK15">
        <v>188.00399999999999</v>
      </c>
    </row>
    <row r="16" spans="1:120">
      <c r="A16" t="s">
        <v>74</v>
      </c>
      <c r="B16">
        <v>3.4981</v>
      </c>
      <c r="C16">
        <v>12906.356</v>
      </c>
      <c r="D16">
        <v>4.7167000000000003</v>
      </c>
      <c r="E16">
        <v>114.556</v>
      </c>
      <c r="F16">
        <v>6.0513000000000003</v>
      </c>
      <c r="G16">
        <v>130.34700000000001</v>
      </c>
      <c r="J16">
        <v>7.0355999999999996</v>
      </c>
      <c r="K16">
        <v>482.25700000000001</v>
      </c>
      <c r="P16">
        <v>7.8079999999999998</v>
      </c>
      <c r="Q16">
        <v>229.929</v>
      </c>
      <c r="T16">
        <v>8.4585000000000008</v>
      </c>
      <c r="U16">
        <v>346.14299999999997</v>
      </c>
      <c r="V16">
        <v>8.7906999999999993</v>
      </c>
      <c r="W16">
        <v>108.011</v>
      </c>
      <c r="Z16">
        <v>9.6134000000000004</v>
      </c>
      <c r="AA16">
        <v>174.52500000000001</v>
      </c>
      <c r="AN16">
        <v>11.8223</v>
      </c>
      <c r="AO16">
        <v>2222.5250000000001</v>
      </c>
      <c r="AP16">
        <v>12.372400000000001</v>
      </c>
      <c r="AQ16">
        <v>136.25700000000001</v>
      </c>
      <c r="AR16">
        <v>12.589499999999999</v>
      </c>
      <c r="AS16">
        <v>370.56799999999998</v>
      </c>
      <c r="AV16">
        <v>13.4411</v>
      </c>
      <c r="AW16">
        <v>1105.0920000000001</v>
      </c>
      <c r="AZ16">
        <v>13.976699999999999</v>
      </c>
      <c r="BA16">
        <v>110.77</v>
      </c>
      <c r="BD16">
        <v>14.539300000000001</v>
      </c>
      <c r="BE16">
        <v>1313.5039999999999</v>
      </c>
      <c r="BF16">
        <v>14.851699999999999</v>
      </c>
      <c r="BG16">
        <v>102.544</v>
      </c>
      <c r="BL16">
        <v>15.634600000000001</v>
      </c>
      <c r="BM16">
        <v>2786.2069999999999</v>
      </c>
      <c r="BP16">
        <v>16.6814</v>
      </c>
      <c r="BQ16">
        <v>707.928</v>
      </c>
      <c r="BR16">
        <v>17.421299999999999</v>
      </c>
      <c r="BS16">
        <v>202.07</v>
      </c>
      <c r="BX16">
        <v>18.331499999999998</v>
      </c>
      <c r="BY16">
        <v>860.33199999999999</v>
      </c>
      <c r="BZ16">
        <v>18.672799999999999</v>
      </c>
      <c r="CA16">
        <v>956.29300000000001</v>
      </c>
      <c r="CF16">
        <v>19.751000000000001</v>
      </c>
      <c r="CG16">
        <v>355.46899999999999</v>
      </c>
      <c r="CJ16">
        <v>20.282</v>
      </c>
      <c r="CK16">
        <v>200.43899999999999</v>
      </c>
      <c r="CL16">
        <v>20.527000000000001</v>
      </c>
      <c r="CM16">
        <v>458.733</v>
      </c>
      <c r="CN16">
        <v>20.798500000000001</v>
      </c>
      <c r="CO16">
        <v>3169.5659999999998</v>
      </c>
      <c r="CP16">
        <v>21.072299999999998</v>
      </c>
      <c r="CQ16">
        <v>2733.2339999999999</v>
      </c>
      <c r="CR16">
        <v>21.513400000000001</v>
      </c>
      <c r="CS16">
        <v>8848.6980000000003</v>
      </c>
      <c r="DB16">
        <v>23.053000000000001</v>
      </c>
      <c r="DC16">
        <v>183.017</v>
      </c>
      <c r="DD16">
        <v>23.360600000000002</v>
      </c>
      <c r="DE16">
        <v>190.70400000000001</v>
      </c>
      <c r="DF16">
        <v>23.520600000000002</v>
      </c>
      <c r="DG16">
        <v>745.15599999999995</v>
      </c>
      <c r="DH16">
        <v>23.932600000000001</v>
      </c>
      <c r="DI16">
        <v>261.387</v>
      </c>
      <c r="DJ16">
        <v>24.9665</v>
      </c>
      <c r="DK16">
        <v>221.92400000000001</v>
      </c>
    </row>
    <row r="17" spans="1:120">
      <c r="A17" t="s">
        <v>75</v>
      </c>
      <c r="B17">
        <v>3.5112999999999999</v>
      </c>
      <c r="C17">
        <v>8075.7969999999996</v>
      </c>
      <c r="D17">
        <v>4.6592000000000002</v>
      </c>
      <c r="E17">
        <v>313.33100000000002</v>
      </c>
      <c r="F17">
        <v>6.0438000000000001</v>
      </c>
      <c r="G17">
        <v>308.84399999999999</v>
      </c>
      <c r="H17">
        <v>6.5090000000000003</v>
      </c>
      <c r="I17">
        <v>116.63</v>
      </c>
      <c r="J17">
        <v>7.0944000000000003</v>
      </c>
      <c r="K17">
        <v>994.28700000000003</v>
      </c>
      <c r="N17">
        <v>7.6813000000000002</v>
      </c>
      <c r="O17" s="1">
        <v>104.378</v>
      </c>
      <c r="X17">
        <v>9.2148000000000003</v>
      </c>
      <c r="Y17">
        <v>202.012</v>
      </c>
      <c r="AB17">
        <v>9.7649000000000008</v>
      </c>
      <c r="AC17">
        <v>404.30799999999999</v>
      </c>
      <c r="AD17">
        <v>10.064299999999999</v>
      </c>
      <c r="AE17">
        <v>159.69900000000001</v>
      </c>
      <c r="AN17">
        <v>12.0114</v>
      </c>
      <c r="AO17">
        <v>23727.280999999999</v>
      </c>
      <c r="AP17">
        <v>12.4285</v>
      </c>
      <c r="AQ17">
        <v>382.601</v>
      </c>
      <c r="AT17">
        <v>12.896599999999999</v>
      </c>
      <c r="AU17">
        <v>1342.1959999999999</v>
      </c>
      <c r="AV17">
        <v>13.5153</v>
      </c>
      <c r="AW17">
        <v>5829.643</v>
      </c>
      <c r="BD17">
        <v>14.7631</v>
      </c>
      <c r="BE17">
        <v>25478.05</v>
      </c>
      <c r="BF17">
        <v>14.917199999999999</v>
      </c>
      <c r="BG17">
        <v>158.62299999999999</v>
      </c>
      <c r="BJ17">
        <v>15.3843</v>
      </c>
      <c r="BK17">
        <v>709.68499999999995</v>
      </c>
      <c r="BL17">
        <v>15.593400000000001</v>
      </c>
      <c r="BM17">
        <v>480.24799999999999</v>
      </c>
      <c r="BN17">
        <v>16.3719</v>
      </c>
      <c r="BO17">
        <v>506.73899999999998</v>
      </c>
      <c r="BP17">
        <v>16.7592</v>
      </c>
      <c r="BQ17">
        <v>11093.8</v>
      </c>
      <c r="BR17">
        <v>17.456800000000001</v>
      </c>
      <c r="BS17">
        <v>159.786</v>
      </c>
      <c r="BT17">
        <v>17.770499999999998</v>
      </c>
      <c r="BU17">
        <v>179.751</v>
      </c>
      <c r="BX17">
        <v>18.3233</v>
      </c>
      <c r="BY17">
        <v>441.36</v>
      </c>
      <c r="BZ17">
        <v>18.636500000000002</v>
      </c>
      <c r="CA17">
        <v>237.11099999999999</v>
      </c>
      <c r="CD17">
        <v>19.5105</v>
      </c>
      <c r="CE17">
        <v>149.04900000000001</v>
      </c>
      <c r="CF17">
        <v>19.730499999999999</v>
      </c>
      <c r="CG17">
        <v>190.74299999999999</v>
      </c>
      <c r="CH17">
        <v>20.113900000000001</v>
      </c>
      <c r="CI17">
        <v>127.679</v>
      </c>
      <c r="CL17">
        <v>20.6157</v>
      </c>
      <c r="CM17">
        <v>2980.877</v>
      </c>
      <c r="CN17">
        <v>20.862500000000001</v>
      </c>
      <c r="CO17">
        <v>7304.1660000000002</v>
      </c>
      <c r="CP17">
        <v>21.022500000000001</v>
      </c>
      <c r="CQ17">
        <v>286.26900000000001</v>
      </c>
      <c r="CR17">
        <v>21.4207</v>
      </c>
      <c r="CS17">
        <v>1229.9159999999999</v>
      </c>
      <c r="CT17">
        <v>21.747299999999999</v>
      </c>
      <c r="CU17">
        <v>228.62799999999999</v>
      </c>
      <c r="DB17">
        <v>23.055900000000001</v>
      </c>
      <c r="DC17">
        <v>171.179</v>
      </c>
      <c r="DD17">
        <v>23.295300000000001</v>
      </c>
      <c r="DE17">
        <v>331.39800000000002</v>
      </c>
      <c r="DF17">
        <v>23.5291</v>
      </c>
      <c r="DG17">
        <v>654.79700000000003</v>
      </c>
      <c r="DH17">
        <v>23.9422</v>
      </c>
      <c r="DI17">
        <v>635.71199999999999</v>
      </c>
      <c r="DJ17">
        <v>24.959700000000002</v>
      </c>
      <c r="DK17">
        <v>186.68</v>
      </c>
    </row>
    <row r="18" spans="1:120">
      <c r="A18" t="s">
        <v>76</v>
      </c>
      <c r="B18">
        <v>3.4965999999999999</v>
      </c>
      <c r="C18">
        <v>13171.011</v>
      </c>
      <c r="D18">
        <v>4.7317999999999998</v>
      </c>
      <c r="E18">
        <v>140.21799999999999</v>
      </c>
      <c r="F18">
        <v>6.0467000000000004</v>
      </c>
      <c r="G18">
        <v>115.648</v>
      </c>
      <c r="J18">
        <v>7.0349000000000004</v>
      </c>
      <c r="K18">
        <v>521.35599999999999</v>
      </c>
      <c r="P18">
        <v>7.8433000000000002</v>
      </c>
      <c r="Q18">
        <v>100.706</v>
      </c>
      <c r="T18">
        <v>8.4550999999999998</v>
      </c>
      <c r="U18">
        <v>269.81299999999999</v>
      </c>
      <c r="Z18">
        <v>9.6110000000000007</v>
      </c>
      <c r="AA18">
        <v>207.01499999999999</v>
      </c>
      <c r="AN18">
        <v>11.8162</v>
      </c>
      <c r="AO18">
        <v>2001.825</v>
      </c>
      <c r="AR18">
        <v>12.589600000000001</v>
      </c>
      <c r="AS18">
        <v>493.97</v>
      </c>
      <c r="AT18">
        <v>12.859500000000001</v>
      </c>
      <c r="AU18">
        <v>125.917</v>
      </c>
      <c r="AV18">
        <v>13.4375</v>
      </c>
      <c r="AW18">
        <v>626.1</v>
      </c>
      <c r="AZ18">
        <v>13.9765</v>
      </c>
      <c r="BA18">
        <v>101.01</v>
      </c>
      <c r="BD18">
        <v>14.5335</v>
      </c>
      <c r="BE18">
        <v>1000.967</v>
      </c>
      <c r="BF18">
        <v>14.8491</v>
      </c>
      <c r="BG18">
        <v>110.303</v>
      </c>
      <c r="BL18">
        <v>15.650700000000001</v>
      </c>
      <c r="BM18">
        <v>1612.2449999999999</v>
      </c>
      <c r="BN18">
        <v>16.336099999999998</v>
      </c>
      <c r="BO18">
        <v>118.73399999999999</v>
      </c>
      <c r="BP18">
        <v>16.663699999999999</v>
      </c>
      <c r="BQ18">
        <v>1106.02</v>
      </c>
      <c r="BR18">
        <v>17.421900000000001</v>
      </c>
      <c r="BS18">
        <v>231.13900000000001</v>
      </c>
      <c r="BX18">
        <v>18.324999999999999</v>
      </c>
      <c r="BY18">
        <v>608.41200000000003</v>
      </c>
      <c r="BZ18">
        <v>18.705200000000001</v>
      </c>
      <c r="CA18">
        <v>431.80099999999999</v>
      </c>
      <c r="CF18">
        <v>19.765599999999999</v>
      </c>
      <c r="CG18">
        <v>197.46700000000001</v>
      </c>
      <c r="CJ18">
        <v>20.293600000000001</v>
      </c>
      <c r="CK18">
        <v>166.59399999999999</v>
      </c>
      <c r="CL18">
        <v>20.5442</v>
      </c>
      <c r="CM18">
        <v>399.791</v>
      </c>
      <c r="CN18">
        <v>20.830500000000001</v>
      </c>
      <c r="CO18">
        <v>6511.826</v>
      </c>
      <c r="CP18">
        <v>21.070900000000002</v>
      </c>
      <c r="CQ18">
        <v>2158.6210000000001</v>
      </c>
      <c r="CR18">
        <v>21.537299999999998</v>
      </c>
      <c r="CS18">
        <v>11128.688</v>
      </c>
      <c r="CT18">
        <v>21.7684</v>
      </c>
      <c r="CU18">
        <v>138.833</v>
      </c>
      <c r="DB18">
        <v>23.0579</v>
      </c>
      <c r="DC18">
        <v>151.07900000000001</v>
      </c>
      <c r="DD18">
        <v>23.363600000000002</v>
      </c>
      <c r="DE18">
        <v>102.259</v>
      </c>
      <c r="DF18">
        <v>23.5276</v>
      </c>
      <c r="DG18">
        <v>561.56100000000004</v>
      </c>
      <c r="DH18">
        <v>23.938199999999998</v>
      </c>
      <c r="DI18">
        <v>558.00699999999995</v>
      </c>
      <c r="DJ18">
        <v>24.966999999999999</v>
      </c>
      <c r="DK18">
        <v>181.45699999999999</v>
      </c>
    </row>
    <row r="19" spans="1:120">
      <c r="A19" t="s">
        <v>77</v>
      </c>
      <c r="B19">
        <v>3.4895</v>
      </c>
      <c r="C19">
        <v>10390.298000000001</v>
      </c>
      <c r="D19">
        <v>4.7222999999999997</v>
      </c>
      <c r="E19">
        <v>200.21</v>
      </c>
      <c r="F19">
        <v>6.0338000000000003</v>
      </c>
      <c r="G19">
        <v>142.40899999999999</v>
      </c>
      <c r="J19">
        <v>7.0377000000000001</v>
      </c>
      <c r="K19">
        <v>342.74200000000002</v>
      </c>
      <c r="N19">
        <v>7.6534000000000004</v>
      </c>
      <c r="O19" s="1">
        <v>176.13499999999999</v>
      </c>
      <c r="R19">
        <v>8.1654999999999998</v>
      </c>
      <c r="S19">
        <v>128.107</v>
      </c>
      <c r="T19">
        <v>8.4442000000000004</v>
      </c>
      <c r="U19">
        <v>146.48099999999999</v>
      </c>
      <c r="AN19">
        <v>11.8194</v>
      </c>
      <c r="AO19">
        <v>1568.9090000000001</v>
      </c>
      <c r="AP19">
        <v>12.3787</v>
      </c>
      <c r="AQ19">
        <v>247.06200000000001</v>
      </c>
      <c r="AR19">
        <v>12.5892</v>
      </c>
      <c r="AS19">
        <v>116.771</v>
      </c>
      <c r="AV19">
        <v>13.470599999999999</v>
      </c>
      <c r="AW19">
        <v>3352.7139999999999</v>
      </c>
      <c r="BD19">
        <v>14.5939</v>
      </c>
      <c r="BE19">
        <v>5073.9840000000004</v>
      </c>
      <c r="BL19">
        <v>15.864699999999999</v>
      </c>
      <c r="BM19">
        <v>249.93100000000001</v>
      </c>
      <c r="BN19">
        <v>16.3368</v>
      </c>
      <c r="BO19">
        <v>311.745</v>
      </c>
      <c r="BP19">
        <v>16.648099999999999</v>
      </c>
      <c r="BQ19">
        <v>1033.55</v>
      </c>
      <c r="BR19">
        <v>17.416899999999998</v>
      </c>
      <c r="BS19">
        <v>116.178</v>
      </c>
      <c r="BX19">
        <v>18.309899999999999</v>
      </c>
      <c r="BY19">
        <v>375.20600000000002</v>
      </c>
      <c r="BZ19">
        <v>18.625900000000001</v>
      </c>
      <c r="CA19">
        <v>128.40600000000001</v>
      </c>
      <c r="CF19">
        <v>19.735399999999998</v>
      </c>
      <c r="CG19">
        <v>450.63299999999998</v>
      </c>
      <c r="CL19">
        <v>20.5914</v>
      </c>
      <c r="CM19">
        <v>2375.7919999999999</v>
      </c>
      <c r="CN19">
        <v>20.853400000000001</v>
      </c>
      <c r="CO19">
        <v>7340.2129999999997</v>
      </c>
      <c r="CP19">
        <v>21.029399999999999</v>
      </c>
      <c r="CQ19">
        <v>1005.311</v>
      </c>
      <c r="CR19">
        <v>21.427099999999999</v>
      </c>
      <c r="CS19">
        <v>1670.37</v>
      </c>
      <c r="DB19">
        <v>23.0533</v>
      </c>
      <c r="DC19">
        <v>225.09299999999999</v>
      </c>
      <c r="DD19">
        <v>23.306699999999999</v>
      </c>
      <c r="DE19">
        <v>212.477</v>
      </c>
      <c r="DF19">
        <v>23.5184</v>
      </c>
      <c r="DG19">
        <v>643.93200000000002</v>
      </c>
      <c r="DH19">
        <v>23.9283</v>
      </c>
      <c r="DI19">
        <v>256.97699999999998</v>
      </c>
      <c r="DJ19">
        <v>24.9603</v>
      </c>
      <c r="DK19">
        <v>172.97</v>
      </c>
    </row>
    <row r="20" spans="1:120">
      <c r="A20" t="s">
        <v>78</v>
      </c>
      <c r="B20">
        <v>3.5103</v>
      </c>
      <c r="C20">
        <v>36986.065000000002</v>
      </c>
      <c r="D20">
        <v>4.8323</v>
      </c>
      <c r="E20">
        <v>476.32100000000003</v>
      </c>
      <c r="H20">
        <v>6.4454000000000002</v>
      </c>
      <c r="I20">
        <v>1052.056</v>
      </c>
      <c r="J20">
        <v>7.0449000000000002</v>
      </c>
      <c r="K20">
        <v>1217.6400000000001</v>
      </c>
      <c r="N20">
        <v>7.6740000000000004</v>
      </c>
      <c r="O20" s="1">
        <v>267.39499999999998</v>
      </c>
      <c r="T20">
        <v>8.4696999999999996</v>
      </c>
      <c r="U20">
        <v>422.262</v>
      </c>
      <c r="V20">
        <v>8.8071999999999999</v>
      </c>
      <c r="W20">
        <v>191.70099999999999</v>
      </c>
      <c r="X20">
        <v>9.1867999999999999</v>
      </c>
      <c r="Y20">
        <v>130.28899999999999</v>
      </c>
      <c r="Z20">
        <v>9.6254000000000008</v>
      </c>
      <c r="AA20">
        <v>542.36800000000005</v>
      </c>
      <c r="AD20">
        <v>10.1485</v>
      </c>
      <c r="AE20">
        <v>116.04300000000001</v>
      </c>
      <c r="AH20">
        <v>10.613</v>
      </c>
      <c r="AI20">
        <v>183.708</v>
      </c>
      <c r="AN20">
        <v>11.828200000000001</v>
      </c>
      <c r="AO20">
        <v>3120.2829999999999</v>
      </c>
      <c r="AR20">
        <v>12.6038</v>
      </c>
      <c r="AS20">
        <v>1052.6500000000001</v>
      </c>
      <c r="AT20">
        <v>12.870799999999999</v>
      </c>
      <c r="AU20">
        <v>135.81899999999999</v>
      </c>
      <c r="AV20">
        <v>13.443199999999999</v>
      </c>
      <c r="AW20">
        <v>634.99</v>
      </c>
      <c r="AZ20">
        <v>13.984299999999999</v>
      </c>
      <c r="BA20">
        <v>180.74299999999999</v>
      </c>
      <c r="BD20">
        <v>14.551299999999999</v>
      </c>
      <c r="BE20">
        <v>1677.123</v>
      </c>
      <c r="BF20">
        <v>14.8588</v>
      </c>
      <c r="BG20">
        <v>137.36000000000001</v>
      </c>
      <c r="BL20">
        <v>15.710900000000001</v>
      </c>
      <c r="BM20">
        <v>1729.498</v>
      </c>
      <c r="BN20">
        <v>16.346499999999999</v>
      </c>
      <c r="BO20">
        <v>399.363</v>
      </c>
      <c r="BP20">
        <v>16.687000000000001</v>
      </c>
      <c r="BQ20">
        <v>4273.4139999999998</v>
      </c>
      <c r="BR20">
        <v>17.442799999999998</v>
      </c>
      <c r="BS20">
        <v>886.22500000000002</v>
      </c>
      <c r="BX20">
        <v>18.290800000000001</v>
      </c>
      <c r="BY20">
        <v>1779.711</v>
      </c>
      <c r="BZ20">
        <v>18.766500000000001</v>
      </c>
      <c r="CA20">
        <v>1101.8699999999999</v>
      </c>
      <c r="CF20">
        <v>19.7683</v>
      </c>
      <c r="CG20">
        <v>182.67400000000001</v>
      </c>
      <c r="CH20">
        <v>20.090199999999999</v>
      </c>
      <c r="CI20">
        <v>149.02799999999999</v>
      </c>
      <c r="CJ20">
        <v>20.280200000000001</v>
      </c>
      <c r="CK20">
        <v>412.42500000000001</v>
      </c>
      <c r="CL20">
        <v>20.5318</v>
      </c>
      <c r="CM20">
        <v>349.93099999999998</v>
      </c>
      <c r="CN20">
        <v>20.8248</v>
      </c>
      <c r="CO20">
        <v>2372.7759999999998</v>
      </c>
      <c r="CP20">
        <v>21.095600000000001</v>
      </c>
      <c r="CQ20">
        <v>3863.2559999999999</v>
      </c>
      <c r="CR20">
        <v>21.605</v>
      </c>
      <c r="CS20">
        <v>22798.083999999999</v>
      </c>
      <c r="CT20">
        <v>21.805299999999999</v>
      </c>
      <c r="CU20">
        <v>194.93199999999999</v>
      </c>
      <c r="DB20">
        <v>23.079000000000001</v>
      </c>
      <c r="DC20">
        <v>150.62</v>
      </c>
      <c r="DD20">
        <v>23.361000000000001</v>
      </c>
      <c r="DE20">
        <v>160.452</v>
      </c>
      <c r="DF20">
        <v>23.536200000000001</v>
      </c>
      <c r="DG20">
        <v>402.262</v>
      </c>
      <c r="DH20">
        <v>23.9313</v>
      </c>
      <c r="DI20">
        <v>181.99</v>
      </c>
      <c r="DJ20">
        <v>24.976900000000001</v>
      </c>
      <c r="DK20">
        <v>207.31200000000001</v>
      </c>
    </row>
    <row r="21" spans="1:120">
      <c r="A21" t="s">
        <v>79</v>
      </c>
      <c r="B21">
        <v>3.5044</v>
      </c>
      <c r="C21">
        <v>855.04499999999996</v>
      </c>
      <c r="H21">
        <v>6.5972</v>
      </c>
      <c r="I21">
        <v>242.464</v>
      </c>
      <c r="L21">
        <v>7.3578000000000001</v>
      </c>
      <c r="M21">
        <v>152.078</v>
      </c>
      <c r="AB21">
        <v>9.7640999999999991</v>
      </c>
      <c r="AC21">
        <v>184.66200000000001</v>
      </c>
      <c r="AL21">
        <v>11.2019</v>
      </c>
      <c r="AM21">
        <v>158.31100000000001</v>
      </c>
      <c r="AN21">
        <v>11.8428</v>
      </c>
      <c r="AO21">
        <v>1654.953</v>
      </c>
      <c r="AR21">
        <v>12.5901</v>
      </c>
      <c r="AS21">
        <v>674.28099999999995</v>
      </c>
      <c r="AV21">
        <v>13.4383</v>
      </c>
      <c r="AW21">
        <v>259.18299999999999</v>
      </c>
      <c r="BB21">
        <v>14.386699999999999</v>
      </c>
      <c r="BC21">
        <v>1136.8910000000001</v>
      </c>
      <c r="BD21">
        <v>14.6028</v>
      </c>
      <c r="BE21">
        <v>6618.1949999999997</v>
      </c>
      <c r="BL21">
        <v>15.770300000000001</v>
      </c>
      <c r="BM21">
        <v>1108.835</v>
      </c>
      <c r="BR21">
        <v>17.500399999999999</v>
      </c>
      <c r="BS21">
        <v>3285.183</v>
      </c>
      <c r="BX21">
        <v>18.2349</v>
      </c>
      <c r="BY21">
        <v>1736.347</v>
      </c>
      <c r="BZ21">
        <v>18.718699999999998</v>
      </c>
      <c r="CA21">
        <v>470.55599999999998</v>
      </c>
      <c r="CJ21">
        <v>20.286999999999999</v>
      </c>
      <c r="CK21">
        <v>367.64</v>
      </c>
      <c r="CL21">
        <v>20.544499999999999</v>
      </c>
      <c r="CM21">
        <v>914.85</v>
      </c>
      <c r="CN21">
        <v>20.797899999999998</v>
      </c>
      <c r="CO21">
        <v>440.87700000000001</v>
      </c>
      <c r="CP21">
        <v>21.008800000000001</v>
      </c>
      <c r="CQ21">
        <v>391.37799999999999</v>
      </c>
      <c r="CR21">
        <v>21.636900000000001</v>
      </c>
      <c r="CS21">
        <v>31748.937000000002</v>
      </c>
      <c r="CT21">
        <v>21.817399999999999</v>
      </c>
      <c r="CU21">
        <v>249.06299999999999</v>
      </c>
      <c r="DF21">
        <v>23.4955</v>
      </c>
      <c r="DG21">
        <v>219.71700000000001</v>
      </c>
      <c r="DH21">
        <v>23.926300000000001</v>
      </c>
      <c r="DI21">
        <v>203.267</v>
      </c>
      <c r="DJ21">
        <v>24.960100000000001</v>
      </c>
      <c r="DK21">
        <v>182.73099999999999</v>
      </c>
    </row>
    <row r="22" spans="1:120">
      <c r="A22" t="s">
        <v>80</v>
      </c>
      <c r="B22">
        <v>3.4984000000000002</v>
      </c>
      <c r="C22">
        <v>6391.692</v>
      </c>
      <c r="D22">
        <v>4.7054999999999998</v>
      </c>
      <c r="E22">
        <v>111.16800000000001</v>
      </c>
      <c r="F22">
        <v>6.0552000000000001</v>
      </c>
      <c r="G22">
        <v>155.75700000000001</v>
      </c>
      <c r="L22">
        <v>7.3052999999999999</v>
      </c>
      <c r="M22">
        <v>373.43299999999999</v>
      </c>
      <c r="N22">
        <v>7.6574999999999998</v>
      </c>
      <c r="O22" s="1">
        <v>415.28800000000001</v>
      </c>
      <c r="AN22">
        <v>11.827500000000001</v>
      </c>
      <c r="AO22">
        <v>982.48900000000003</v>
      </c>
      <c r="AP22">
        <v>12.387600000000001</v>
      </c>
      <c r="AQ22">
        <v>438.375</v>
      </c>
      <c r="AT22">
        <v>12.872</v>
      </c>
      <c r="AU22">
        <v>628.26</v>
      </c>
      <c r="AV22">
        <v>13.525700000000001</v>
      </c>
      <c r="AW22">
        <v>8469.01</v>
      </c>
      <c r="AX22">
        <v>13.667299999999999</v>
      </c>
      <c r="AY22">
        <v>669.84699999999998</v>
      </c>
      <c r="AZ22">
        <v>14.0229</v>
      </c>
      <c r="BA22">
        <v>238.98500000000001</v>
      </c>
      <c r="BB22">
        <v>14.200799999999999</v>
      </c>
      <c r="BC22">
        <v>138.78</v>
      </c>
      <c r="BD22">
        <v>14.6944</v>
      </c>
      <c r="BE22">
        <v>14884.207</v>
      </c>
      <c r="BL22">
        <v>16.073699999999999</v>
      </c>
      <c r="BM22">
        <v>351.41899999999998</v>
      </c>
      <c r="BN22">
        <v>16.372199999999999</v>
      </c>
      <c r="BO22">
        <v>1032.845</v>
      </c>
      <c r="BP22">
        <v>16.8399</v>
      </c>
      <c r="BQ22">
        <v>18674.322</v>
      </c>
      <c r="BR22">
        <v>17.472000000000001</v>
      </c>
      <c r="BS22">
        <v>493.755</v>
      </c>
      <c r="BT22">
        <v>17.6557</v>
      </c>
      <c r="BU22">
        <v>550.08799999999997</v>
      </c>
      <c r="BV22">
        <v>18.0303</v>
      </c>
      <c r="BW22">
        <v>120.928</v>
      </c>
      <c r="BX22">
        <v>18.329000000000001</v>
      </c>
      <c r="BY22">
        <v>215.26</v>
      </c>
      <c r="BZ22">
        <v>18.718599999999999</v>
      </c>
      <c r="CA22">
        <v>386.036</v>
      </c>
      <c r="CF22">
        <v>19.7776</v>
      </c>
      <c r="CG22">
        <v>153.63800000000001</v>
      </c>
      <c r="CR22">
        <v>21.482099999999999</v>
      </c>
      <c r="CS22">
        <v>5646.6790000000001</v>
      </c>
      <c r="DB22">
        <v>23.057600000000001</v>
      </c>
      <c r="DC22">
        <v>146.11099999999999</v>
      </c>
      <c r="DD22">
        <v>23.218</v>
      </c>
      <c r="DE22">
        <v>261.57499999999999</v>
      </c>
      <c r="DF22">
        <v>23.523900000000001</v>
      </c>
      <c r="DG22">
        <v>348.697</v>
      </c>
      <c r="DH22">
        <v>23.924499999999998</v>
      </c>
      <c r="DI22">
        <v>150.262</v>
      </c>
      <c r="DJ22">
        <v>24.959499999999998</v>
      </c>
      <c r="DK22">
        <v>162.70099999999999</v>
      </c>
    </row>
    <row r="23" spans="1:120">
      <c r="A23" t="s">
        <v>81</v>
      </c>
      <c r="B23">
        <v>3.4853000000000001</v>
      </c>
      <c r="C23">
        <v>12679.978999999999</v>
      </c>
      <c r="D23">
        <v>4.7028999999999996</v>
      </c>
      <c r="E23">
        <v>106.901</v>
      </c>
      <c r="J23">
        <v>7.0320999999999998</v>
      </c>
      <c r="K23">
        <v>783.02</v>
      </c>
      <c r="P23">
        <v>7.7998000000000003</v>
      </c>
      <c r="Q23">
        <v>208.91900000000001</v>
      </c>
      <c r="T23">
        <v>8.4497</v>
      </c>
      <c r="U23">
        <v>202.69</v>
      </c>
      <c r="Z23">
        <v>9.6105999999999998</v>
      </c>
      <c r="AA23">
        <v>210.529</v>
      </c>
      <c r="AD23">
        <v>10.117100000000001</v>
      </c>
      <c r="AE23">
        <v>119.34699999999999</v>
      </c>
      <c r="AN23">
        <v>11.818300000000001</v>
      </c>
      <c r="AO23">
        <v>2352.895</v>
      </c>
      <c r="AP23">
        <v>12.369400000000001</v>
      </c>
      <c r="AQ23">
        <v>160.435</v>
      </c>
      <c r="AR23">
        <v>12.5855</v>
      </c>
      <c r="AS23">
        <v>228.50200000000001</v>
      </c>
      <c r="AV23">
        <v>13.44</v>
      </c>
      <c r="AW23">
        <v>1090.943</v>
      </c>
      <c r="AX23">
        <v>13.641999999999999</v>
      </c>
      <c r="AY23">
        <v>115.747</v>
      </c>
      <c r="AZ23">
        <v>13.984500000000001</v>
      </c>
      <c r="BA23">
        <v>215.68299999999999</v>
      </c>
      <c r="BD23">
        <v>14.534599999999999</v>
      </c>
      <c r="BE23">
        <v>1206.165</v>
      </c>
      <c r="BL23">
        <v>15.864000000000001</v>
      </c>
      <c r="BM23">
        <v>195.15</v>
      </c>
      <c r="BP23">
        <v>16.6753</v>
      </c>
      <c r="BQ23">
        <v>787.97199999999998</v>
      </c>
      <c r="BR23">
        <v>17.415400000000002</v>
      </c>
      <c r="BS23">
        <v>275.35399999999998</v>
      </c>
      <c r="BX23">
        <v>18.328900000000001</v>
      </c>
      <c r="BY23">
        <v>929.08299999999997</v>
      </c>
      <c r="BZ23">
        <v>18.741800000000001</v>
      </c>
      <c r="CA23">
        <v>124.71599999999999</v>
      </c>
      <c r="CF23">
        <v>19.726199999999999</v>
      </c>
      <c r="CG23">
        <v>233.67599999999999</v>
      </c>
      <c r="CJ23">
        <v>20.2193</v>
      </c>
      <c r="CK23">
        <v>127.16500000000001</v>
      </c>
      <c r="CL23">
        <v>20.5352</v>
      </c>
      <c r="CM23">
        <v>646.79</v>
      </c>
      <c r="CN23">
        <v>20.802800000000001</v>
      </c>
      <c r="CO23">
        <v>5863.1710000000003</v>
      </c>
      <c r="CP23">
        <v>21.038699999999999</v>
      </c>
      <c r="CQ23">
        <v>1199.067</v>
      </c>
      <c r="CR23">
        <v>21.426400000000001</v>
      </c>
      <c r="CS23">
        <v>1755.942</v>
      </c>
      <c r="CV23">
        <v>22.165299999999998</v>
      </c>
      <c r="CW23">
        <v>104.83499999999999</v>
      </c>
      <c r="CZ23">
        <v>22.738600000000002</v>
      </c>
      <c r="DA23">
        <v>104.51300000000001</v>
      </c>
      <c r="DB23">
        <v>23.047899999999998</v>
      </c>
      <c r="DC23">
        <v>170.405</v>
      </c>
      <c r="DD23">
        <v>23.3428</v>
      </c>
      <c r="DE23">
        <v>137.56200000000001</v>
      </c>
      <c r="DF23">
        <v>23.5182</v>
      </c>
      <c r="DG23">
        <v>576.71799999999996</v>
      </c>
      <c r="DH23">
        <v>23.926100000000002</v>
      </c>
      <c r="DI23">
        <v>229.56200000000001</v>
      </c>
      <c r="DJ23">
        <v>24.967600000000001</v>
      </c>
      <c r="DK23">
        <v>182.13300000000001</v>
      </c>
    </row>
    <row r="24" spans="1:120">
      <c r="A24" t="s">
        <v>82</v>
      </c>
      <c r="B24">
        <v>3.4988999999999999</v>
      </c>
      <c r="C24">
        <v>26179.274000000001</v>
      </c>
      <c r="D24">
        <v>4.7346000000000004</v>
      </c>
      <c r="E24">
        <v>749.39300000000003</v>
      </c>
      <c r="F24">
        <v>6.0507999999999997</v>
      </c>
      <c r="G24">
        <v>193.166</v>
      </c>
      <c r="J24">
        <v>7.0370999999999997</v>
      </c>
      <c r="K24">
        <v>557.63699999999994</v>
      </c>
      <c r="T24">
        <v>8.4514999999999993</v>
      </c>
      <c r="U24">
        <v>222.68899999999999</v>
      </c>
      <c r="V24">
        <v>8.7914999999999992</v>
      </c>
      <c r="W24">
        <v>118.93300000000001</v>
      </c>
      <c r="Z24">
        <v>9.6225000000000005</v>
      </c>
      <c r="AA24">
        <v>391.24799999999999</v>
      </c>
      <c r="AD24">
        <v>10.141400000000001</v>
      </c>
      <c r="AE24">
        <v>111.955</v>
      </c>
      <c r="AH24">
        <v>10.605499999999999</v>
      </c>
      <c r="AI24">
        <v>131.41900000000001</v>
      </c>
      <c r="AN24">
        <v>11.8186</v>
      </c>
      <c r="AO24">
        <v>3139.4549999999999</v>
      </c>
      <c r="AP24">
        <v>12.3733</v>
      </c>
      <c r="AQ24">
        <v>260.24400000000003</v>
      </c>
      <c r="AR24">
        <v>12.5885</v>
      </c>
      <c r="AS24">
        <v>284.29199999999997</v>
      </c>
      <c r="AV24">
        <v>13.452299999999999</v>
      </c>
      <c r="AW24">
        <v>1988.4760000000001</v>
      </c>
      <c r="AZ24">
        <v>13.984299999999999</v>
      </c>
      <c r="BA24">
        <v>165.46899999999999</v>
      </c>
      <c r="BD24">
        <v>14.5366</v>
      </c>
      <c r="BE24">
        <v>1107.1420000000001</v>
      </c>
      <c r="BL24">
        <v>15.864599999999999</v>
      </c>
      <c r="BM24">
        <v>159.715</v>
      </c>
      <c r="BN24">
        <v>16.3352</v>
      </c>
      <c r="BO24">
        <v>188.16900000000001</v>
      </c>
      <c r="BP24">
        <v>16.657499999999999</v>
      </c>
      <c r="BQ24">
        <v>2250.5079999999998</v>
      </c>
      <c r="BR24">
        <v>17.419799999999999</v>
      </c>
      <c r="BS24">
        <v>328.90800000000002</v>
      </c>
      <c r="BT24">
        <v>17.736799999999999</v>
      </c>
      <c r="BU24">
        <v>131.47300000000001</v>
      </c>
      <c r="BX24">
        <v>18.3355</v>
      </c>
      <c r="BY24">
        <v>902.74099999999999</v>
      </c>
      <c r="BZ24">
        <v>18.633800000000001</v>
      </c>
      <c r="CA24">
        <v>180.77199999999999</v>
      </c>
      <c r="CF24">
        <v>19.726199999999999</v>
      </c>
      <c r="CG24">
        <v>326.92899999999997</v>
      </c>
      <c r="CJ24">
        <v>20.215399999999999</v>
      </c>
      <c r="CK24">
        <v>161.43899999999999</v>
      </c>
      <c r="CL24">
        <v>20.5276</v>
      </c>
      <c r="CM24">
        <v>376.57100000000003</v>
      </c>
      <c r="CN24">
        <v>20.805299999999999</v>
      </c>
      <c r="CO24">
        <v>4769.3559999999998</v>
      </c>
      <c r="CP24">
        <v>21.049900000000001</v>
      </c>
      <c r="CQ24">
        <v>1984.6020000000001</v>
      </c>
      <c r="CR24">
        <v>21.420100000000001</v>
      </c>
      <c r="CS24">
        <v>1152.3710000000001</v>
      </c>
      <c r="DB24">
        <v>23.051600000000001</v>
      </c>
      <c r="DC24">
        <v>198.048</v>
      </c>
      <c r="DD24">
        <v>23.350899999999999</v>
      </c>
      <c r="DE24">
        <v>166.505</v>
      </c>
      <c r="DF24">
        <v>23.520199999999999</v>
      </c>
      <c r="DG24">
        <v>708.27300000000002</v>
      </c>
      <c r="DH24">
        <v>23.929500000000001</v>
      </c>
      <c r="DI24">
        <v>301.76799999999997</v>
      </c>
      <c r="DJ24">
        <v>24.966000000000001</v>
      </c>
      <c r="DK24">
        <v>222.66900000000001</v>
      </c>
    </row>
    <row r="25" spans="1:120">
      <c r="A25" t="s">
        <v>83</v>
      </c>
      <c r="B25">
        <v>3.4977999999999998</v>
      </c>
      <c r="C25">
        <v>20753.473000000002</v>
      </c>
      <c r="D25">
        <v>4.8174000000000001</v>
      </c>
      <c r="E25">
        <v>197.471</v>
      </c>
      <c r="F25">
        <v>6.0618999999999996</v>
      </c>
      <c r="G25">
        <v>145.096</v>
      </c>
      <c r="J25">
        <v>7.0395000000000003</v>
      </c>
      <c r="K25">
        <v>424.08600000000001</v>
      </c>
      <c r="N25">
        <v>7.6422999999999996</v>
      </c>
      <c r="O25" s="1">
        <v>429.00200000000001</v>
      </c>
      <c r="T25">
        <v>8.4539000000000009</v>
      </c>
      <c r="U25">
        <v>276.036</v>
      </c>
      <c r="V25">
        <v>8.7972000000000001</v>
      </c>
      <c r="W25">
        <v>100.928</v>
      </c>
      <c r="Z25">
        <v>9.6164000000000005</v>
      </c>
      <c r="AA25">
        <v>212.12700000000001</v>
      </c>
      <c r="AN25">
        <v>11.8231</v>
      </c>
      <c r="AO25">
        <v>2655.4870000000001</v>
      </c>
      <c r="AP25">
        <v>12.363799999999999</v>
      </c>
      <c r="AQ25">
        <v>119.953</v>
      </c>
      <c r="AR25">
        <v>12.5938</v>
      </c>
      <c r="AS25">
        <v>757.48500000000001</v>
      </c>
      <c r="AT25">
        <v>12.8628</v>
      </c>
      <c r="AU25">
        <v>106.54300000000001</v>
      </c>
      <c r="AV25">
        <v>13.438599999999999</v>
      </c>
      <c r="AW25">
        <v>589.28300000000002</v>
      </c>
      <c r="AZ25">
        <v>13.985900000000001</v>
      </c>
      <c r="BA25">
        <v>147.059</v>
      </c>
      <c r="BD25">
        <v>14.5334</v>
      </c>
      <c r="BE25">
        <v>806.32899999999995</v>
      </c>
      <c r="BL25">
        <v>15.6393</v>
      </c>
      <c r="BM25">
        <v>3300.6120000000001</v>
      </c>
      <c r="BN25">
        <v>16.339400000000001</v>
      </c>
      <c r="BO25">
        <v>181.31100000000001</v>
      </c>
      <c r="BP25">
        <v>16.68</v>
      </c>
      <c r="BQ25">
        <v>466.33300000000003</v>
      </c>
      <c r="BR25">
        <v>17.424299999999999</v>
      </c>
      <c r="BS25">
        <v>406.93299999999999</v>
      </c>
      <c r="BX25">
        <v>18.321300000000001</v>
      </c>
      <c r="BY25">
        <v>639.18299999999999</v>
      </c>
      <c r="BZ25">
        <v>18.697399999999998</v>
      </c>
      <c r="CA25">
        <v>1361.424</v>
      </c>
      <c r="CF25">
        <v>19.7517</v>
      </c>
      <c r="CG25">
        <v>321.98599999999999</v>
      </c>
      <c r="CJ25">
        <v>20.277699999999999</v>
      </c>
      <c r="CK25">
        <v>248.625</v>
      </c>
      <c r="CL25">
        <v>20.522400000000001</v>
      </c>
      <c r="CM25">
        <v>269.08699999999999</v>
      </c>
      <c r="CN25">
        <v>20.803100000000001</v>
      </c>
      <c r="CO25">
        <v>3138.203</v>
      </c>
      <c r="CP25">
        <v>21.050899999999999</v>
      </c>
      <c r="CQ25">
        <v>1147.461</v>
      </c>
      <c r="CR25">
        <v>21.5396</v>
      </c>
      <c r="CS25">
        <v>11972.885</v>
      </c>
      <c r="DB25">
        <v>23.0519</v>
      </c>
      <c r="DC25">
        <v>121.49299999999999</v>
      </c>
      <c r="DD25">
        <v>23.358599999999999</v>
      </c>
      <c r="DE25">
        <v>166.40299999999999</v>
      </c>
      <c r="DF25">
        <v>23.509499999999999</v>
      </c>
      <c r="DG25">
        <v>601.24900000000002</v>
      </c>
      <c r="DH25">
        <v>23.9284</v>
      </c>
      <c r="DI25">
        <v>239.017</v>
      </c>
      <c r="DJ25">
        <v>24.959399999999999</v>
      </c>
      <c r="DK25">
        <v>207.071</v>
      </c>
    </row>
    <row r="26" spans="1:120">
      <c r="A26" t="s">
        <v>84</v>
      </c>
      <c r="B26">
        <v>3.4927000000000001</v>
      </c>
      <c r="C26">
        <v>23606.379000000001</v>
      </c>
      <c r="D26">
        <v>4.8254000000000001</v>
      </c>
      <c r="E26">
        <v>1218.981</v>
      </c>
      <c r="F26">
        <v>6.0468000000000002</v>
      </c>
      <c r="G26">
        <v>109.872</v>
      </c>
      <c r="J26">
        <v>7.0408999999999997</v>
      </c>
      <c r="K26">
        <v>875.17499999999995</v>
      </c>
      <c r="N26">
        <v>7.7385999999999999</v>
      </c>
      <c r="O26" s="1">
        <v>288.31099999999998</v>
      </c>
      <c r="T26">
        <v>8.4503000000000004</v>
      </c>
      <c r="U26">
        <v>278.178</v>
      </c>
      <c r="V26">
        <v>8.8148999999999997</v>
      </c>
      <c r="W26">
        <v>108.527</v>
      </c>
      <c r="Z26">
        <v>9.6257999999999999</v>
      </c>
      <c r="AA26">
        <v>344.64400000000001</v>
      </c>
      <c r="AD26">
        <v>10.1355</v>
      </c>
      <c r="AE26">
        <v>115.65300000000001</v>
      </c>
      <c r="AN26">
        <v>11.801299999999999</v>
      </c>
      <c r="AO26">
        <v>2513.83</v>
      </c>
      <c r="AR26">
        <v>12.593500000000001</v>
      </c>
      <c r="AS26">
        <v>684.423</v>
      </c>
      <c r="AV26">
        <v>13.4361</v>
      </c>
      <c r="AW26">
        <v>496.43599999999998</v>
      </c>
      <c r="AZ26">
        <v>13.984400000000001</v>
      </c>
      <c r="BA26">
        <v>179.40700000000001</v>
      </c>
      <c r="BD26">
        <v>14.535</v>
      </c>
      <c r="BE26">
        <v>951.97799999999995</v>
      </c>
      <c r="BL26">
        <v>16.0349</v>
      </c>
      <c r="BM26">
        <v>391.63299999999998</v>
      </c>
      <c r="BN26">
        <v>16.3401</v>
      </c>
      <c r="BO26">
        <v>362.09399999999999</v>
      </c>
      <c r="BP26">
        <v>16.6632</v>
      </c>
      <c r="BQ26">
        <v>2546.14</v>
      </c>
      <c r="BR26">
        <v>17.4298</v>
      </c>
      <c r="BS26">
        <v>558.50900000000001</v>
      </c>
      <c r="BX26">
        <v>18.318000000000001</v>
      </c>
      <c r="BY26">
        <v>601.83000000000004</v>
      </c>
      <c r="BZ26">
        <v>18.7425</v>
      </c>
      <c r="CA26">
        <v>2129.1260000000002</v>
      </c>
      <c r="CF26">
        <v>19.7669</v>
      </c>
      <c r="CG26">
        <v>284.64499999999998</v>
      </c>
      <c r="CJ26">
        <v>20.273800000000001</v>
      </c>
      <c r="CK26">
        <v>296.75799999999998</v>
      </c>
      <c r="CL26">
        <v>20.523499999999999</v>
      </c>
      <c r="CM26">
        <v>227.85</v>
      </c>
      <c r="CN26">
        <v>20.813099999999999</v>
      </c>
      <c r="CO26">
        <v>2759.047</v>
      </c>
      <c r="CP26">
        <v>21.053100000000001</v>
      </c>
      <c r="CQ26">
        <v>1286.1949999999999</v>
      </c>
      <c r="CR26">
        <v>21.568300000000001</v>
      </c>
      <c r="CS26">
        <v>16379.245999999999</v>
      </c>
      <c r="DD26">
        <v>23.363</v>
      </c>
      <c r="DE26">
        <v>164.94300000000001</v>
      </c>
      <c r="DF26">
        <v>23.5183</v>
      </c>
      <c r="DG26">
        <v>483.64400000000001</v>
      </c>
      <c r="DH26">
        <v>23.927199999999999</v>
      </c>
      <c r="DI26">
        <v>190.12200000000001</v>
      </c>
      <c r="DJ26">
        <v>24.965199999999999</v>
      </c>
      <c r="DK26">
        <v>197.31700000000001</v>
      </c>
    </row>
    <row r="27" spans="1:120">
      <c r="A27" t="s">
        <v>85</v>
      </c>
      <c r="B27">
        <v>3.5005000000000002</v>
      </c>
      <c r="C27">
        <v>28654.562000000002</v>
      </c>
      <c r="D27">
        <v>4.8319000000000001</v>
      </c>
      <c r="E27">
        <v>1166.4939999999999</v>
      </c>
      <c r="F27">
        <v>6.0616000000000003</v>
      </c>
      <c r="G27">
        <v>112.708</v>
      </c>
      <c r="J27">
        <v>7.0434000000000001</v>
      </c>
      <c r="K27">
        <v>1081.2239999999999</v>
      </c>
      <c r="N27">
        <v>7.6581999999999999</v>
      </c>
      <c r="O27" s="1">
        <v>718.80799999999999</v>
      </c>
      <c r="R27">
        <v>8.1399000000000008</v>
      </c>
      <c r="S27">
        <v>163.28800000000001</v>
      </c>
      <c r="T27">
        <v>8.4588999999999999</v>
      </c>
      <c r="U27">
        <v>560.05600000000004</v>
      </c>
      <c r="V27">
        <v>8.7981999999999996</v>
      </c>
      <c r="W27">
        <v>168.398</v>
      </c>
      <c r="Z27">
        <v>9.6303000000000001</v>
      </c>
      <c r="AA27">
        <v>446.80599999999998</v>
      </c>
      <c r="AD27">
        <v>10.1457</v>
      </c>
      <c r="AE27">
        <v>145.40100000000001</v>
      </c>
      <c r="AH27">
        <v>10.604799999999999</v>
      </c>
      <c r="AI27">
        <v>125.47799999999999</v>
      </c>
      <c r="AN27">
        <v>11.8322</v>
      </c>
      <c r="AO27">
        <v>3968.4229999999998</v>
      </c>
      <c r="AR27">
        <v>12.5943</v>
      </c>
      <c r="AS27">
        <v>1116.8689999999999</v>
      </c>
      <c r="AT27">
        <v>12.8614</v>
      </c>
      <c r="AU27">
        <v>141.54499999999999</v>
      </c>
      <c r="AV27">
        <v>13.437900000000001</v>
      </c>
      <c r="AW27">
        <v>508.58199999999999</v>
      </c>
      <c r="AZ27">
        <v>13.991</v>
      </c>
      <c r="BA27">
        <v>206.15100000000001</v>
      </c>
      <c r="BD27">
        <v>14.546799999999999</v>
      </c>
      <c r="BE27">
        <v>1498.6020000000001</v>
      </c>
      <c r="BF27">
        <v>14.8551</v>
      </c>
      <c r="BG27">
        <v>103.666</v>
      </c>
      <c r="BL27">
        <v>15.6844</v>
      </c>
      <c r="BM27">
        <v>2358.1379999999999</v>
      </c>
      <c r="BN27">
        <v>16.3401</v>
      </c>
      <c r="BO27">
        <v>196.22900000000001</v>
      </c>
      <c r="BP27">
        <v>16.649799999999999</v>
      </c>
      <c r="BQ27">
        <v>818.10299999999995</v>
      </c>
      <c r="BR27">
        <v>17.455100000000002</v>
      </c>
      <c r="BS27">
        <v>1837.1379999999999</v>
      </c>
      <c r="BX27">
        <v>18.337800000000001</v>
      </c>
      <c r="BY27">
        <v>688.18200000000002</v>
      </c>
      <c r="BZ27">
        <v>18.757000000000001</v>
      </c>
      <c r="CA27">
        <v>1183.2919999999999</v>
      </c>
      <c r="CF27">
        <v>19.769400000000001</v>
      </c>
      <c r="CG27">
        <v>239.881</v>
      </c>
      <c r="CJ27">
        <v>20.273499999999999</v>
      </c>
      <c r="CK27">
        <v>303.79199999999997</v>
      </c>
      <c r="CL27">
        <v>20.524100000000001</v>
      </c>
      <c r="CM27">
        <v>294.33499999999998</v>
      </c>
      <c r="CN27">
        <v>20.8185</v>
      </c>
      <c r="CO27">
        <v>2544.636</v>
      </c>
      <c r="CP27">
        <v>21.0748</v>
      </c>
      <c r="CQ27">
        <v>2759.38</v>
      </c>
      <c r="CR27">
        <v>21.585000000000001</v>
      </c>
      <c r="CS27">
        <v>19306.712</v>
      </c>
      <c r="DB27">
        <v>23.062799999999999</v>
      </c>
      <c r="DC27">
        <v>152.59100000000001</v>
      </c>
      <c r="DD27">
        <v>23.357900000000001</v>
      </c>
      <c r="DE27">
        <v>208.40199999999999</v>
      </c>
      <c r="DF27">
        <v>23.526</v>
      </c>
      <c r="DG27">
        <v>544.726</v>
      </c>
      <c r="DH27">
        <v>23.9268</v>
      </c>
      <c r="DI27">
        <v>152.56700000000001</v>
      </c>
      <c r="DJ27">
        <v>24.968900000000001</v>
      </c>
      <c r="DK27">
        <v>176.798</v>
      </c>
    </row>
    <row r="28" spans="1:120">
      <c r="A28" t="s">
        <v>86</v>
      </c>
      <c r="B28">
        <v>3.5078</v>
      </c>
      <c r="C28">
        <v>33628.156000000003</v>
      </c>
      <c r="D28">
        <v>4.7701000000000002</v>
      </c>
      <c r="E28">
        <v>1106.9469999999999</v>
      </c>
      <c r="F28">
        <v>6.0629999999999997</v>
      </c>
      <c r="G28">
        <v>122.261</v>
      </c>
      <c r="J28">
        <v>7.0548000000000002</v>
      </c>
      <c r="K28">
        <v>521.88900000000001</v>
      </c>
      <c r="N28">
        <v>7.6768999999999998</v>
      </c>
      <c r="O28" s="1">
        <v>1126.779</v>
      </c>
      <c r="R28">
        <v>8.1681000000000008</v>
      </c>
      <c r="S28">
        <v>202.881</v>
      </c>
      <c r="T28">
        <v>8.4573</v>
      </c>
      <c r="U28">
        <v>378.57100000000003</v>
      </c>
      <c r="V28">
        <v>8.8035999999999994</v>
      </c>
      <c r="W28">
        <v>168.68</v>
      </c>
      <c r="Z28">
        <v>9.6325000000000003</v>
      </c>
      <c r="AA28">
        <v>396.07799999999997</v>
      </c>
      <c r="AD28">
        <v>10.1433</v>
      </c>
      <c r="AE28">
        <v>163.23599999999999</v>
      </c>
      <c r="AH28">
        <v>10.6206</v>
      </c>
      <c r="AI28">
        <v>132.33500000000001</v>
      </c>
      <c r="AN28">
        <v>11.829700000000001</v>
      </c>
      <c r="AO28">
        <v>3385.1170000000002</v>
      </c>
      <c r="AP28">
        <v>12.3786</v>
      </c>
      <c r="AQ28">
        <v>347.56599999999997</v>
      </c>
      <c r="AR28">
        <v>12.5975</v>
      </c>
      <c r="AS28">
        <v>651.28599999999994</v>
      </c>
      <c r="AT28">
        <v>12.8634</v>
      </c>
      <c r="AU28">
        <v>133.37100000000001</v>
      </c>
      <c r="AV28">
        <v>13.470599999999999</v>
      </c>
      <c r="AW28">
        <v>3401.8580000000002</v>
      </c>
      <c r="AZ28">
        <v>13.9854</v>
      </c>
      <c r="BA28">
        <v>158.75700000000001</v>
      </c>
      <c r="BD28">
        <v>14.5473</v>
      </c>
      <c r="BE28">
        <v>1587.3119999999999</v>
      </c>
      <c r="BF28">
        <v>14.857900000000001</v>
      </c>
      <c r="BG28">
        <v>131.11500000000001</v>
      </c>
      <c r="BL28">
        <v>15.658099999999999</v>
      </c>
      <c r="BM28">
        <v>3618.7130000000002</v>
      </c>
      <c r="BN28">
        <v>16.340499999999999</v>
      </c>
      <c r="BO28">
        <v>385.64100000000002</v>
      </c>
      <c r="BP28">
        <v>16.662199999999999</v>
      </c>
      <c r="BQ28">
        <v>2593.7510000000002</v>
      </c>
      <c r="BR28">
        <v>17.4284</v>
      </c>
      <c r="BS28">
        <v>454.87599999999998</v>
      </c>
      <c r="BX28">
        <v>18.281700000000001</v>
      </c>
      <c r="BY28">
        <v>1584.3219999999999</v>
      </c>
      <c r="BZ28">
        <v>18.7303</v>
      </c>
      <c r="CA28">
        <v>1020.529</v>
      </c>
      <c r="CF28">
        <v>19.7591</v>
      </c>
      <c r="CG28">
        <v>204.267</v>
      </c>
      <c r="CJ28">
        <v>20.261299999999999</v>
      </c>
      <c r="CK28">
        <v>181.49799999999999</v>
      </c>
      <c r="CL28">
        <v>20.540700000000001</v>
      </c>
      <c r="CM28">
        <v>355.142</v>
      </c>
      <c r="CN28">
        <v>20.8569</v>
      </c>
      <c r="CO28">
        <v>5925.2020000000002</v>
      </c>
      <c r="CP28">
        <v>21.094200000000001</v>
      </c>
      <c r="CQ28">
        <v>3932.3609999999999</v>
      </c>
      <c r="CR28">
        <v>21.519200000000001</v>
      </c>
      <c r="CS28">
        <v>9093.48</v>
      </c>
      <c r="DB28">
        <v>23.059100000000001</v>
      </c>
      <c r="DC28">
        <v>210.173</v>
      </c>
      <c r="DD28">
        <v>23.217600000000001</v>
      </c>
      <c r="DE28">
        <v>122.471</v>
      </c>
      <c r="DF28">
        <v>23.524899999999999</v>
      </c>
      <c r="DG28">
        <v>483.35500000000002</v>
      </c>
      <c r="DH28">
        <v>23.930599999999998</v>
      </c>
      <c r="DI28">
        <v>242.541</v>
      </c>
      <c r="DJ28">
        <v>24.970600000000001</v>
      </c>
      <c r="DK28">
        <v>207.649</v>
      </c>
    </row>
    <row r="29" spans="1:120">
      <c r="A29" t="s">
        <v>87</v>
      </c>
      <c r="B29">
        <v>3.5043000000000002</v>
      </c>
      <c r="C29">
        <v>20555.719000000001</v>
      </c>
      <c r="D29">
        <v>4.7610000000000001</v>
      </c>
      <c r="E29">
        <v>1025.086</v>
      </c>
      <c r="F29">
        <v>6.0724999999999998</v>
      </c>
      <c r="G29">
        <v>152.251</v>
      </c>
      <c r="J29">
        <v>7.0484</v>
      </c>
      <c r="K29">
        <v>904.61400000000003</v>
      </c>
      <c r="N29">
        <v>7.6764999999999999</v>
      </c>
      <c r="O29" s="1">
        <v>398.13099999999997</v>
      </c>
      <c r="T29">
        <v>8.4542999999999999</v>
      </c>
      <c r="U29">
        <v>230.64</v>
      </c>
      <c r="Z29">
        <v>9.6297999999999995</v>
      </c>
      <c r="AA29">
        <v>278.35899999999998</v>
      </c>
      <c r="AD29">
        <v>10.124599999999999</v>
      </c>
      <c r="AE29">
        <v>144.25700000000001</v>
      </c>
      <c r="AN29">
        <v>11.8142</v>
      </c>
      <c r="AO29">
        <v>2449.8629999999998</v>
      </c>
      <c r="AP29">
        <v>12.3757</v>
      </c>
      <c r="AQ29">
        <v>228.17599999999999</v>
      </c>
      <c r="AR29">
        <v>12.5932</v>
      </c>
      <c r="AS29">
        <v>615.16499999999996</v>
      </c>
      <c r="AV29">
        <v>13.451499999999999</v>
      </c>
      <c r="AW29">
        <v>1784.596</v>
      </c>
      <c r="AZ29">
        <v>13.997299999999999</v>
      </c>
      <c r="BA29">
        <v>183.23500000000001</v>
      </c>
      <c r="BD29">
        <v>14.532</v>
      </c>
      <c r="BE29">
        <v>631.98199999999997</v>
      </c>
      <c r="BL29">
        <v>15.6365</v>
      </c>
      <c r="BM29">
        <v>3365.8310000000001</v>
      </c>
      <c r="BN29">
        <v>16.339500000000001</v>
      </c>
      <c r="BO29">
        <v>400.12200000000001</v>
      </c>
      <c r="BP29">
        <v>16.668500000000002</v>
      </c>
      <c r="BQ29">
        <v>3254.5949999999998</v>
      </c>
      <c r="BX29">
        <v>18.319400000000002</v>
      </c>
      <c r="BY29">
        <v>522.17600000000004</v>
      </c>
      <c r="BZ29">
        <v>18.680399999999999</v>
      </c>
      <c r="CA29">
        <v>834.346</v>
      </c>
      <c r="CD29">
        <v>19.5136</v>
      </c>
      <c r="CE29">
        <v>138.05600000000001</v>
      </c>
      <c r="CF29">
        <v>19.742000000000001</v>
      </c>
      <c r="CG29">
        <v>301.93599999999998</v>
      </c>
      <c r="CJ29">
        <v>20.2852</v>
      </c>
      <c r="CK29">
        <v>169.27799999999999</v>
      </c>
      <c r="CL29">
        <v>20.532399999999999</v>
      </c>
      <c r="CM29">
        <v>113.43</v>
      </c>
      <c r="CN29">
        <v>20.823399999999999</v>
      </c>
      <c r="CO29">
        <v>5123.6120000000001</v>
      </c>
      <c r="CP29">
        <v>21.047000000000001</v>
      </c>
      <c r="CQ29">
        <v>1469.4590000000001</v>
      </c>
      <c r="CR29">
        <v>21.501799999999999</v>
      </c>
      <c r="CS29">
        <v>7308.7449999999999</v>
      </c>
      <c r="DB29">
        <v>23.052700000000002</v>
      </c>
      <c r="DC29">
        <v>205.96799999999999</v>
      </c>
      <c r="DD29">
        <v>23.3596</v>
      </c>
      <c r="DE29">
        <v>159.024</v>
      </c>
      <c r="DF29">
        <v>23.519600000000001</v>
      </c>
      <c r="DG29">
        <v>589.69899999999996</v>
      </c>
      <c r="DH29">
        <v>23.930099999999999</v>
      </c>
      <c r="DI29">
        <v>298.387</v>
      </c>
      <c r="DJ29">
        <v>24.963699999999999</v>
      </c>
      <c r="DK29">
        <v>202.70599999999999</v>
      </c>
    </row>
    <row r="30" spans="1:120">
      <c r="A30" t="s">
        <v>88</v>
      </c>
      <c r="B30">
        <v>3.5030000000000001</v>
      </c>
      <c r="C30">
        <v>19263.767</v>
      </c>
      <c r="D30">
        <v>4.7413999999999996</v>
      </c>
      <c r="E30">
        <v>761.61300000000006</v>
      </c>
      <c r="F30">
        <v>6.0664999999999996</v>
      </c>
      <c r="G30">
        <v>133.87200000000001</v>
      </c>
      <c r="J30">
        <v>7.0435999999999996</v>
      </c>
      <c r="K30">
        <v>431.43</v>
      </c>
      <c r="P30">
        <v>7.8277000000000001</v>
      </c>
      <c r="Q30">
        <v>407.67700000000002</v>
      </c>
      <c r="T30">
        <v>8.4527999999999999</v>
      </c>
      <c r="U30">
        <v>394.46899999999999</v>
      </c>
      <c r="V30">
        <v>8.7889999999999997</v>
      </c>
      <c r="W30">
        <v>123.736</v>
      </c>
      <c r="Z30">
        <v>9.6234999999999999</v>
      </c>
      <c r="AA30">
        <v>275.48500000000001</v>
      </c>
      <c r="AH30">
        <v>10.609500000000001</v>
      </c>
      <c r="AI30">
        <v>112.33799999999999</v>
      </c>
      <c r="AN30">
        <v>11.8157</v>
      </c>
      <c r="AO30">
        <v>2214.6750000000002</v>
      </c>
      <c r="AP30">
        <v>12.375999999999999</v>
      </c>
      <c r="AQ30">
        <v>244.893</v>
      </c>
      <c r="AR30">
        <v>12.5869</v>
      </c>
      <c r="AS30">
        <v>352.88099999999997</v>
      </c>
      <c r="AV30">
        <v>13.46</v>
      </c>
      <c r="AW30">
        <v>2603.7710000000002</v>
      </c>
      <c r="AZ30">
        <v>13.9788</v>
      </c>
      <c r="BA30">
        <v>130.55799999999999</v>
      </c>
      <c r="BD30">
        <v>14.5322</v>
      </c>
      <c r="BE30">
        <v>911.55</v>
      </c>
      <c r="BL30">
        <v>15.8528</v>
      </c>
      <c r="BM30">
        <v>349.11200000000002</v>
      </c>
      <c r="BN30">
        <v>16.3352</v>
      </c>
      <c r="BO30">
        <v>203.83600000000001</v>
      </c>
      <c r="BP30">
        <v>16.661999999999999</v>
      </c>
      <c r="BQ30">
        <v>2574.56</v>
      </c>
      <c r="BR30">
        <v>17.4193</v>
      </c>
      <c r="BS30">
        <v>173.40600000000001</v>
      </c>
      <c r="BX30">
        <v>18.326799999999999</v>
      </c>
      <c r="BY30">
        <v>670.01300000000003</v>
      </c>
      <c r="BZ30">
        <v>18.680499999999999</v>
      </c>
      <c r="CA30">
        <v>393.49</v>
      </c>
      <c r="CF30">
        <v>19.750699999999998</v>
      </c>
      <c r="CG30">
        <v>304.99299999999999</v>
      </c>
      <c r="CJ30">
        <v>20.245200000000001</v>
      </c>
      <c r="CK30">
        <v>173.05699999999999</v>
      </c>
      <c r="CL30">
        <v>20.538399999999999</v>
      </c>
      <c r="CM30">
        <v>155.29</v>
      </c>
      <c r="CN30">
        <v>20.837399999999999</v>
      </c>
      <c r="CO30">
        <v>5743.09</v>
      </c>
      <c r="CP30">
        <v>21.063700000000001</v>
      </c>
      <c r="CQ30">
        <v>2320.366</v>
      </c>
      <c r="CR30">
        <v>21.491900000000001</v>
      </c>
      <c r="CS30">
        <v>6191.4219999999996</v>
      </c>
      <c r="DB30">
        <v>23.055299999999999</v>
      </c>
      <c r="DC30">
        <v>192.05</v>
      </c>
      <c r="DD30">
        <v>23.3596</v>
      </c>
      <c r="DE30">
        <v>200.273</v>
      </c>
      <c r="DF30">
        <v>23.519400000000001</v>
      </c>
      <c r="DG30">
        <v>522.70100000000002</v>
      </c>
      <c r="DH30">
        <v>23.9268</v>
      </c>
      <c r="DI30">
        <v>225.62899999999999</v>
      </c>
      <c r="DJ30">
        <v>24.9648</v>
      </c>
      <c r="DK30">
        <v>179.65</v>
      </c>
    </row>
    <row r="31" spans="1:120">
      <c r="A31" t="s">
        <v>89</v>
      </c>
      <c r="G31" t="s">
        <v>90</v>
      </c>
      <c r="H31">
        <v>10.714285714285714</v>
      </c>
      <c r="I31">
        <v>10.714285714285714</v>
      </c>
      <c r="J31">
        <v>82.142857142857139</v>
      </c>
      <c r="K31">
        <v>82.142857142857139</v>
      </c>
      <c r="L31">
        <v>10.714285714285714</v>
      </c>
      <c r="M31">
        <v>10.714285714285714</v>
      </c>
      <c r="N31">
        <v>57.142857142857139</v>
      </c>
      <c r="P31">
        <v>17.857142857142858</v>
      </c>
      <c r="Q31">
        <v>17.857142857142858</v>
      </c>
      <c r="R31">
        <v>10.714285714285714</v>
      </c>
      <c r="S31">
        <v>10.714285714285714</v>
      </c>
      <c r="T31">
        <v>64.285714285714292</v>
      </c>
      <c r="U31">
        <v>64.285714285714292</v>
      </c>
      <c r="V31">
        <v>50</v>
      </c>
      <c r="W31">
        <v>50</v>
      </c>
      <c r="X31">
        <v>21.428571428571427</v>
      </c>
      <c r="Y31">
        <v>21.428571428571427</v>
      </c>
      <c r="Z31">
        <v>60.714285714285708</v>
      </c>
      <c r="AA31">
        <v>60.714285714285708</v>
      </c>
      <c r="AB31">
        <v>14.285714285714285</v>
      </c>
      <c r="AC31">
        <v>14.285714285714285</v>
      </c>
      <c r="AD31">
        <v>32.142857142857146</v>
      </c>
      <c r="AE31">
        <v>32.142857142857146</v>
      </c>
      <c r="AF31">
        <v>0</v>
      </c>
      <c r="AG31">
        <v>0</v>
      </c>
      <c r="AH31">
        <v>25</v>
      </c>
      <c r="AI31">
        <v>25</v>
      </c>
      <c r="AJ31">
        <v>3.5714285714285712</v>
      </c>
      <c r="AK31">
        <v>3.5714285714285712</v>
      </c>
      <c r="AL31">
        <v>7.1428571428571423</v>
      </c>
      <c r="AM31">
        <v>7.1428571428571423</v>
      </c>
      <c r="AN31">
        <v>100</v>
      </c>
      <c r="AO31">
        <v>100</v>
      </c>
      <c r="AP31">
        <v>50</v>
      </c>
      <c r="AQ31">
        <v>50</v>
      </c>
      <c r="AR31">
        <v>71.428571428571431</v>
      </c>
      <c r="AS31">
        <v>71.428571428571431</v>
      </c>
      <c r="AT31">
        <v>50</v>
      </c>
      <c r="AU31">
        <v>50</v>
      </c>
      <c r="AV31">
        <v>100</v>
      </c>
      <c r="AW31">
        <v>100</v>
      </c>
      <c r="AX31">
        <v>14.285714285714285</v>
      </c>
      <c r="AY31">
        <v>14.285714285714285</v>
      </c>
      <c r="AZ31">
        <v>67.857142857142861</v>
      </c>
      <c r="BA31">
        <v>67.857142857142861</v>
      </c>
      <c r="BB31">
        <v>21.428571428571427</v>
      </c>
      <c r="BC31">
        <v>21.428571428571427</v>
      </c>
      <c r="BD31">
        <v>96.428571428571431</v>
      </c>
      <c r="BE31">
        <v>96.428571428571431</v>
      </c>
      <c r="BF31">
        <v>39.285714285714285</v>
      </c>
      <c r="BG31">
        <v>39.285714285714285</v>
      </c>
      <c r="BH31">
        <v>0</v>
      </c>
      <c r="BI31">
        <v>0</v>
      </c>
      <c r="BJ31">
        <v>17.857142857142858</v>
      </c>
      <c r="BK31">
        <v>17.857142857142858</v>
      </c>
      <c r="BL31">
        <v>100</v>
      </c>
      <c r="BM31">
        <v>100</v>
      </c>
      <c r="BN31">
        <v>82.142857142857139</v>
      </c>
      <c r="BO31">
        <v>82.142857142857139</v>
      </c>
      <c r="BP31">
        <v>96.428571428571431</v>
      </c>
      <c r="BQ31">
        <v>96.428571428571431</v>
      </c>
      <c r="BR31">
        <v>92.857142857142861</v>
      </c>
      <c r="BS31">
        <v>92.857142857142861</v>
      </c>
      <c r="BT31">
        <v>46.428571428571431</v>
      </c>
      <c r="BU31">
        <v>46.428571428571431</v>
      </c>
      <c r="BV31">
        <v>14.285714285714285</v>
      </c>
      <c r="BW31">
        <v>14.285714285714285</v>
      </c>
      <c r="BX31">
        <v>100</v>
      </c>
      <c r="BY31">
        <v>100</v>
      </c>
      <c r="BZ31">
        <v>89.285714285714292</v>
      </c>
      <c r="CA31">
        <v>89.285714285714292</v>
      </c>
      <c r="CB31">
        <v>3.5714285714285712</v>
      </c>
      <c r="CC31">
        <v>3.5714285714285712</v>
      </c>
      <c r="CD31">
        <v>25</v>
      </c>
      <c r="CE31">
        <v>25</v>
      </c>
      <c r="CF31">
        <v>89.285714285714292</v>
      </c>
      <c r="CG31">
        <v>89.285714285714292</v>
      </c>
      <c r="CH31">
        <v>32.142857142857146</v>
      </c>
      <c r="CI31">
        <v>32.142857142857146</v>
      </c>
      <c r="CJ31">
        <v>64.285714285714292</v>
      </c>
      <c r="CK31">
        <v>64.285714285714292</v>
      </c>
      <c r="CL31">
        <v>96.428571428571431</v>
      </c>
      <c r="CM31">
        <v>96.428571428571431</v>
      </c>
      <c r="CN31">
        <v>96.428571428571431</v>
      </c>
      <c r="CO31">
        <v>96.428571428571431</v>
      </c>
      <c r="CP31">
        <v>89.285714285714292</v>
      </c>
      <c r="CQ31">
        <v>89.285714285714292</v>
      </c>
      <c r="CR31">
        <v>100</v>
      </c>
      <c r="CS31">
        <v>100</v>
      </c>
      <c r="CT31">
        <v>35.714285714285715</v>
      </c>
      <c r="CU31">
        <v>35.714285714285715</v>
      </c>
      <c r="CV31">
        <v>7.1428571428571423</v>
      </c>
      <c r="CW31">
        <v>7.1428571428571423</v>
      </c>
      <c r="CX31">
        <v>10.714285714285714</v>
      </c>
      <c r="CY31">
        <v>10.714285714285714</v>
      </c>
      <c r="CZ31">
        <v>7.1428571428571423</v>
      </c>
      <c r="DA31">
        <v>7.1428571428571423</v>
      </c>
      <c r="DB31">
        <v>89.285714285714292</v>
      </c>
      <c r="DC31">
        <v>89.285714285714292</v>
      </c>
      <c r="DD31">
        <v>92.857142857142861</v>
      </c>
      <c r="DE31">
        <v>92.857142857142861</v>
      </c>
      <c r="DF31">
        <v>100</v>
      </c>
      <c r="DG31">
        <v>100</v>
      </c>
      <c r="DH31">
        <v>96.428571428571431</v>
      </c>
      <c r="DI31">
        <v>96.428571428571431</v>
      </c>
      <c r="DJ31">
        <v>89.285714285714292</v>
      </c>
      <c r="DK31">
        <v>89.285714285714292</v>
      </c>
      <c r="DL31">
        <v>3.5714285714285712</v>
      </c>
      <c r="DM31">
        <v>3.5714285714285712</v>
      </c>
      <c r="DO31">
        <v>3.5714285714285712</v>
      </c>
      <c r="DP31">
        <v>3.5714285714285712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31"/>
  <sheetViews>
    <sheetView topLeftCell="AF8" workbookViewId="0">
      <selection activeCell="B31" sqref="B31"/>
    </sheetView>
  </sheetViews>
  <sheetFormatPr baseColWidth="10" defaultColWidth="8.83203125" defaultRowHeight="15"/>
  <cols>
    <col min="1" max="1" width="24.5" customWidth="1"/>
    <col min="2" max="2" width="12" customWidth="1"/>
    <col min="3" max="6" width="13" customWidth="1"/>
    <col min="7" max="45" width="14" customWidth="1"/>
    <col min="46" max="51" width="15" customWidth="1"/>
  </cols>
  <sheetData>
    <row r="1" spans="1:5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213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16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50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</row>
    <row r="2" spans="1:51">
      <c r="A2" t="s">
        <v>215</v>
      </c>
      <c r="B2" t="s">
        <v>60</v>
      </c>
      <c r="C2" t="s">
        <v>93</v>
      </c>
      <c r="D2" t="s">
        <v>95</v>
      </c>
      <c r="E2" t="s">
        <v>97</v>
      </c>
      <c r="F2" t="s">
        <v>99</v>
      </c>
      <c r="G2" t="s">
        <v>101</v>
      </c>
      <c r="H2" t="s">
        <v>212</v>
      </c>
      <c r="I2" t="s">
        <v>104</v>
      </c>
      <c r="J2" t="s">
        <v>106</v>
      </c>
      <c r="K2" t="s">
        <v>108</v>
      </c>
      <c r="L2" t="s">
        <v>110</v>
      </c>
      <c r="M2" t="s">
        <v>112</v>
      </c>
      <c r="N2" t="s">
        <v>114</v>
      </c>
      <c r="O2" t="s">
        <v>116</v>
      </c>
      <c r="P2" t="s">
        <v>118</v>
      </c>
      <c r="Q2" t="s">
        <v>122</v>
      </c>
      <c r="R2" t="s">
        <v>128</v>
      </c>
      <c r="S2" t="s">
        <v>130</v>
      </c>
      <c r="T2" t="s">
        <v>132</v>
      </c>
      <c r="U2" t="s">
        <v>134</v>
      </c>
      <c r="V2" t="s">
        <v>136</v>
      </c>
      <c r="W2" t="s">
        <v>138</v>
      </c>
      <c r="X2" t="s">
        <v>140</v>
      </c>
      <c r="Y2" t="s">
        <v>142</v>
      </c>
      <c r="Z2" t="s">
        <v>144</v>
      </c>
      <c r="AA2" t="s">
        <v>146</v>
      </c>
      <c r="AB2" t="s">
        <v>150</v>
      </c>
      <c r="AC2" t="s">
        <v>152</v>
      </c>
      <c r="AD2" t="s">
        <v>154</v>
      </c>
      <c r="AE2" t="s">
        <v>156</v>
      </c>
      <c r="AF2" t="s">
        <v>158</v>
      </c>
      <c r="AG2" t="s">
        <v>160</v>
      </c>
      <c r="AH2" t="s">
        <v>162</v>
      </c>
      <c r="AI2" t="s">
        <v>164</v>
      </c>
      <c r="AJ2" t="s">
        <v>166</v>
      </c>
      <c r="AK2" t="s">
        <v>170</v>
      </c>
      <c r="AL2" t="s">
        <v>172</v>
      </c>
      <c r="AM2" t="s">
        <v>174</v>
      </c>
      <c r="AN2" t="s">
        <v>176</v>
      </c>
      <c r="AO2" t="s">
        <v>178</v>
      </c>
      <c r="AP2" t="s">
        <v>180</v>
      </c>
      <c r="AQ2" t="s">
        <v>182</v>
      </c>
      <c r="AR2" t="s">
        <v>184</v>
      </c>
      <c r="AS2" t="s">
        <v>186</v>
      </c>
      <c r="AT2" t="s">
        <v>190</v>
      </c>
      <c r="AU2" t="s">
        <v>194</v>
      </c>
      <c r="AV2" t="s">
        <v>196</v>
      </c>
      <c r="AW2" t="s">
        <v>198</v>
      </c>
      <c r="AX2" t="s">
        <v>200</v>
      </c>
      <c r="AY2" t="s">
        <v>202</v>
      </c>
    </row>
    <row r="3" spans="1:51">
      <c r="A3" t="s">
        <v>61</v>
      </c>
      <c r="B3">
        <v>5348.5510000000004</v>
      </c>
      <c r="C3">
        <v>255.21899999999999</v>
      </c>
      <c r="D3">
        <v>130.9</v>
      </c>
      <c r="F3">
        <v>319.98099999999999</v>
      </c>
      <c r="H3" s="1">
        <v>104.349</v>
      </c>
      <c r="M3">
        <v>104.18300000000001</v>
      </c>
      <c r="R3">
        <v>1632.309</v>
      </c>
      <c r="U3">
        <v>470.65300000000002</v>
      </c>
      <c r="V3">
        <v>1699.0170000000001</v>
      </c>
      <c r="Z3">
        <v>8842.7250000000004</v>
      </c>
      <c r="AC3">
        <v>129.97800000000001</v>
      </c>
      <c r="AD3">
        <v>520.33399999999995</v>
      </c>
      <c r="AE3">
        <v>10264.769</v>
      </c>
      <c r="AF3">
        <v>112.669</v>
      </c>
      <c r="AG3">
        <v>183.33799999999999</v>
      </c>
      <c r="AH3">
        <v>289.37900000000002</v>
      </c>
      <c r="AI3">
        <v>306.75099999999998</v>
      </c>
      <c r="AK3">
        <v>100.58199999999999</v>
      </c>
      <c r="AL3">
        <v>234.452</v>
      </c>
      <c r="AM3">
        <v>131.18299999999999</v>
      </c>
      <c r="AO3">
        <v>3045.7460000000001</v>
      </c>
      <c r="AP3">
        <v>11232.700999999999</v>
      </c>
      <c r="AR3">
        <v>169.446</v>
      </c>
      <c r="AS3">
        <v>156.19399999999999</v>
      </c>
      <c r="AT3">
        <v>410.68700000000001</v>
      </c>
      <c r="AU3">
        <v>145.52099999999999</v>
      </c>
      <c r="AV3">
        <v>170.494</v>
      </c>
      <c r="AW3">
        <v>359.08800000000002</v>
      </c>
      <c r="AX3">
        <v>107.55500000000001</v>
      </c>
    </row>
    <row r="4" spans="1:51">
      <c r="A4" t="s">
        <v>62</v>
      </c>
      <c r="B4">
        <v>5173.0230000000001</v>
      </c>
      <c r="C4">
        <v>140.416</v>
      </c>
      <c r="F4">
        <v>299.45999999999998</v>
      </c>
      <c r="H4" s="1">
        <v>116.31699999999999</v>
      </c>
      <c r="R4">
        <v>4531.5680000000002</v>
      </c>
      <c r="U4">
        <v>538.74900000000002</v>
      </c>
      <c r="V4">
        <v>1879.8630000000001</v>
      </c>
      <c r="Z4">
        <v>22624.829000000002</v>
      </c>
      <c r="AB4">
        <v>109.008</v>
      </c>
      <c r="AC4">
        <v>108.235</v>
      </c>
      <c r="AD4">
        <v>165.02699999999999</v>
      </c>
      <c r="AE4">
        <v>5111.4830000000002</v>
      </c>
      <c r="AF4">
        <v>217.005</v>
      </c>
      <c r="AG4">
        <v>287.67</v>
      </c>
      <c r="AI4">
        <v>826.98199999999997</v>
      </c>
      <c r="AJ4">
        <v>107.48699999999999</v>
      </c>
      <c r="AK4">
        <v>100.066</v>
      </c>
      <c r="AL4">
        <v>814.09900000000005</v>
      </c>
      <c r="AM4">
        <v>825.59299999999996</v>
      </c>
      <c r="AO4">
        <v>7128.5990000000002</v>
      </c>
      <c r="AP4">
        <v>6105.8729999999996</v>
      </c>
      <c r="AQ4">
        <v>789.96699999999998</v>
      </c>
      <c r="AR4">
        <v>464.40899999999999</v>
      </c>
      <c r="AT4">
        <v>412.37200000000001</v>
      </c>
      <c r="AU4">
        <v>216.98500000000001</v>
      </c>
      <c r="AV4">
        <v>184.458</v>
      </c>
      <c r="AW4">
        <v>284.23200000000003</v>
      </c>
      <c r="AX4">
        <v>224.72900000000001</v>
      </c>
    </row>
    <row r="5" spans="1:51">
      <c r="A5" t="s">
        <v>63</v>
      </c>
      <c r="B5">
        <v>3562.5830000000001</v>
      </c>
      <c r="D5">
        <v>126.41500000000001</v>
      </c>
      <c r="F5">
        <v>308.12700000000001</v>
      </c>
      <c r="H5" s="1">
        <v>106.709</v>
      </c>
      <c r="R5">
        <v>3414.2040000000002</v>
      </c>
      <c r="S5">
        <v>149.08699999999999</v>
      </c>
      <c r="U5">
        <v>490.84399999999999</v>
      </c>
      <c r="V5">
        <v>2801.6370000000002</v>
      </c>
      <c r="Y5">
        <v>387.04899999999998</v>
      </c>
      <c r="Z5">
        <v>10028.941999999999</v>
      </c>
      <c r="AA5">
        <v>110.627</v>
      </c>
      <c r="AB5">
        <v>215.71799999999999</v>
      </c>
      <c r="AC5">
        <v>506.61099999999999</v>
      </c>
      <c r="AD5">
        <v>444.13799999999998</v>
      </c>
      <c r="AE5">
        <v>9845.31</v>
      </c>
      <c r="AF5">
        <v>205.74100000000001</v>
      </c>
      <c r="AG5">
        <v>160.24600000000001</v>
      </c>
      <c r="AI5">
        <v>587.69399999999996</v>
      </c>
      <c r="AJ5">
        <v>179.87</v>
      </c>
      <c r="AK5">
        <v>155.27799999999999</v>
      </c>
      <c r="AL5">
        <v>213.89500000000001</v>
      </c>
      <c r="AM5">
        <v>183.40299999999999</v>
      </c>
      <c r="AN5">
        <v>111.345</v>
      </c>
      <c r="AO5">
        <v>3855.3870000000002</v>
      </c>
      <c r="AP5">
        <v>9513.8439999999991</v>
      </c>
      <c r="AQ5">
        <v>852.86</v>
      </c>
      <c r="AR5">
        <v>303.47500000000002</v>
      </c>
      <c r="AS5">
        <v>207.988</v>
      </c>
      <c r="AT5">
        <v>164.81</v>
      </c>
      <c r="AU5">
        <v>187.70599999999999</v>
      </c>
      <c r="AV5">
        <v>143.624</v>
      </c>
      <c r="AW5">
        <v>310.28399999999999</v>
      </c>
      <c r="AX5">
        <v>323.13299999999998</v>
      </c>
    </row>
    <row r="6" spans="1:51">
      <c r="A6" t="s">
        <v>64</v>
      </c>
      <c r="B6">
        <v>2429.6239999999998</v>
      </c>
      <c r="C6">
        <v>362.76499999999999</v>
      </c>
      <c r="R6">
        <v>1414.4639999999999</v>
      </c>
      <c r="U6">
        <v>195.73</v>
      </c>
      <c r="V6">
        <v>2058.2150000000001</v>
      </c>
      <c r="Y6">
        <v>1112.5920000000001</v>
      </c>
      <c r="Z6">
        <v>9981.8050000000003</v>
      </c>
      <c r="AC6">
        <v>169.90899999999999</v>
      </c>
      <c r="AD6">
        <v>159.744</v>
      </c>
      <c r="AE6">
        <v>3635.9609999999998</v>
      </c>
      <c r="AF6">
        <v>1216.559</v>
      </c>
      <c r="AG6">
        <v>133.05199999999999</v>
      </c>
      <c r="AH6">
        <v>637.53300000000002</v>
      </c>
      <c r="AI6">
        <v>505.02699999999999</v>
      </c>
      <c r="AL6">
        <v>163.66999999999999</v>
      </c>
      <c r="AM6">
        <v>115.98</v>
      </c>
      <c r="AO6">
        <v>2428.2379999999998</v>
      </c>
      <c r="AP6">
        <v>5219.9449999999997</v>
      </c>
      <c r="AQ6">
        <v>218.61799999999999</v>
      </c>
      <c r="AR6">
        <v>160.54599999999999</v>
      </c>
      <c r="AS6">
        <v>230.99700000000001</v>
      </c>
      <c r="AU6">
        <v>177.441</v>
      </c>
      <c r="AV6">
        <v>140.178</v>
      </c>
      <c r="AW6">
        <v>343.20299999999997</v>
      </c>
      <c r="AX6">
        <v>319.52699999999999</v>
      </c>
      <c r="AY6">
        <v>113.91800000000001</v>
      </c>
    </row>
    <row r="7" spans="1:51">
      <c r="A7" t="s">
        <v>65</v>
      </c>
      <c r="B7">
        <v>2135.4740000000002</v>
      </c>
      <c r="C7">
        <v>244.61799999999999</v>
      </c>
      <c r="D7">
        <v>124.91800000000001</v>
      </c>
      <c r="R7">
        <v>2868.6680000000001</v>
      </c>
      <c r="U7">
        <v>702.77800000000002</v>
      </c>
      <c r="V7">
        <v>2253.6320000000001</v>
      </c>
      <c r="Y7">
        <v>169.41800000000001</v>
      </c>
      <c r="Z7">
        <v>10292.331</v>
      </c>
      <c r="AC7">
        <v>165.95</v>
      </c>
      <c r="AD7">
        <v>557.65099999999995</v>
      </c>
      <c r="AE7">
        <v>11717.289000000001</v>
      </c>
      <c r="AF7">
        <v>1143.3140000000001</v>
      </c>
      <c r="AG7">
        <v>396.74</v>
      </c>
      <c r="AH7">
        <v>692.23400000000004</v>
      </c>
      <c r="AI7">
        <v>372.96</v>
      </c>
      <c r="AM7">
        <v>129.63399999999999</v>
      </c>
      <c r="AO7">
        <v>1845.01</v>
      </c>
      <c r="AP7">
        <v>6837.6459999999997</v>
      </c>
      <c r="AR7">
        <v>103.821</v>
      </c>
      <c r="AS7">
        <v>337.65300000000002</v>
      </c>
      <c r="AU7">
        <v>137.31399999999999</v>
      </c>
      <c r="AV7">
        <v>191.523</v>
      </c>
      <c r="AW7">
        <v>289.52600000000001</v>
      </c>
      <c r="AX7">
        <v>296.12400000000002</v>
      </c>
      <c r="AY7">
        <v>128.125</v>
      </c>
    </row>
    <row r="8" spans="1:51">
      <c r="A8" t="s">
        <v>66</v>
      </c>
      <c r="B8">
        <v>802.60500000000002</v>
      </c>
      <c r="D8">
        <v>114.82599999999999</v>
      </c>
      <c r="G8">
        <v>120.40900000000001</v>
      </c>
      <c r="O8">
        <v>157.80600000000001</v>
      </c>
      <c r="R8">
        <v>323.76499999999999</v>
      </c>
      <c r="T8">
        <v>244.26900000000001</v>
      </c>
      <c r="V8">
        <v>862.63499999999999</v>
      </c>
      <c r="Y8">
        <v>702.26900000000001</v>
      </c>
      <c r="Z8">
        <v>3037.877</v>
      </c>
      <c r="AC8">
        <v>1378.097</v>
      </c>
      <c r="AE8">
        <v>133.42599999999999</v>
      </c>
      <c r="AI8">
        <v>514.99599999999998</v>
      </c>
      <c r="AJ8">
        <v>731.35199999999998</v>
      </c>
      <c r="AM8">
        <v>187.44200000000001</v>
      </c>
      <c r="AO8">
        <v>446.32299999999998</v>
      </c>
      <c r="AP8">
        <v>1230.3409999999999</v>
      </c>
      <c r="AQ8">
        <v>113.33</v>
      </c>
      <c r="AR8">
        <v>1085.287</v>
      </c>
      <c r="AW8">
        <v>154.87700000000001</v>
      </c>
      <c r="AY8">
        <v>127.255</v>
      </c>
    </row>
    <row r="9" spans="1:51">
      <c r="A9" t="s">
        <v>67</v>
      </c>
      <c r="B9">
        <v>19022.41</v>
      </c>
      <c r="C9">
        <v>593.24400000000003</v>
      </c>
      <c r="D9">
        <v>159.233</v>
      </c>
      <c r="F9">
        <v>1072.77</v>
      </c>
      <c r="H9" s="1">
        <v>136.435</v>
      </c>
      <c r="K9">
        <v>287.90600000000001</v>
      </c>
      <c r="L9">
        <v>128.37</v>
      </c>
      <c r="N9">
        <v>272.31299999999999</v>
      </c>
      <c r="Q9">
        <v>104.69799999999999</v>
      </c>
      <c r="R9">
        <v>2840.4229999999998</v>
      </c>
      <c r="S9">
        <v>165.624</v>
      </c>
      <c r="T9">
        <v>297.59300000000002</v>
      </c>
      <c r="V9">
        <v>2141.1860000000001</v>
      </c>
      <c r="W9">
        <v>747.125</v>
      </c>
      <c r="X9">
        <v>1085.636</v>
      </c>
      <c r="Z9">
        <v>2097.855</v>
      </c>
      <c r="AA9">
        <v>112.80200000000001</v>
      </c>
      <c r="AC9">
        <v>146.251</v>
      </c>
      <c r="AE9">
        <v>899.58299999999997</v>
      </c>
      <c r="AF9">
        <v>678.59900000000005</v>
      </c>
      <c r="AG9">
        <v>2922.078</v>
      </c>
      <c r="AI9">
        <v>2102.3240000000001</v>
      </c>
      <c r="AJ9">
        <v>497.3</v>
      </c>
      <c r="AK9">
        <v>118.79900000000001</v>
      </c>
      <c r="AL9">
        <v>135.95400000000001</v>
      </c>
      <c r="AN9">
        <v>181.041</v>
      </c>
      <c r="AO9">
        <v>723.28700000000003</v>
      </c>
      <c r="AP9">
        <v>4032.6550000000002</v>
      </c>
      <c r="AQ9">
        <v>1951.4010000000001</v>
      </c>
      <c r="AR9">
        <v>1492.5250000000001</v>
      </c>
      <c r="AS9">
        <v>194.90600000000001</v>
      </c>
      <c r="AU9">
        <v>149.69999999999999</v>
      </c>
      <c r="AV9">
        <v>244.50899999999999</v>
      </c>
      <c r="AW9">
        <v>468.12200000000001</v>
      </c>
      <c r="AX9">
        <v>327.63400000000001</v>
      </c>
      <c r="AY9">
        <v>163.07599999999999</v>
      </c>
    </row>
    <row r="10" spans="1:51">
      <c r="A10" t="s">
        <v>68</v>
      </c>
      <c r="B10">
        <v>13044.453</v>
      </c>
      <c r="C10">
        <v>327.35300000000001</v>
      </c>
      <c r="D10">
        <v>168.48</v>
      </c>
      <c r="F10">
        <v>1438.36</v>
      </c>
      <c r="H10" s="1">
        <v>141.495</v>
      </c>
      <c r="K10">
        <v>355.74</v>
      </c>
      <c r="L10">
        <v>185.86</v>
      </c>
      <c r="M10">
        <v>139.053</v>
      </c>
      <c r="N10">
        <v>177.83500000000001</v>
      </c>
      <c r="R10">
        <v>3464.9659999999999</v>
      </c>
      <c r="T10">
        <v>444.27800000000002</v>
      </c>
      <c r="V10">
        <v>948.05799999999999</v>
      </c>
      <c r="W10">
        <v>101.78400000000001</v>
      </c>
      <c r="X10">
        <v>108.07599999999999</v>
      </c>
      <c r="Z10">
        <v>10256.037</v>
      </c>
      <c r="AA10">
        <v>117.47</v>
      </c>
      <c r="AC10">
        <v>430.96499999999997</v>
      </c>
      <c r="AD10">
        <v>134.036</v>
      </c>
      <c r="AE10">
        <v>2073.9290000000001</v>
      </c>
      <c r="AF10">
        <v>179.554</v>
      </c>
      <c r="AG10">
        <v>112.251</v>
      </c>
      <c r="AI10">
        <v>815.37599999999998</v>
      </c>
      <c r="AJ10">
        <v>656.09799999999996</v>
      </c>
      <c r="AK10">
        <v>179.876</v>
      </c>
      <c r="AL10">
        <v>265.26400000000001</v>
      </c>
      <c r="AO10">
        <v>3236.0970000000002</v>
      </c>
      <c r="AP10">
        <v>3685.4029999999998</v>
      </c>
      <c r="AQ10">
        <v>1984.096</v>
      </c>
      <c r="AR10">
        <v>7268.08</v>
      </c>
      <c r="AS10">
        <v>143.941</v>
      </c>
      <c r="AU10">
        <v>512.54200000000003</v>
      </c>
      <c r="AV10">
        <v>341.27</v>
      </c>
      <c r="AW10">
        <v>585.952</v>
      </c>
      <c r="AX10">
        <v>371.02699999999999</v>
      </c>
      <c r="AY10">
        <v>174.654</v>
      </c>
    </row>
    <row r="11" spans="1:51">
      <c r="A11" t="s">
        <v>69</v>
      </c>
      <c r="B11">
        <v>15144.882</v>
      </c>
      <c r="C11">
        <v>189.965</v>
      </c>
      <c r="D11">
        <v>127.139</v>
      </c>
      <c r="F11">
        <v>953.35900000000004</v>
      </c>
      <c r="K11">
        <v>238.964</v>
      </c>
      <c r="L11">
        <v>106.17100000000001</v>
      </c>
      <c r="N11">
        <v>270.48599999999999</v>
      </c>
      <c r="R11">
        <v>2318.5830000000001</v>
      </c>
      <c r="S11">
        <v>150.804</v>
      </c>
      <c r="T11">
        <v>262.88499999999999</v>
      </c>
      <c r="V11">
        <v>1094.652</v>
      </c>
      <c r="X11">
        <v>155.291</v>
      </c>
      <c r="Z11">
        <v>1516.3019999999999</v>
      </c>
      <c r="AC11">
        <v>114.26600000000001</v>
      </c>
      <c r="AD11">
        <v>111.934</v>
      </c>
      <c r="AE11">
        <v>1689.3579999999999</v>
      </c>
      <c r="AF11">
        <v>163.98</v>
      </c>
      <c r="AG11">
        <v>189.69800000000001</v>
      </c>
      <c r="AI11">
        <v>949.09299999999996</v>
      </c>
      <c r="AJ11">
        <v>491.87099999999998</v>
      </c>
      <c r="AL11">
        <v>360.19400000000002</v>
      </c>
      <c r="AN11">
        <v>155.06800000000001</v>
      </c>
      <c r="AO11">
        <v>630.82600000000002</v>
      </c>
      <c r="AP11">
        <v>4065.3939999999998</v>
      </c>
      <c r="AQ11">
        <v>2364.9569999999999</v>
      </c>
      <c r="AR11">
        <v>1722.374</v>
      </c>
      <c r="AU11">
        <v>281.57100000000003</v>
      </c>
      <c r="AV11">
        <v>177.733</v>
      </c>
      <c r="AW11">
        <v>752.14300000000003</v>
      </c>
      <c r="AX11">
        <v>290.78800000000001</v>
      </c>
      <c r="AY11">
        <v>196.55600000000001</v>
      </c>
    </row>
    <row r="12" spans="1:51">
      <c r="A12" t="s">
        <v>70</v>
      </c>
      <c r="B12">
        <v>15023.511</v>
      </c>
      <c r="C12">
        <v>220.154</v>
      </c>
      <c r="D12">
        <v>134.71700000000001</v>
      </c>
      <c r="F12">
        <v>647.24400000000003</v>
      </c>
      <c r="H12" s="1">
        <v>322.53699999999998</v>
      </c>
      <c r="K12">
        <v>438.791</v>
      </c>
      <c r="L12">
        <v>130.86199999999999</v>
      </c>
      <c r="N12">
        <v>307.81</v>
      </c>
      <c r="R12">
        <v>1144.568</v>
      </c>
      <c r="T12">
        <v>540.12199999999996</v>
      </c>
      <c r="V12">
        <v>355.89400000000001</v>
      </c>
      <c r="X12">
        <v>121.91800000000001</v>
      </c>
      <c r="Z12">
        <v>885.01800000000003</v>
      </c>
      <c r="AC12">
        <v>236.881</v>
      </c>
      <c r="AD12">
        <v>320.98399999999998</v>
      </c>
      <c r="AE12">
        <v>3139.4520000000002</v>
      </c>
      <c r="AF12">
        <v>170.191</v>
      </c>
      <c r="AG12">
        <v>140.608</v>
      </c>
      <c r="AI12">
        <v>686.71</v>
      </c>
      <c r="AJ12">
        <v>1097.854</v>
      </c>
      <c r="AL12">
        <v>321.57100000000003</v>
      </c>
      <c r="AN12">
        <v>306.79000000000002</v>
      </c>
      <c r="AO12">
        <v>184.15100000000001</v>
      </c>
      <c r="AP12">
        <v>2150.2539999999999</v>
      </c>
      <c r="AQ12">
        <v>2533.538</v>
      </c>
      <c r="AR12">
        <v>15348.132</v>
      </c>
      <c r="AU12">
        <v>209.61199999999999</v>
      </c>
      <c r="AV12">
        <v>202.999</v>
      </c>
      <c r="AW12">
        <v>617.49300000000005</v>
      </c>
      <c r="AX12">
        <v>199.124</v>
      </c>
      <c r="AY12">
        <v>214.61699999999999</v>
      </c>
    </row>
    <row r="13" spans="1:51">
      <c r="A13" t="s">
        <v>71</v>
      </c>
      <c r="B13">
        <v>4902.2190000000001</v>
      </c>
      <c r="C13">
        <v>263.26799999999997</v>
      </c>
      <c r="D13">
        <v>355.58100000000002</v>
      </c>
      <c r="F13">
        <v>446.024</v>
      </c>
      <c r="O13">
        <v>338.66399999999999</v>
      </c>
      <c r="R13">
        <v>6198.3310000000001</v>
      </c>
      <c r="S13">
        <v>267.87599999999998</v>
      </c>
      <c r="U13">
        <v>1208.8969999999999</v>
      </c>
      <c r="V13">
        <v>4741.8670000000002</v>
      </c>
      <c r="X13">
        <v>893.59</v>
      </c>
      <c r="AA13">
        <v>44031.396000000001</v>
      </c>
      <c r="AB13">
        <v>112.68300000000001</v>
      </c>
      <c r="AC13">
        <v>245.4</v>
      </c>
      <c r="AD13">
        <v>207.72399999999999</v>
      </c>
      <c r="AE13">
        <v>2263.5059999999999</v>
      </c>
      <c r="AF13">
        <v>193.285</v>
      </c>
      <c r="AI13">
        <v>463.5</v>
      </c>
      <c r="AJ13">
        <v>135.71899999999999</v>
      </c>
      <c r="AL13">
        <v>464.27100000000002</v>
      </c>
      <c r="AM13">
        <v>200.24100000000001</v>
      </c>
      <c r="AO13">
        <v>5891.4139999999998</v>
      </c>
      <c r="AP13">
        <v>4880.0450000000001</v>
      </c>
      <c r="AQ13">
        <v>241.327</v>
      </c>
      <c r="AR13">
        <v>1623.0940000000001</v>
      </c>
      <c r="AU13">
        <v>258.52300000000002</v>
      </c>
      <c r="AV13">
        <v>457.50900000000001</v>
      </c>
      <c r="AW13">
        <v>689.98699999999997</v>
      </c>
      <c r="AX13">
        <v>237.11099999999999</v>
      </c>
      <c r="AY13">
        <v>166.797</v>
      </c>
    </row>
    <row r="14" spans="1:51">
      <c r="A14" t="s">
        <v>72</v>
      </c>
      <c r="B14">
        <v>11082.629000000001</v>
      </c>
      <c r="C14">
        <v>222.59299999999999</v>
      </c>
      <c r="F14">
        <v>711.33500000000004</v>
      </c>
      <c r="H14" s="1">
        <v>112.35599999999999</v>
      </c>
      <c r="K14">
        <v>253.25299999999999</v>
      </c>
      <c r="L14">
        <v>182.126</v>
      </c>
      <c r="M14">
        <v>198.02</v>
      </c>
      <c r="N14">
        <v>249.02500000000001</v>
      </c>
      <c r="R14">
        <v>1883.7670000000001</v>
      </c>
      <c r="T14">
        <v>469.62799999999999</v>
      </c>
      <c r="V14">
        <v>457.976</v>
      </c>
      <c r="X14">
        <v>230.637</v>
      </c>
      <c r="Z14">
        <v>762.13800000000003</v>
      </c>
      <c r="AC14">
        <v>158.58199999999999</v>
      </c>
      <c r="AD14">
        <v>143.14599999999999</v>
      </c>
      <c r="AE14">
        <v>2279.6379999999999</v>
      </c>
      <c r="AF14">
        <v>117.462</v>
      </c>
      <c r="AI14">
        <v>519.21600000000001</v>
      </c>
      <c r="AJ14">
        <v>1014.658</v>
      </c>
      <c r="AL14">
        <v>191.71799999999999</v>
      </c>
      <c r="AN14">
        <v>159.77799999999999</v>
      </c>
      <c r="AO14">
        <v>643.96699999999998</v>
      </c>
      <c r="AP14">
        <v>3145.1779999999999</v>
      </c>
      <c r="AQ14">
        <v>1395.672</v>
      </c>
      <c r="AR14">
        <v>10599.222</v>
      </c>
      <c r="AU14">
        <v>283.62900000000002</v>
      </c>
      <c r="AV14">
        <v>517.49099999999999</v>
      </c>
      <c r="AW14">
        <v>681.221</v>
      </c>
      <c r="AX14">
        <v>315.11200000000002</v>
      </c>
      <c r="AY14">
        <v>170.75899999999999</v>
      </c>
    </row>
    <row r="15" spans="1:51">
      <c r="A15" t="s">
        <v>73</v>
      </c>
      <c r="B15">
        <v>26507.749</v>
      </c>
      <c r="C15">
        <v>939.52499999999998</v>
      </c>
      <c r="D15">
        <v>145.04599999999999</v>
      </c>
      <c r="F15">
        <v>785.05600000000004</v>
      </c>
      <c r="I15">
        <v>323.69799999999998</v>
      </c>
      <c r="K15">
        <v>318.48500000000001</v>
      </c>
      <c r="L15">
        <v>146.154</v>
      </c>
      <c r="M15">
        <v>102.173</v>
      </c>
      <c r="N15">
        <v>313.5</v>
      </c>
      <c r="P15">
        <v>150.95500000000001</v>
      </c>
      <c r="Q15">
        <v>130.08099999999999</v>
      </c>
      <c r="R15">
        <v>2985.154</v>
      </c>
      <c r="T15">
        <v>783.06200000000001</v>
      </c>
      <c r="U15">
        <v>136.435</v>
      </c>
      <c r="V15">
        <v>506.60700000000003</v>
      </c>
      <c r="X15">
        <v>205.613</v>
      </c>
      <c r="Z15">
        <v>1259.02</v>
      </c>
      <c r="AA15">
        <v>100.453</v>
      </c>
      <c r="AB15">
        <v>118.917</v>
      </c>
      <c r="AC15">
        <v>237.90199999999999</v>
      </c>
      <c r="AD15">
        <v>194.86799999999999</v>
      </c>
      <c r="AE15">
        <v>2239.6570000000002</v>
      </c>
      <c r="AF15">
        <v>650.37400000000002</v>
      </c>
      <c r="AG15">
        <v>168.024</v>
      </c>
      <c r="AI15">
        <v>927.23800000000006</v>
      </c>
      <c r="AJ15">
        <v>1207.5350000000001</v>
      </c>
      <c r="AL15">
        <v>203.30699999999999</v>
      </c>
      <c r="AN15">
        <v>318.30700000000002</v>
      </c>
      <c r="AO15">
        <v>416.73899999999998</v>
      </c>
      <c r="AP15">
        <v>2239.6039999999998</v>
      </c>
      <c r="AQ15">
        <v>1759.0509999999999</v>
      </c>
      <c r="AR15">
        <v>19427.223000000002</v>
      </c>
      <c r="AU15">
        <v>158.68</v>
      </c>
      <c r="AV15">
        <v>172.94399999999999</v>
      </c>
      <c r="AW15">
        <v>549.221</v>
      </c>
      <c r="AX15">
        <v>198.54</v>
      </c>
      <c r="AY15">
        <v>188.00399999999999</v>
      </c>
    </row>
    <row r="16" spans="1:51">
      <c r="A16" t="s">
        <v>74</v>
      </c>
      <c r="B16">
        <v>12906.356</v>
      </c>
      <c r="C16">
        <v>114.556</v>
      </c>
      <c r="D16">
        <v>130.34700000000001</v>
      </c>
      <c r="F16">
        <v>482.25700000000001</v>
      </c>
      <c r="I16">
        <v>229.929</v>
      </c>
      <c r="K16">
        <v>346.14299999999997</v>
      </c>
      <c r="L16">
        <v>108.011</v>
      </c>
      <c r="N16">
        <v>174.52500000000001</v>
      </c>
      <c r="R16">
        <v>2222.5250000000001</v>
      </c>
      <c r="S16">
        <v>136.25700000000001</v>
      </c>
      <c r="T16">
        <v>370.56799999999998</v>
      </c>
      <c r="V16">
        <v>1105.0920000000001</v>
      </c>
      <c r="X16">
        <v>110.77</v>
      </c>
      <c r="Z16">
        <v>1313.5039999999999</v>
      </c>
      <c r="AA16">
        <v>102.544</v>
      </c>
      <c r="AC16">
        <v>2786.2069999999999</v>
      </c>
      <c r="AE16">
        <v>707.928</v>
      </c>
      <c r="AF16">
        <v>202.07</v>
      </c>
      <c r="AI16">
        <v>860.33199999999999</v>
      </c>
      <c r="AJ16">
        <v>956.29300000000001</v>
      </c>
      <c r="AL16">
        <v>355.46899999999999</v>
      </c>
      <c r="AN16">
        <v>200.43899999999999</v>
      </c>
      <c r="AO16">
        <v>458.733</v>
      </c>
      <c r="AP16">
        <v>3169.5659999999998</v>
      </c>
      <c r="AQ16">
        <v>2733.2339999999999</v>
      </c>
      <c r="AR16">
        <v>8848.6980000000003</v>
      </c>
      <c r="AU16">
        <v>183.017</v>
      </c>
      <c r="AV16">
        <v>190.70400000000001</v>
      </c>
      <c r="AW16">
        <v>745.15599999999995</v>
      </c>
      <c r="AX16">
        <v>261.387</v>
      </c>
      <c r="AY16">
        <v>221.92400000000001</v>
      </c>
    </row>
    <row r="17" spans="1:51">
      <c r="A17" t="s">
        <v>75</v>
      </c>
      <c r="B17">
        <v>8075.7969999999996</v>
      </c>
      <c r="C17">
        <v>313.33100000000002</v>
      </c>
      <c r="D17">
        <v>308.84399999999999</v>
      </c>
      <c r="E17">
        <v>116.63</v>
      </c>
      <c r="F17">
        <v>994.28700000000003</v>
      </c>
      <c r="H17" s="1">
        <v>104.378</v>
      </c>
      <c r="M17">
        <v>202.012</v>
      </c>
      <c r="O17">
        <v>404.30799999999999</v>
      </c>
      <c r="P17">
        <v>159.69900000000001</v>
      </c>
      <c r="R17">
        <v>23727.280999999999</v>
      </c>
      <c r="S17">
        <v>382.601</v>
      </c>
      <c r="U17">
        <v>1342.1959999999999</v>
      </c>
      <c r="V17">
        <v>5829.643</v>
      </c>
      <c r="Z17">
        <v>25478.05</v>
      </c>
      <c r="AA17">
        <v>158.62299999999999</v>
      </c>
      <c r="AB17">
        <v>709.68499999999995</v>
      </c>
      <c r="AC17">
        <v>480.24799999999999</v>
      </c>
      <c r="AD17">
        <v>506.73899999999998</v>
      </c>
      <c r="AE17">
        <v>11093.8</v>
      </c>
      <c r="AF17">
        <v>159.786</v>
      </c>
      <c r="AG17">
        <v>179.751</v>
      </c>
      <c r="AI17">
        <v>441.36</v>
      </c>
      <c r="AJ17">
        <v>237.11099999999999</v>
      </c>
      <c r="AK17">
        <v>149.04900000000001</v>
      </c>
      <c r="AL17">
        <v>190.74299999999999</v>
      </c>
      <c r="AM17">
        <v>127.679</v>
      </c>
      <c r="AO17">
        <v>2980.877</v>
      </c>
      <c r="AP17">
        <v>7304.1660000000002</v>
      </c>
      <c r="AQ17">
        <v>286.26900000000001</v>
      </c>
      <c r="AR17">
        <v>1229.9159999999999</v>
      </c>
      <c r="AS17">
        <v>228.62799999999999</v>
      </c>
      <c r="AU17">
        <v>171.179</v>
      </c>
      <c r="AV17">
        <v>331.39800000000002</v>
      </c>
      <c r="AW17">
        <v>654.79700000000003</v>
      </c>
      <c r="AX17">
        <v>635.71199999999999</v>
      </c>
      <c r="AY17">
        <v>186.68</v>
      </c>
    </row>
    <row r="18" spans="1:51">
      <c r="A18" t="s">
        <v>76</v>
      </c>
      <c r="B18">
        <v>13171.011</v>
      </c>
      <c r="C18">
        <v>140.21799999999999</v>
      </c>
      <c r="D18">
        <v>115.648</v>
      </c>
      <c r="F18">
        <v>521.35599999999999</v>
      </c>
      <c r="I18">
        <v>100.706</v>
      </c>
      <c r="K18">
        <v>269.81299999999999</v>
      </c>
      <c r="N18">
        <v>207.01499999999999</v>
      </c>
      <c r="R18">
        <v>2001.825</v>
      </c>
      <c r="T18">
        <v>493.97</v>
      </c>
      <c r="U18">
        <v>125.917</v>
      </c>
      <c r="V18">
        <v>626.1</v>
      </c>
      <c r="X18">
        <v>101.01</v>
      </c>
      <c r="Z18">
        <v>1000.967</v>
      </c>
      <c r="AA18">
        <v>110.303</v>
      </c>
      <c r="AC18">
        <v>1612.2449999999999</v>
      </c>
      <c r="AD18">
        <v>118.73399999999999</v>
      </c>
      <c r="AE18">
        <v>1106.02</v>
      </c>
      <c r="AF18">
        <v>231.13900000000001</v>
      </c>
      <c r="AI18">
        <v>608.41200000000003</v>
      </c>
      <c r="AJ18">
        <v>431.80099999999999</v>
      </c>
      <c r="AL18">
        <v>197.46700000000001</v>
      </c>
      <c r="AN18">
        <v>166.59399999999999</v>
      </c>
      <c r="AO18">
        <v>399.791</v>
      </c>
      <c r="AP18">
        <v>6511.826</v>
      </c>
      <c r="AQ18">
        <v>2158.6210000000001</v>
      </c>
      <c r="AR18">
        <v>11128.688</v>
      </c>
      <c r="AS18">
        <v>138.833</v>
      </c>
      <c r="AU18">
        <v>151.07900000000001</v>
      </c>
      <c r="AV18">
        <v>102.259</v>
      </c>
      <c r="AW18">
        <v>561.56100000000004</v>
      </c>
      <c r="AX18">
        <v>558.00699999999995</v>
      </c>
      <c r="AY18">
        <v>181.45699999999999</v>
      </c>
    </row>
    <row r="19" spans="1:51">
      <c r="A19" t="s">
        <v>77</v>
      </c>
      <c r="B19">
        <v>10390.298000000001</v>
      </c>
      <c r="C19">
        <v>200.21</v>
      </c>
      <c r="D19">
        <v>142.40899999999999</v>
      </c>
      <c r="F19">
        <v>342.74200000000002</v>
      </c>
      <c r="H19" s="1">
        <v>176.13499999999999</v>
      </c>
      <c r="J19">
        <v>128.107</v>
      </c>
      <c r="K19">
        <v>146.48099999999999</v>
      </c>
      <c r="R19">
        <v>1568.9090000000001</v>
      </c>
      <c r="S19">
        <v>247.06200000000001</v>
      </c>
      <c r="T19">
        <v>116.771</v>
      </c>
      <c r="V19">
        <v>3352.7139999999999</v>
      </c>
      <c r="Z19">
        <v>5073.9840000000004</v>
      </c>
      <c r="AC19">
        <v>249.93100000000001</v>
      </c>
      <c r="AD19">
        <v>311.745</v>
      </c>
      <c r="AE19">
        <v>1033.55</v>
      </c>
      <c r="AF19">
        <v>116.178</v>
      </c>
      <c r="AI19">
        <v>375.20600000000002</v>
      </c>
      <c r="AJ19">
        <v>128.40600000000001</v>
      </c>
      <c r="AL19">
        <v>450.63299999999998</v>
      </c>
      <c r="AO19">
        <v>2375.7919999999999</v>
      </c>
      <c r="AP19">
        <v>7340.2129999999997</v>
      </c>
      <c r="AQ19">
        <v>1005.311</v>
      </c>
      <c r="AR19">
        <v>1670.37</v>
      </c>
      <c r="AU19">
        <v>225.09299999999999</v>
      </c>
      <c r="AV19">
        <v>212.477</v>
      </c>
      <c r="AW19">
        <v>643.93200000000002</v>
      </c>
      <c r="AX19">
        <v>256.97699999999998</v>
      </c>
      <c r="AY19">
        <v>172.97</v>
      </c>
    </row>
    <row r="20" spans="1:51">
      <c r="A20" t="s">
        <v>78</v>
      </c>
      <c r="B20">
        <v>36986.065000000002</v>
      </c>
      <c r="C20">
        <v>476.32100000000003</v>
      </c>
      <c r="E20">
        <v>1052.056</v>
      </c>
      <c r="F20">
        <v>1217.6400000000001</v>
      </c>
      <c r="H20" s="1">
        <v>267.39499999999998</v>
      </c>
      <c r="K20">
        <v>422.262</v>
      </c>
      <c r="L20">
        <v>191.70099999999999</v>
      </c>
      <c r="M20">
        <v>130.28899999999999</v>
      </c>
      <c r="N20">
        <v>542.36800000000005</v>
      </c>
      <c r="P20">
        <v>116.04300000000001</v>
      </c>
      <c r="Q20">
        <v>183.708</v>
      </c>
      <c r="R20">
        <v>3120.2829999999999</v>
      </c>
      <c r="T20">
        <v>1052.6500000000001</v>
      </c>
      <c r="U20">
        <v>135.81899999999999</v>
      </c>
      <c r="V20">
        <v>634.99</v>
      </c>
      <c r="X20">
        <v>180.74299999999999</v>
      </c>
      <c r="Z20">
        <v>1677.123</v>
      </c>
      <c r="AA20">
        <v>137.36000000000001</v>
      </c>
      <c r="AC20">
        <v>1729.498</v>
      </c>
      <c r="AD20">
        <v>399.363</v>
      </c>
      <c r="AE20">
        <v>4273.4139999999998</v>
      </c>
      <c r="AF20">
        <v>886.22500000000002</v>
      </c>
      <c r="AI20">
        <v>1779.711</v>
      </c>
      <c r="AJ20">
        <v>1101.8699999999999</v>
      </c>
      <c r="AL20">
        <v>182.67400000000001</v>
      </c>
      <c r="AM20">
        <v>149.02799999999999</v>
      </c>
      <c r="AN20">
        <v>412.42500000000001</v>
      </c>
      <c r="AO20">
        <v>349.93099999999998</v>
      </c>
      <c r="AP20">
        <v>2372.7759999999998</v>
      </c>
      <c r="AQ20">
        <v>3863.2559999999999</v>
      </c>
      <c r="AR20">
        <v>22798.083999999999</v>
      </c>
      <c r="AS20">
        <v>194.93199999999999</v>
      </c>
      <c r="AU20">
        <v>150.62</v>
      </c>
      <c r="AV20">
        <v>160.452</v>
      </c>
      <c r="AW20">
        <v>402.262</v>
      </c>
      <c r="AX20">
        <v>181.99</v>
      </c>
      <c r="AY20">
        <v>207.31200000000001</v>
      </c>
    </row>
    <row r="21" spans="1:51">
      <c r="A21" t="s">
        <v>79</v>
      </c>
      <c r="B21">
        <v>855.04499999999996</v>
      </c>
      <c r="E21">
        <v>242.464</v>
      </c>
      <c r="G21">
        <v>152.078</v>
      </c>
      <c r="O21">
        <v>184.66200000000001</v>
      </c>
      <c r="R21">
        <v>1654.953</v>
      </c>
      <c r="T21">
        <v>674.28099999999995</v>
      </c>
      <c r="V21">
        <v>259.18299999999999</v>
      </c>
      <c r="Y21">
        <v>1136.8910000000001</v>
      </c>
      <c r="Z21">
        <v>6618.1949999999997</v>
      </c>
      <c r="AC21">
        <v>1108.835</v>
      </c>
      <c r="AF21">
        <v>3285.183</v>
      </c>
      <c r="AI21">
        <v>1736.347</v>
      </c>
      <c r="AJ21">
        <v>470.55599999999998</v>
      </c>
      <c r="AN21">
        <v>367.64</v>
      </c>
      <c r="AO21">
        <v>914.85</v>
      </c>
      <c r="AP21">
        <v>440.87700000000001</v>
      </c>
      <c r="AQ21">
        <v>391.37799999999999</v>
      </c>
      <c r="AR21">
        <v>31748.937000000002</v>
      </c>
      <c r="AS21">
        <v>249.06299999999999</v>
      </c>
      <c r="AW21">
        <v>219.71700000000001</v>
      </c>
      <c r="AX21">
        <v>203.267</v>
      </c>
      <c r="AY21">
        <v>182.73099999999999</v>
      </c>
    </row>
    <row r="22" spans="1:51">
      <c r="A22" t="s">
        <v>80</v>
      </c>
      <c r="B22">
        <v>6391.692</v>
      </c>
      <c r="C22">
        <v>111.16800000000001</v>
      </c>
      <c r="D22">
        <v>155.75700000000001</v>
      </c>
      <c r="G22">
        <v>373.43299999999999</v>
      </c>
      <c r="H22" s="1">
        <v>415.28800000000001</v>
      </c>
      <c r="R22">
        <v>982.48900000000003</v>
      </c>
      <c r="S22">
        <v>438.375</v>
      </c>
      <c r="U22">
        <v>628.26</v>
      </c>
      <c r="V22">
        <v>8469.01</v>
      </c>
      <c r="W22">
        <v>669.84699999999998</v>
      </c>
      <c r="X22">
        <v>238.98500000000001</v>
      </c>
      <c r="Y22">
        <v>138.78</v>
      </c>
      <c r="Z22">
        <v>14884.207</v>
      </c>
      <c r="AC22">
        <v>351.41899999999998</v>
      </c>
      <c r="AD22">
        <v>1032.845</v>
      </c>
      <c r="AE22">
        <v>18674.322</v>
      </c>
      <c r="AF22">
        <v>493.755</v>
      </c>
      <c r="AG22">
        <v>550.08799999999997</v>
      </c>
      <c r="AH22">
        <v>120.928</v>
      </c>
      <c r="AI22">
        <v>215.26</v>
      </c>
      <c r="AJ22">
        <v>386.036</v>
      </c>
      <c r="AL22">
        <v>153.63800000000001</v>
      </c>
      <c r="AR22">
        <v>5646.6790000000001</v>
      </c>
      <c r="AU22">
        <v>146.11099999999999</v>
      </c>
      <c r="AV22">
        <v>261.57499999999999</v>
      </c>
      <c r="AW22">
        <v>348.697</v>
      </c>
      <c r="AX22">
        <v>150.262</v>
      </c>
      <c r="AY22">
        <v>162.70099999999999</v>
      </c>
    </row>
    <row r="23" spans="1:51">
      <c r="A23" t="s">
        <v>81</v>
      </c>
      <c r="B23">
        <v>12679.978999999999</v>
      </c>
      <c r="C23">
        <v>106.901</v>
      </c>
      <c r="F23">
        <v>783.02</v>
      </c>
      <c r="I23">
        <v>208.91900000000001</v>
      </c>
      <c r="K23">
        <v>202.69</v>
      </c>
      <c r="N23">
        <v>210.529</v>
      </c>
      <c r="P23">
        <v>119.34699999999999</v>
      </c>
      <c r="R23">
        <v>2352.895</v>
      </c>
      <c r="S23">
        <v>160.435</v>
      </c>
      <c r="T23">
        <v>228.50200000000001</v>
      </c>
      <c r="V23">
        <v>1090.943</v>
      </c>
      <c r="W23">
        <v>115.747</v>
      </c>
      <c r="X23">
        <v>215.68299999999999</v>
      </c>
      <c r="Z23">
        <v>1206.165</v>
      </c>
      <c r="AC23">
        <v>195.15</v>
      </c>
      <c r="AE23">
        <v>787.97199999999998</v>
      </c>
      <c r="AF23">
        <v>275.35399999999998</v>
      </c>
      <c r="AI23">
        <v>929.08299999999997</v>
      </c>
      <c r="AJ23">
        <v>124.71599999999999</v>
      </c>
      <c r="AL23">
        <v>233.67599999999999</v>
      </c>
      <c r="AN23">
        <v>127.16500000000001</v>
      </c>
      <c r="AO23">
        <v>646.79</v>
      </c>
      <c r="AP23">
        <v>5863.1710000000003</v>
      </c>
      <c r="AQ23">
        <v>1199.067</v>
      </c>
      <c r="AR23">
        <v>1755.942</v>
      </c>
      <c r="AU23">
        <v>170.405</v>
      </c>
      <c r="AV23">
        <v>137.56200000000001</v>
      </c>
      <c r="AW23">
        <v>576.71799999999996</v>
      </c>
      <c r="AX23">
        <v>229.56200000000001</v>
      </c>
      <c r="AY23">
        <v>182.13300000000001</v>
      </c>
    </row>
    <row r="24" spans="1:51">
      <c r="A24" t="s">
        <v>82</v>
      </c>
      <c r="B24">
        <v>26179.274000000001</v>
      </c>
      <c r="C24">
        <v>749.39300000000003</v>
      </c>
      <c r="D24">
        <v>193.166</v>
      </c>
      <c r="F24">
        <v>557.63699999999994</v>
      </c>
      <c r="K24">
        <v>222.68899999999999</v>
      </c>
      <c r="L24">
        <v>118.93300000000001</v>
      </c>
      <c r="N24">
        <v>391.24799999999999</v>
      </c>
      <c r="P24">
        <v>111.955</v>
      </c>
      <c r="Q24">
        <v>131.41900000000001</v>
      </c>
      <c r="R24">
        <v>3139.4549999999999</v>
      </c>
      <c r="S24">
        <v>260.24400000000003</v>
      </c>
      <c r="T24">
        <v>284.29199999999997</v>
      </c>
      <c r="V24">
        <v>1988.4760000000001</v>
      </c>
      <c r="X24">
        <v>165.46899999999999</v>
      </c>
      <c r="Z24">
        <v>1107.1420000000001</v>
      </c>
      <c r="AC24">
        <v>159.715</v>
      </c>
      <c r="AD24">
        <v>188.16900000000001</v>
      </c>
      <c r="AE24">
        <v>2250.5079999999998</v>
      </c>
      <c r="AF24">
        <v>328.90800000000002</v>
      </c>
      <c r="AG24">
        <v>131.47300000000001</v>
      </c>
      <c r="AI24">
        <v>902.74099999999999</v>
      </c>
      <c r="AJ24">
        <v>180.77199999999999</v>
      </c>
      <c r="AL24">
        <v>326.92899999999997</v>
      </c>
      <c r="AN24">
        <v>161.43899999999999</v>
      </c>
      <c r="AO24">
        <v>376.57100000000003</v>
      </c>
      <c r="AP24">
        <v>4769.3559999999998</v>
      </c>
      <c r="AQ24">
        <v>1984.6020000000001</v>
      </c>
      <c r="AR24">
        <v>1152.3710000000001</v>
      </c>
      <c r="AU24">
        <v>198.048</v>
      </c>
      <c r="AV24">
        <v>166.505</v>
      </c>
      <c r="AW24">
        <v>708.27300000000002</v>
      </c>
      <c r="AX24">
        <v>301.76799999999997</v>
      </c>
      <c r="AY24">
        <v>222.66900000000001</v>
      </c>
    </row>
    <row r="25" spans="1:51">
      <c r="A25" t="s">
        <v>83</v>
      </c>
      <c r="B25">
        <v>20753.473000000002</v>
      </c>
      <c r="C25">
        <v>197.471</v>
      </c>
      <c r="D25">
        <v>145.096</v>
      </c>
      <c r="F25">
        <v>424.08600000000001</v>
      </c>
      <c r="H25" s="1">
        <v>429.00200000000001</v>
      </c>
      <c r="K25">
        <v>276.036</v>
      </c>
      <c r="L25">
        <v>100.928</v>
      </c>
      <c r="N25">
        <v>212.12700000000001</v>
      </c>
      <c r="R25">
        <v>2655.4870000000001</v>
      </c>
      <c r="S25">
        <v>119.953</v>
      </c>
      <c r="T25">
        <v>757.48500000000001</v>
      </c>
      <c r="U25">
        <v>106.54300000000001</v>
      </c>
      <c r="V25">
        <v>589.28300000000002</v>
      </c>
      <c r="X25">
        <v>147.059</v>
      </c>
      <c r="Z25">
        <v>806.32899999999995</v>
      </c>
      <c r="AC25">
        <v>3300.6120000000001</v>
      </c>
      <c r="AD25">
        <v>181.31100000000001</v>
      </c>
      <c r="AE25">
        <v>466.33300000000003</v>
      </c>
      <c r="AF25">
        <v>406.93299999999999</v>
      </c>
      <c r="AI25">
        <v>639.18299999999999</v>
      </c>
      <c r="AJ25">
        <v>1361.424</v>
      </c>
      <c r="AL25">
        <v>321.98599999999999</v>
      </c>
      <c r="AN25">
        <v>248.625</v>
      </c>
      <c r="AO25">
        <v>269.08699999999999</v>
      </c>
      <c r="AP25">
        <v>3138.203</v>
      </c>
      <c r="AQ25">
        <v>1147.461</v>
      </c>
      <c r="AR25">
        <v>11972.885</v>
      </c>
      <c r="AU25">
        <v>121.49299999999999</v>
      </c>
      <c r="AV25">
        <v>166.40299999999999</v>
      </c>
      <c r="AW25">
        <v>601.24900000000002</v>
      </c>
      <c r="AX25">
        <v>239.017</v>
      </c>
      <c r="AY25">
        <v>207.071</v>
      </c>
    </row>
    <row r="26" spans="1:51">
      <c r="A26" t="s">
        <v>84</v>
      </c>
      <c r="B26">
        <v>23606.379000000001</v>
      </c>
      <c r="C26">
        <v>1218.981</v>
      </c>
      <c r="D26">
        <v>109.872</v>
      </c>
      <c r="F26">
        <v>875.17499999999995</v>
      </c>
      <c r="H26" s="1">
        <v>288.31099999999998</v>
      </c>
      <c r="K26">
        <v>278.178</v>
      </c>
      <c r="L26">
        <v>108.527</v>
      </c>
      <c r="N26">
        <v>344.64400000000001</v>
      </c>
      <c r="P26">
        <v>115.65300000000001</v>
      </c>
      <c r="R26">
        <v>2513.83</v>
      </c>
      <c r="T26">
        <v>684.423</v>
      </c>
      <c r="V26">
        <v>496.43599999999998</v>
      </c>
      <c r="X26">
        <v>179.40700000000001</v>
      </c>
      <c r="Z26">
        <v>951.97799999999995</v>
      </c>
      <c r="AC26">
        <v>391.63299999999998</v>
      </c>
      <c r="AD26">
        <v>362.09399999999999</v>
      </c>
      <c r="AE26">
        <v>2546.14</v>
      </c>
      <c r="AF26">
        <v>558.50900000000001</v>
      </c>
      <c r="AI26">
        <v>601.83000000000004</v>
      </c>
      <c r="AJ26">
        <v>2129.1260000000002</v>
      </c>
      <c r="AL26">
        <v>284.64499999999998</v>
      </c>
      <c r="AN26">
        <v>296.75799999999998</v>
      </c>
      <c r="AO26">
        <v>227.85</v>
      </c>
      <c r="AP26">
        <v>2759.047</v>
      </c>
      <c r="AQ26">
        <v>1286.1949999999999</v>
      </c>
      <c r="AR26">
        <v>16379.245999999999</v>
      </c>
      <c r="AV26">
        <v>164.94300000000001</v>
      </c>
      <c r="AW26">
        <v>483.64400000000001</v>
      </c>
      <c r="AX26">
        <v>190.12200000000001</v>
      </c>
      <c r="AY26">
        <v>197.31700000000001</v>
      </c>
    </row>
    <row r="27" spans="1:51">
      <c r="A27" t="s">
        <v>85</v>
      </c>
      <c r="B27">
        <v>28654.562000000002</v>
      </c>
      <c r="C27">
        <v>1166.4939999999999</v>
      </c>
      <c r="D27">
        <v>112.708</v>
      </c>
      <c r="F27">
        <v>1081.2239999999999</v>
      </c>
      <c r="H27" s="1">
        <v>718.80799999999999</v>
      </c>
      <c r="J27">
        <v>163.28800000000001</v>
      </c>
      <c r="K27">
        <v>560.05600000000004</v>
      </c>
      <c r="L27">
        <v>168.398</v>
      </c>
      <c r="N27">
        <v>446.80599999999998</v>
      </c>
      <c r="P27">
        <v>145.40100000000001</v>
      </c>
      <c r="Q27">
        <v>125.47799999999999</v>
      </c>
      <c r="R27">
        <v>3968.4229999999998</v>
      </c>
      <c r="T27">
        <v>1116.8689999999999</v>
      </c>
      <c r="U27">
        <v>141.54499999999999</v>
      </c>
      <c r="V27">
        <v>508.58199999999999</v>
      </c>
      <c r="X27">
        <v>206.15100000000001</v>
      </c>
      <c r="Z27">
        <v>1498.6020000000001</v>
      </c>
      <c r="AA27">
        <v>103.666</v>
      </c>
      <c r="AC27">
        <v>2358.1379999999999</v>
      </c>
      <c r="AD27">
        <v>196.22900000000001</v>
      </c>
      <c r="AE27">
        <v>818.10299999999995</v>
      </c>
      <c r="AF27">
        <v>1837.1379999999999</v>
      </c>
      <c r="AI27">
        <v>688.18200000000002</v>
      </c>
      <c r="AJ27">
        <v>1183.2919999999999</v>
      </c>
      <c r="AL27">
        <v>239.881</v>
      </c>
      <c r="AN27">
        <v>303.79199999999997</v>
      </c>
      <c r="AO27">
        <v>294.33499999999998</v>
      </c>
      <c r="AP27">
        <v>2544.636</v>
      </c>
      <c r="AQ27">
        <v>2759.38</v>
      </c>
      <c r="AR27">
        <v>19306.712</v>
      </c>
      <c r="AU27">
        <v>152.59100000000001</v>
      </c>
      <c r="AV27">
        <v>208.40199999999999</v>
      </c>
      <c r="AW27">
        <v>544.726</v>
      </c>
      <c r="AX27">
        <v>152.56700000000001</v>
      </c>
      <c r="AY27">
        <v>176.798</v>
      </c>
    </row>
    <row r="28" spans="1:51">
      <c r="A28" t="s">
        <v>86</v>
      </c>
      <c r="B28">
        <v>33628.156000000003</v>
      </c>
      <c r="C28">
        <v>1106.9469999999999</v>
      </c>
      <c r="D28">
        <v>122.261</v>
      </c>
      <c r="F28">
        <v>521.88900000000001</v>
      </c>
      <c r="H28" s="1">
        <v>1126.779</v>
      </c>
      <c r="J28">
        <v>202.881</v>
      </c>
      <c r="K28">
        <v>378.57100000000003</v>
      </c>
      <c r="L28">
        <v>168.68</v>
      </c>
      <c r="N28">
        <v>396.07799999999997</v>
      </c>
      <c r="P28">
        <v>163.23599999999999</v>
      </c>
      <c r="Q28">
        <v>132.33500000000001</v>
      </c>
      <c r="R28">
        <v>3385.1170000000002</v>
      </c>
      <c r="S28">
        <v>347.56599999999997</v>
      </c>
      <c r="T28">
        <v>651.28599999999994</v>
      </c>
      <c r="U28">
        <v>133.37100000000001</v>
      </c>
      <c r="V28">
        <v>3401.8580000000002</v>
      </c>
      <c r="X28">
        <v>158.75700000000001</v>
      </c>
      <c r="Z28">
        <v>1587.3119999999999</v>
      </c>
      <c r="AA28">
        <v>131.11500000000001</v>
      </c>
      <c r="AC28">
        <v>3618.7130000000002</v>
      </c>
      <c r="AD28">
        <v>385.64100000000002</v>
      </c>
      <c r="AE28">
        <v>2593.7510000000002</v>
      </c>
      <c r="AF28">
        <v>454.87599999999998</v>
      </c>
      <c r="AI28">
        <v>1584.3219999999999</v>
      </c>
      <c r="AJ28">
        <v>1020.529</v>
      </c>
      <c r="AL28">
        <v>204.267</v>
      </c>
      <c r="AN28">
        <v>181.49799999999999</v>
      </c>
      <c r="AO28">
        <v>355.142</v>
      </c>
      <c r="AP28">
        <v>5925.2020000000002</v>
      </c>
      <c r="AQ28">
        <v>3932.3609999999999</v>
      </c>
      <c r="AR28">
        <v>9093.48</v>
      </c>
      <c r="AU28">
        <v>210.173</v>
      </c>
      <c r="AV28">
        <v>122.471</v>
      </c>
      <c r="AW28">
        <v>483.35500000000002</v>
      </c>
      <c r="AX28">
        <v>242.541</v>
      </c>
      <c r="AY28">
        <v>207.649</v>
      </c>
    </row>
    <row r="29" spans="1:51">
      <c r="A29" t="s">
        <v>87</v>
      </c>
      <c r="B29">
        <v>20555.719000000001</v>
      </c>
      <c r="C29">
        <v>1025.086</v>
      </c>
      <c r="D29">
        <v>152.251</v>
      </c>
      <c r="F29">
        <v>904.61400000000003</v>
      </c>
      <c r="H29" s="1">
        <v>398.13099999999997</v>
      </c>
      <c r="K29">
        <v>230.64</v>
      </c>
      <c r="N29">
        <v>278.35899999999998</v>
      </c>
      <c r="P29">
        <v>144.25700000000001</v>
      </c>
      <c r="R29">
        <v>2449.8629999999998</v>
      </c>
      <c r="S29">
        <v>228.17599999999999</v>
      </c>
      <c r="T29">
        <v>615.16499999999996</v>
      </c>
      <c r="V29">
        <v>1784.596</v>
      </c>
      <c r="X29">
        <v>183.23500000000001</v>
      </c>
      <c r="Z29">
        <v>631.98199999999997</v>
      </c>
      <c r="AC29">
        <v>3365.8310000000001</v>
      </c>
      <c r="AD29">
        <v>400.12200000000001</v>
      </c>
      <c r="AE29">
        <v>3254.5949999999998</v>
      </c>
      <c r="AI29">
        <v>522.17600000000004</v>
      </c>
      <c r="AJ29">
        <v>834.346</v>
      </c>
      <c r="AK29">
        <v>138.05600000000001</v>
      </c>
      <c r="AL29">
        <v>301.93599999999998</v>
      </c>
      <c r="AN29">
        <v>169.27799999999999</v>
      </c>
      <c r="AO29">
        <v>113.43</v>
      </c>
      <c r="AP29">
        <v>5123.6120000000001</v>
      </c>
      <c r="AQ29">
        <v>1469.4590000000001</v>
      </c>
      <c r="AR29">
        <v>7308.7449999999999</v>
      </c>
      <c r="AU29">
        <v>205.96799999999999</v>
      </c>
      <c r="AV29">
        <v>159.024</v>
      </c>
      <c r="AW29">
        <v>589.69899999999996</v>
      </c>
      <c r="AX29">
        <v>298.387</v>
      </c>
      <c r="AY29">
        <v>202.70599999999999</v>
      </c>
    </row>
    <row r="30" spans="1:51">
      <c r="A30" t="s">
        <v>88</v>
      </c>
      <c r="B30">
        <v>19263.767</v>
      </c>
      <c r="C30">
        <v>761.61300000000006</v>
      </c>
      <c r="D30">
        <v>133.87200000000001</v>
      </c>
      <c r="F30">
        <v>431.43</v>
      </c>
      <c r="I30">
        <v>407.67700000000002</v>
      </c>
      <c r="K30">
        <v>394.46899999999999</v>
      </c>
      <c r="L30">
        <v>123.736</v>
      </c>
      <c r="N30">
        <v>275.48500000000001</v>
      </c>
      <c r="Q30">
        <v>112.33799999999999</v>
      </c>
      <c r="R30">
        <v>2214.6750000000002</v>
      </c>
      <c r="S30">
        <v>244.893</v>
      </c>
      <c r="T30">
        <v>352.88099999999997</v>
      </c>
      <c r="V30">
        <v>2603.7710000000002</v>
      </c>
      <c r="X30">
        <v>130.55799999999999</v>
      </c>
      <c r="Z30">
        <v>911.55</v>
      </c>
      <c r="AC30">
        <v>349.11200000000002</v>
      </c>
      <c r="AD30">
        <v>203.83600000000001</v>
      </c>
      <c r="AE30">
        <v>2574.56</v>
      </c>
      <c r="AF30">
        <v>173.40600000000001</v>
      </c>
      <c r="AI30">
        <v>670.01300000000003</v>
      </c>
      <c r="AJ30">
        <v>393.49</v>
      </c>
      <c r="AL30">
        <v>304.99299999999999</v>
      </c>
      <c r="AN30">
        <v>173.05699999999999</v>
      </c>
      <c r="AO30">
        <v>155.29</v>
      </c>
      <c r="AP30">
        <v>5743.09</v>
      </c>
      <c r="AQ30">
        <v>2320.366</v>
      </c>
      <c r="AR30">
        <v>6191.4219999999996</v>
      </c>
      <c r="AU30">
        <v>192.05</v>
      </c>
      <c r="AV30">
        <v>200.273</v>
      </c>
      <c r="AW30">
        <v>522.70100000000002</v>
      </c>
      <c r="AX30">
        <v>225.62899999999999</v>
      </c>
      <c r="AY30">
        <v>179.65</v>
      </c>
    </row>
    <row r="31" spans="1:51">
      <c r="A31" t="s">
        <v>214</v>
      </c>
      <c r="B31">
        <f>(COUNT(B3:B30)/28)*100</f>
        <v>100</v>
      </c>
      <c r="C31">
        <f t="shared" ref="C31:AY31" si="0">(COUNT(C3:C30)/28)*100</f>
        <v>89.285714285714292</v>
      </c>
      <c r="D31">
        <f t="shared" si="0"/>
        <v>78.571428571428569</v>
      </c>
      <c r="E31">
        <f t="shared" si="0"/>
        <v>10.714285714285714</v>
      </c>
      <c r="F31">
        <f t="shared" si="0"/>
        <v>82.142857142857139</v>
      </c>
      <c r="G31">
        <f t="shared" si="0"/>
        <v>10.714285714285714</v>
      </c>
      <c r="H31">
        <f t="shared" si="0"/>
        <v>57.142857142857139</v>
      </c>
      <c r="I31">
        <f t="shared" si="0"/>
        <v>17.857142857142858</v>
      </c>
      <c r="J31">
        <f t="shared" si="0"/>
        <v>10.714285714285714</v>
      </c>
      <c r="K31">
        <f t="shared" si="0"/>
        <v>64.285714285714292</v>
      </c>
      <c r="L31">
        <f t="shared" si="0"/>
        <v>50</v>
      </c>
      <c r="M31">
        <f t="shared" si="0"/>
        <v>21.428571428571427</v>
      </c>
      <c r="N31">
        <f t="shared" si="0"/>
        <v>60.714285714285708</v>
      </c>
      <c r="O31">
        <f t="shared" si="0"/>
        <v>14.285714285714285</v>
      </c>
      <c r="P31">
        <f t="shared" si="0"/>
        <v>32.142857142857146</v>
      </c>
      <c r="Q31">
        <f t="shared" si="0"/>
        <v>25</v>
      </c>
      <c r="R31">
        <f t="shared" si="0"/>
        <v>100</v>
      </c>
      <c r="S31">
        <f t="shared" si="0"/>
        <v>50</v>
      </c>
      <c r="T31">
        <f t="shared" si="0"/>
        <v>71.428571428571431</v>
      </c>
      <c r="U31">
        <f t="shared" si="0"/>
        <v>50</v>
      </c>
      <c r="V31">
        <f t="shared" si="0"/>
        <v>100</v>
      </c>
      <c r="W31">
        <f t="shared" si="0"/>
        <v>14.285714285714285</v>
      </c>
      <c r="X31">
        <f t="shared" si="0"/>
        <v>67.857142857142861</v>
      </c>
      <c r="Y31">
        <f t="shared" si="0"/>
        <v>21.428571428571427</v>
      </c>
      <c r="Z31">
        <f t="shared" si="0"/>
        <v>96.428571428571431</v>
      </c>
      <c r="AA31">
        <f t="shared" si="0"/>
        <v>39.285714285714285</v>
      </c>
      <c r="AB31">
        <f t="shared" si="0"/>
        <v>17.857142857142858</v>
      </c>
      <c r="AC31">
        <f t="shared" si="0"/>
        <v>100</v>
      </c>
      <c r="AD31">
        <f t="shared" si="0"/>
        <v>82.142857142857139</v>
      </c>
      <c r="AE31">
        <f t="shared" si="0"/>
        <v>96.428571428571431</v>
      </c>
      <c r="AF31">
        <f t="shared" si="0"/>
        <v>92.857142857142861</v>
      </c>
      <c r="AG31">
        <f t="shared" si="0"/>
        <v>46.428571428571431</v>
      </c>
      <c r="AH31">
        <f t="shared" si="0"/>
        <v>14.285714285714285</v>
      </c>
      <c r="AI31">
        <f t="shared" si="0"/>
        <v>100</v>
      </c>
      <c r="AJ31">
        <f t="shared" si="0"/>
        <v>89.285714285714292</v>
      </c>
      <c r="AK31">
        <f t="shared" si="0"/>
        <v>25</v>
      </c>
      <c r="AL31">
        <f t="shared" si="0"/>
        <v>89.285714285714292</v>
      </c>
      <c r="AM31">
        <f t="shared" si="0"/>
        <v>32.142857142857146</v>
      </c>
      <c r="AN31">
        <f t="shared" si="0"/>
        <v>64.285714285714292</v>
      </c>
      <c r="AO31">
        <f t="shared" si="0"/>
        <v>96.428571428571431</v>
      </c>
      <c r="AP31">
        <f t="shared" si="0"/>
        <v>96.428571428571431</v>
      </c>
      <c r="AQ31">
        <f t="shared" si="0"/>
        <v>89.285714285714292</v>
      </c>
      <c r="AR31">
        <f t="shared" si="0"/>
        <v>100</v>
      </c>
      <c r="AS31">
        <f t="shared" si="0"/>
        <v>35.714285714285715</v>
      </c>
      <c r="AT31">
        <f t="shared" si="0"/>
        <v>10.714285714285714</v>
      </c>
      <c r="AU31">
        <f t="shared" si="0"/>
        <v>89.285714285714292</v>
      </c>
      <c r="AV31">
        <f t="shared" si="0"/>
        <v>92.857142857142861</v>
      </c>
      <c r="AW31">
        <f t="shared" si="0"/>
        <v>100</v>
      </c>
      <c r="AX31">
        <f t="shared" si="0"/>
        <v>96.428571428571431</v>
      </c>
      <c r="AY31">
        <f t="shared" si="0"/>
        <v>89.285714285714292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C822-B79D-4143-85C9-A297B951D31D}">
  <dimension ref="A1:BE50"/>
  <sheetViews>
    <sheetView topLeftCell="A28" workbookViewId="0">
      <selection activeCell="K31" sqref="K31"/>
    </sheetView>
  </sheetViews>
  <sheetFormatPr baseColWidth="10" defaultColWidth="8.83203125" defaultRowHeight="15"/>
  <sheetData>
    <row r="1" spans="1:57" ht="80">
      <c r="A1" s="3" t="s">
        <v>269</v>
      </c>
      <c r="B1" s="3" t="s">
        <v>270</v>
      </c>
      <c r="C1" s="3" t="s">
        <v>271</v>
      </c>
      <c r="D1" s="3" t="s">
        <v>272</v>
      </c>
      <c r="E1" s="3" t="s">
        <v>273</v>
      </c>
      <c r="F1" s="3" t="s">
        <v>274</v>
      </c>
      <c r="G1" t="s">
        <v>353</v>
      </c>
      <c r="H1" s="11" t="s">
        <v>354</v>
      </c>
      <c r="I1" t="s">
        <v>0</v>
      </c>
      <c r="J1" t="s">
        <v>219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213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16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37</v>
      </c>
      <c r="AQ1" t="s">
        <v>38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ht="32">
      <c r="A2" s="4" t="s">
        <v>275</v>
      </c>
      <c r="B2" s="4" t="s">
        <v>276</v>
      </c>
      <c r="C2" s="4" t="s">
        <v>277</v>
      </c>
      <c r="D2" s="4" t="s">
        <v>278</v>
      </c>
      <c r="E2" s="4" t="s">
        <v>279</v>
      </c>
      <c r="F2" s="5">
        <v>44350</v>
      </c>
      <c r="G2">
        <v>6.25E-2</v>
      </c>
      <c r="H2">
        <v>0.56766575840145317</v>
      </c>
      <c r="I2">
        <v>5348.5510000000004</v>
      </c>
      <c r="J2">
        <f>Table38[[#This Row],[C01]]+0.5</f>
        <v>5349.0510000000004</v>
      </c>
      <c r="K2">
        <v>255.21899999999999</v>
      </c>
      <c r="L2">
        <v>130.9</v>
      </c>
      <c r="N2">
        <v>319.98099999999999</v>
      </c>
      <c r="P2">
        <v>104.349</v>
      </c>
      <c r="U2">
        <v>104.18300000000001</v>
      </c>
      <c r="Z2">
        <v>1632.309</v>
      </c>
      <c r="AC2">
        <v>470.65300000000002</v>
      </c>
      <c r="AD2">
        <v>1699.0170000000001</v>
      </c>
      <c r="AH2">
        <v>8842.7250000000004</v>
      </c>
      <c r="AK2">
        <v>129.97800000000001</v>
      </c>
      <c r="AL2">
        <v>520.33399999999995</v>
      </c>
      <c r="AM2">
        <v>10264.769</v>
      </c>
      <c r="AN2">
        <v>112.669</v>
      </c>
      <c r="AO2">
        <v>183.33799999999999</v>
      </c>
      <c r="AP2">
        <v>306.75099999999998</v>
      </c>
      <c r="AR2">
        <v>100.58199999999999</v>
      </c>
      <c r="AS2">
        <v>234.452</v>
      </c>
      <c r="AT2">
        <v>131.18299999999999</v>
      </c>
      <c r="AV2">
        <v>3045.7460000000001</v>
      </c>
      <c r="AW2">
        <v>11232.700999999999</v>
      </c>
      <c r="AY2">
        <v>169.446</v>
      </c>
      <c r="AZ2">
        <v>156.19399999999999</v>
      </c>
      <c r="BA2">
        <v>145.52099999999999</v>
      </c>
      <c r="BB2">
        <v>170.494</v>
      </c>
      <c r="BC2">
        <v>359.08800000000002</v>
      </c>
      <c r="BD2">
        <v>107.55500000000001</v>
      </c>
    </row>
    <row r="3" spans="1:57" ht="32">
      <c r="A3" s="4" t="s">
        <v>280</v>
      </c>
      <c r="B3" s="4" t="s">
        <v>276</v>
      </c>
      <c r="C3" s="4" t="s">
        <v>277</v>
      </c>
      <c r="D3" s="4" t="s">
        <v>281</v>
      </c>
      <c r="E3" s="4" t="s">
        <v>279</v>
      </c>
      <c r="F3" s="5">
        <v>44350</v>
      </c>
      <c r="G3">
        <v>5.3099999999998815E-2</v>
      </c>
      <c r="H3">
        <v>0.52263779527557885</v>
      </c>
      <c r="I3">
        <v>5173.0230000000001</v>
      </c>
      <c r="J3">
        <f>Table38[[#This Row],[C01]]+0.5</f>
        <v>5173.5230000000001</v>
      </c>
      <c r="K3">
        <v>140.416</v>
      </c>
      <c r="N3">
        <v>299.45999999999998</v>
      </c>
      <c r="P3">
        <v>116.31699999999999</v>
      </c>
      <c r="Z3">
        <v>4531.5680000000002</v>
      </c>
      <c r="AC3">
        <v>538.74900000000002</v>
      </c>
      <c r="AD3">
        <v>1879.8630000000001</v>
      </c>
      <c r="AH3">
        <v>22624.829000000002</v>
      </c>
      <c r="AJ3">
        <v>109.008</v>
      </c>
      <c r="AK3">
        <v>108.235</v>
      </c>
      <c r="AL3">
        <v>165.02699999999999</v>
      </c>
      <c r="AM3">
        <v>5111.4830000000002</v>
      </c>
      <c r="AN3">
        <v>217.005</v>
      </c>
      <c r="AO3">
        <v>287.67</v>
      </c>
      <c r="AP3">
        <v>826.98199999999997</v>
      </c>
      <c r="AQ3">
        <v>107.48699999999999</v>
      </c>
      <c r="AR3">
        <v>100.066</v>
      </c>
      <c r="AS3">
        <v>814.09900000000005</v>
      </c>
      <c r="AT3">
        <v>825.59299999999996</v>
      </c>
      <c r="AV3">
        <v>7128.5990000000002</v>
      </c>
      <c r="AW3">
        <v>6105.8729999999996</v>
      </c>
      <c r="AX3">
        <v>789.96699999999998</v>
      </c>
      <c r="AY3">
        <v>464.40899999999999</v>
      </c>
      <c r="BA3">
        <v>216.98500000000001</v>
      </c>
      <c r="BB3">
        <v>184.458</v>
      </c>
      <c r="BC3">
        <v>284.23200000000003</v>
      </c>
      <c r="BD3">
        <v>224.72900000000001</v>
      </c>
    </row>
    <row r="4" spans="1:57" ht="32">
      <c r="A4" s="4" t="s">
        <v>282</v>
      </c>
      <c r="B4" s="4" t="s">
        <v>283</v>
      </c>
      <c r="C4" s="4" t="s">
        <v>277</v>
      </c>
      <c r="D4" s="4" t="s">
        <v>284</v>
      </c>
      <c r="E4" s="4" t="s">
        <v>279</v>
      </c>
      <c r="F4" s="5">
        <v>44350</v>
      </c>
      <c r="G4">
        <v>6.0499999999999332E-2</v>
      </c>
      <c r="H4">
        <v>0.60499999999999332</v>
      </c>
      <c r="I4">
        <v>3562.5830000000001</v>
      </c>
      <c r="J4">
        <f>Table38[[#This Row],[C01]]+0.5</f>
        <v>3563.0830000000001</v>
      </c>
      <c r="L4">
        <v>126.41500000000001</v>
      </c>
      <c r="N4">
        <v>308.12700000000001</v>
      </c>
      <c r="P4">
        <v>106.709</v>
      </c>
      <c r="Z4">
        <v>3414.2040000000002</v>
      </c>
      <c r="AA4">
        <v>149.08699999999999</v>
      </c>
      <c r="AC4">
        <v>490.84399999999999</v>
      </c>
      <c r="AD4">
        <v>2801.6370000000002</v>
      </c>
      <c r="AG4">
        <v>387.04899999999998</v>
      </c>
      <c r="AH4">
        <v>10028.941999999999</v>
      </c>
      <c r="AI4">
        <v>110.627</v>
      </c>
      <c r="AJ4">
        <v>215.71799999999999</v>
      </c>
      <c r="AK4">
        <v>506.61099999999999</v>
      </c>
      <c r="AL4">
        <v>444.13799999999998</v>
      </c>
      <c r="AM4">
        <v>9845.31</v>
      </c>
      <c r="AN4">
        <v>205.74100000000001</v>
      </c>
      <c r="AO4">
        <v>160.24600000000001</v>
      </c>
      <c r="AP4">
        <v>587.69399999999996</v>
      </c>
      <c r="AQ4">
        <v>179.87</v>
      </c>
      <c r="AR4">
        <v>155.27799999999999</v>
      </c>
      <c r="AS4">
        <v>213.89500000000001</v>
      </c>
      <c r="AT4">
        <v>183.40299999999999</v>
      </c>
      <c r="AU4">
        <v>111.345</v>
      </c>
      <c r="AV4">
        <v>3855.3870000000002</v>
      </c>
      <c r="AW4">
        <v>9513.8439999999991</v>
      </c>
      <c r="AX4">
        <v>852.86</v>
      </c>
      <c r="AY4">
        <v>303.47500000000002</v>
      </c>
      <c r="AZ4">
        <v>207.988</v>
      </c>
      <c r="BA4">
        <v>187.70599999999999</v>
      </c>
      <c r="BB4">
        <v>143.624</v>
      </c>
      <c r="BC4">
        <v>310.28399999999999</v>
      </c>
      <c r="BD4">
        <v>323.13299999999998</v>
      </c>
    </row>
    <row r="5" spans="1:57" ht="32">
      <c r="A5" s="4" t="s">
        <v>285</v>
      </c>
      <c r="B5" s="4" t="s">
        <v>286</v>
      </c>
      <c r="C5" s="4" t="s">
        <v>277</v>
      </c>
      <c r="D5" s="4" t="s">
        <v>287</v>
      </c>
      <c r="E5" s="4" t="s">
        <v>279</v>
      </c>
      <c r="F5" s="5">
        <v>44350</v>
      </c>
      <c r="G5">
        <v>6.1999999999999389E-2</v>
      </c>
      <c r="H5">
        <v>0.55805580558055257</v>
      </c>
      <c r="I5">
        <v>2429.6239999999998</v>
      </c>
      <c r="J5">
        <f>Table38[[#This Row],[C01]]+0.5</f>
        <v>2430.1239999999998</v>
      </c>
      <c r="K5">
        <v>362.76499999999999</v>
      </c>
      <c r="Z5">
        <v>1414.4639999999999</v>
      </c>
      <c r="AC5">
        <v>195.73</v>
      </c>
      <c r="AD5">
        <v>2058.2150000000001</v>
      </c>
      <c r="AG5">
        <v>1112.5920000000001</v>
      </c>
      <c r="AH5">
        <v>9981.8050000000003</v>
      </c>
      <c r="AK5">
        <v>169.90899999999999</v>
      </c>
      <c r="AL5">
        <v>159.744</v>
      </c>
      <c r="AM5">
        <v>3635.9609999999998</v>
      </c>
      <c r="AN5">
        <v>1216.559</v>
      </c>
      <c r="AO5">
        <v>133.05199999999999</v>
      </c>
      <c r="AP5">
        <v>505.02699999999999</v>
      </c>
      <c r="AS5">
        <v>163.66999999999999</v>
      </c>
      <c r="AT5">
        <v>115.98</v>
      </c>
      <c r="AV5">
        <v>2428.2379999999998</v>
      </c>
      <c r="AW5">
        <v>5219.9449999999997</v>
      </c>
      <c r="AX5">
        <v>218.61799999999999</v>
      </c>
      <c r="AY5">
        <v>160.54599999999999</v>
      </c>
      <c r="AZ5">
        <v>230.99700000000001</v>
      </c>
      <c r="BA5">
        <v>177.441</v>
      </c>
      <c r="BB5">
        <v>140.178</v>
      </c>
      <c r="BC5">
        <v>343.20299999999997</v>
      </c>
      <c r="BD5">
        <v>319.52699999999999</v>
      </c>
      <c r="BE5">
        <v>113.91800000000001</v>
      </c>
    </row>
    <row r="6" spans="1:57" ht="32">
      <c r="A6" s="4" t="s">
        <v>288</v>
      </c>
      <c r="B6" s="4" t="s">
        <v>289</v>
      </c>
      <c r="C6" s="4" t="s">
        <v>277</v>
      </c>
      <c r="D6" s="4" t="s">
        <v>290</v>
      </c>
      <c r="E6" s="4" t="s">
        <v>279</v>
      </c>
      <c r="F6" s="5">
        <v>44350</v>
      </c>
      <c r="G6">
        <v>5.379999999999896E-2</v>
      </c>
      <c r="H6">
        <v>0.50374531835205016</v>
      </c>
      <c r="I6">
        <v>2135.4740000000002</v>
      </c>
      <c r="J6">
        <f>Table38[[#This Row],[C01]]+0.5</f>
        <v>2135.9740000000002</v>
      </c>
      <c r="K6">
        <v>244.61799999999999</v>
      </c>
      <c r="L6">
        <v>124.91800000000001</v>
      </c>
      <c r="Z6">
        <v>2868.6680000000001</v>
      </c>
      <c r="AC6">
        <v>702.77800000000002</v>
      </c>
      <c r="AD6">
        <v>2253.6320000000001</v>
      </c>
      <c r="AG6">
        <v>169.41800000000001</v>
      </c>
      <c r="AH6">
        <v>10292.331</v>
      </c>
      <c r="AK6">
        <v>165.95</v>
      </c>
      <c r="AL6">
        <v>557.65099999999995</v>
      </c>
      <c r="AM6">
        <v>11717.289000000001</v>
      </c>
      <c r="AN6">
        <v>1143.3140000000001</v>
      </c>
      <c r="AO6">
        <v>396.74</v>
      </c>
      <c r="AP6">
        <v>372.96</v>
      </c>
      <c r="AT6">
        <v>129.63399999999999</v>
      </c>
      <c r="AV6">
        <v>1845.01</v>
      </c>
      <c r="AW6">
        <v>6837.6459999999997</v>
      </c>
      <c r="AX6">
        <v>0</v>
      </c>
      <c r="AY6">
        <v>103.821</v>
      </c>
      <c r="AZ6">
        <v>337.65300000000002</v>
      </c>
      <c r="BA6">
        <v>137.31399999999999</v>
      </c>
      <c r="BB6">
        <v>191.523</v>
      </c>
      <c r="BC6">
        <v>289.52600000000001</v>
      </c>
      <c r="BD6">
        <v>296.12400000000002</v>
      </c>
      <c r="BE6">
        <v>128.125</v>
      </c>
    </row>
    <row r="7" spans="1:57" ht="32">
      <c r="A7" s="4" t="s">
        <v>291</v>
      </c>
      <c r="B7" s="4" t="s">
        <v>292</v>
      </c>
      <c r="C7" s="4" t="s">
        <v>293</v>
      </c>
      <c r="D7" s="4" t="s">
        <v>294</v>
      </c>
      <c r="E7" s="4" t="s">
        <v>295</v>
      </c>
      <c r="F7" s="6" t="s">
        <v>296</v>
      </c>
      <c r="G7">
        <v>6.8499999999998451E-2</v>
      </c>
      <c r="H7">
        <v>0.72410147991541696</v>
      </c>
      <c r="I7">
        <v>802.60500000000002</v>
      </c>
      <c r="J7">
        <f>Table38[[#This Row],[C01]]+0.5</f>
        <v>803.10500000000002</v>
      </c>
      <c r="L7">
        <v>114.82599999999999</v>
      </c>
      <c r="O7">
        <v>120.40900000000001</v>
      </c>
      <c r="W7">
        <v>157.80600000000001</v>
      </c>
      <c r="Z7">
        <v>323.76499999999999</v>
      </c>
      <c r="AB7">
        <v>244.26900000000001</v>
      </c>
      <c r="AD7">
        <v>862.63499999999999</v>
      </c>
      <c r="AG7">
        <v>702.26900000000001</v>
      </c>
      <c r="AH7">
        <v>3037.877</v>
      </c>
      <c r="AK7">
        <v>1378.097</v>
      </c>
      <c r="AM7">
        <v>133.42599999999999</v>
      </c>
      <c r="AP7">
        <v>514.99599999999998</v>
      </c>
      <c r="AQ7">
        <v>731.35199999999998</v>
      </c>
      <c r="AT7">
        <v>187.44200000000001</v>
      </c>
      <c r="AV7">
        <v>446.32299999999998</v>
      </c>
      <c r="AW7">
        <v>1230.3409999999999</v>
      </c>
      <c r="AX7">
        <v>113.33</v>
      </c>
      <c r="AY7">
        <v>1085.287</v>
      </c>
      <c r="BC7">
        <v>154.87700000000001</v>
      </c>
      <c r="BE7">
        <v>127.255</v>
      </c>
    </row>
    <row r="8" spans="1:57" ht="32">
      <c r="A8" s="8" t="s">
        <v>297</v>
      </c>
      <c r="B8" s="8" t="s">
        <v>292</v>
      </c>
      <c r="C8" s="8" t="s">
        <v>298</v>
      </c>
      <c r="D8" s="8" t="s">
        <v>299</v>
      </c>
      <c r="E8" s="8" t="s">
        <v>300</v>
      </c>
      <c r="F8" s="9" t="s">
        <v>296</v>
      </c>
      <c r="G8">
        <v>7.0600000000000662E-2</v>
      </c>
      <c r="H8">
        <v>0.51308139534884201</v>
      </c>
      <c r="I8">
        <v>19022.41</v>
      </c>
      <c r="J8">
        <f>Table38[[#This Row],[C01]]+0.5</f>
        <v>19022.91</v>
      </c>
      <c r="K8">
        <v>593.24400000000003</v>
      </c>
      <c r="L8">
        <v>159.233</v>
      </c>
      <c r="N8">
        <v>1072.77</v>
      </c>
      <c r="P8">
        <v>136.435</v>
      </c>
      <c r="S8">
        <v>287.90600000000001</v>
      </c>
      <c r="T8">
        <v>128.37</v>
      </c>
      <c r="V8">
        <v>272.31299999999999</v>
      </c>
      <c r="Y8">
        <v>104.69799999999999</v>
      </c>
      <c r="Z8">
        <v>2840.4229999999998</v>
      </c>
      <c r="AA8">
        <v>165.624</v>
      </c>
      <c r="AB8">
        <v>297.59300000000002</v>
      </c>
      <c r="AD8">
        <v>2141.1860000000001</v>
      </c>
      <c r="AE8">
        <v>747.125</v>
      </c>
      <c r="AF8">
        <v>1085.636</v>
      </c>
      <c r="AH8">
        <v>2097.855</v>
      </c>
      <c r="AI8">
        <v>112.80200000000001</v>
      </c>
      <c r="AK8">
        <v>146.251</v>
      </c>
      <c r="AM8">
        <v>899.58299999999997</v>
      </c>
      <c r="AN8">
        <v>678.59900000000005</v>
      </c>
      <c r="AO8">
        <v>2922.078</v>
      </c>
      <c r="AP8">
        <v>2102.3240000000001</v>
      </c>
      <c r="AQ8">
        <v>497.3</v>
      </c>
      <c r="AR8">
        <v>118.79900000000001</v>
      </c>
      <c r="AS8">
        <v>135.95400000000001</v>
      </c>
      <c r="AU8">
        <v>181.041</v>
      </c>
      <c r="AV8">
        <v>723.28700000000003</v>
      </c>
      <c r="AW8">
        <v>4032.6550000000002</v>
      </c>
      <c r="AX8">
        <v>1951.4010000000001</v>
      </c>
      <c r="AY8">
        <v>1492.5250000000001</v>
      </c>
      <c r="AZ8">
        <v>194.90600000000001</v>
      </c>
      <c r="BA8">
        <v>149.69999999999999</v>
      </c>
      <c r="BB8">
        <v>244.50899999999999</v>
      </c>
      <c r="BC8">
        <v>468.12200000000001</v>
      </c>
      <c r="BD8">
        <v>327.63400000000001</v>
      </c>
      <c r="BE8">
        <v>163.07599999999999</v>
      </c>
    </row>
    <row r="9" spans="1:57" ht="32">
      <c r="A9" s="4" t="s">
        <v>301</v>
      </c>
      <c r="B9" s="4" t="s">
        <v>292</v>
      </c>
      <c r="C9" s="4" t="s">
        <v>298</v>
      </c>
      <c r="D9" s="4" t="s">
        <v>302</v>
      </c>
      <c r="E9" s="10" t="s">
        <v>303</v>
      </c>
      <c r="F9" s="6" t="s">
        <v>296</v>
      </c>
      <c r="G9">
        <v>8.8699999999999335E-2</v>
      </c>
      <c r="H9">
        <v>0.54118364856619483</v>
      </c>
      <c r="I9">
        <v>13044.453</v>
      </c>
      <c r="J9">
        <f>Table38[[#This Row],[C01]]+0.5</f>
        <v>13044.953</v>
      </c>
      <c r="K9">
        <v>327.35300000000001</v>
      </c>
      <c r="L9">
        <v>168.48</v>
      </c>
      <c r="N9">
        <v>1438.36</v>
      </c>
      <c r="P9">
        <v>141.495</v>
      </c>
      <c r="S9">
        <v>355.74</v>
      </c>
      <c r="T9">
        <v>185.86</v>
      </c>
      <c r="U9">
        <v>139.053</v>
      </c>
      <c r="V9">
        <v>177.83500000000001</v>
      </c>
      <c r="Z9">
        <v>3464.9659999999999</v>
      </c>
      <c r="AB9">
        <v>444.27800000000002</v>
      </c>
      <c r="AD9">
        <v>948.05799999999999</v>
      </c>
      <c r="AE9">
        <v>101.78400000000001</v>
      </c>
      <c r="AF9">
        <v>108.07599999999999</v>
      </c>
      <c r="AH9">
        <v>10256.037</v>
      </c>
      <c r="AI9">
        <v>117.47</v>
      </c>
      <c r="AK9">
        <v>430.96499999999997</v>
      </c>
      <c r="AL9">
        <v>134.036</v>
      </c>
      <c r="AM9">
        <v>2073.9290000000001</v>
      </c>
      <c r="AN9">
        <v>179.554</v>
      </c>
      <c r="AO9">
        <v>112.251</v>
      </c>
      <c r="AP9">
        <v>815.37599999999998</v>
      </c>
      <c r="AQ9">
        <v>656.09799999999996</v>
      </c>
      <c r="AR9">
        <v>179.876</v>
      </c>
      <c r="AS9">
        <v>265.26400000000001</v>
      </c>
      <c r="AV9">
        <v>3236.0970000000002</v>
      </c>
      <c r="AW9">
        <v>3685.4029999999998</v>
      </c>
      <c r="AX9">
        <v>1984.096</v>
      </c>
      <c r="AY9">
        <v>7268.08</v>
      </c>
      <c r="AZ9">
        <v>143.941</v>
      </c>
      <c r="BA9">
        <v>512.54200000000003</v>
      </c>
      <c r="BB9">
        <v>341.27</v>
      </c>
      <c r="BC9">
        <v>585.952</v>
      </c>
      <c r="BD9">
        <v>371.02699999999999</v>
      </c>
      <c r="BE9">
        <v>174.654</v>
      </c>
    </row>
    <row r="10" spans="1:57" ht="32">
      <c r="A10" s="4" t="s">
        <v>304</v>
      </c>
      <c r="B10" s="4" t="s">
        <v>292</v>
      </c>
      <c r="C10" s="4" t="s">
        <v>293</v>
      </c>
      <c r="D10" s="4" t="s">
        <v>302</v>
      </c>
      <c r="E10" s="10" t="s">
        <v>305</v>
      </c>
      <c r="F10" s="6" t="s">
        <v>296</v>
      </c>
      <c r="G10">
        <v>5.6799999999999073E-2</v>
      </c>
      <c r="H10">
        <v>0.52641334569044551</v>
      </c>
      <c r="I10">
        <v>15144.882</v>
      </c>
      <c r="J10">
        <f>Table38[[#This Row],[C01]]+0.5</f>
        <v>15145.382</v>
      </c>
      <c r="K10">
        <v>189.965</v>
      </c>
      <c r="L10">
        <v>127.139</v>
      </c>
      <c r="N10">
        <v>953.35900000000004</v>
      </c>
      <c r="S10">
        <v>238.964</v>
      </c>
      <c r="T10">
        <v>106.17100000000001</v>
      </c>
      <c r="V10">
        <v>270.48599999999999</v>
      </c>
      <c r="Z10">
        <v>2318.5830000000001</v>
      </c>
      <c r="AA10">
        <v>150.804</v>
      </c>
      <c r="AB10">
        <v>262.88499999999999</v>
      </c>
      <c r="AD10">
        <v>1094.652</v>
      </c>
      <c r="AF10">
        <v>155.291</v>
      </c>
      <c r="AH10">
        <v>1516.3019999999999</v>
      </c>
      <c r="AK10">
        <v>114.26600000000001</v>
      </c>
      <c r="AL10">
        <v>111.934</v>
      </c>
      <c r="AM10">
        <v>1689.3579999999999</v>
      </c>
      <c r="AN10">
        <v>163.98</v>
      </c>
      <c r="AO10">
        <v>189.69800000000001</v>
      </c>
      <c r="AP10">
        <v>949.09299999999996</v>
      </c>
      <c r="AQ10">
        <v>491.87099999999998</v>
      </c>
      <c r="AS10">
        <v>360.19400000000002</v>
      </c>
      <c r="AU10">
        <v>155.06800000000001</v>
      </c>
      <c r="AV10">
        <v>630.82600000000002</v>
      </c>
      <c r="AW10">
        <v>4065.3939999999998</v>
      </c>
      <c r="AX10">
        <v>2364.9569999999999</v>
      </c>
      <c r="AY10">
        <v>1722.374</v>
      </c>
      <c r="BA10">
        <v>281.57100000000003</v>
      </c>
      <c r="BB10">
        <v>177.733</v>
      </c>
      <c r="BC10">
        <v>752.14300000000003</v>
      </c>
      <c r="BD10">
        <v>290.78800000000001</v>
      </c>
      <c r="BE10">
        <v>196.55600000000001</v>
      </c>
    </row>
    <row r="11" spans="1:57" ht="32">
      <c r="A11" s="4" t="s">
        <v>306</v>
      </c>
      <c r="B11" s="4" t="s">
        <v>292</v>
      </c>
      <c r="C11" s="4" t="s">
        <v>293</v>
      </c>
      <c r="D11" s="4" t="s">
        <v>307</v>
      </c>
      <c r="E11" s="4" t="s">
        <v>308</v>
      </c>
      <c r="F11" s="6" t="s">
        <v>296</v>
      </c>
      <c r="G11">
        <v>5.8300000000000907E-2</v>
      </c>
      <c r="H11">
        <v>0.57779980178395351</v>
      </c>
      <c r="I11">
        <v>15023.511</v>
      </c>
      <c r="J11">
        <f>Table38[[#This Row],[C01]]+0.5</f>
        <v>15024.011</v>
      </c>
      <c r="K11">
        <v>220.154</v>
      </c>
      <c r="L11">
        <v>134.71700000000001</v>
      </c>
      <c r="N11">
        <v>647.24400000000003</v>
      </c>
      <c r="P11">
        <v>322.53699999999998</v>
      </c>
      <c r="S11">
        <v>438.791</v>
      </c>
      <c r="T11">
        <v>130.86199999999999</v>
      </c>
      <c r="V11">
        <v>307.81</v>
      </c>
      <c r="Z11">
        <v>1144.568</v>
      </c>
      <c r="AB11">
        <v>540.12199999999996</v>
      </c>
      <c r="AD11">
        <v>355.89400000000001</v>
      </c>
      <c r="AF11">
        <v>121.91800000000001</v>
      </c>
      <c r="AH11">
        <v>885.01800000000003</v>
      </c>
      <c r="AK11">
        <v>236.881</v>
      </c>
      <c r="AL11">
        <v>320.98399999999998</v>
      </c>
      <c r="AM11">
        <v>3139.4520000000002</v>
      </c>
      <c r="AN11">
        <v>170.191</v>
      </c>
      <c r="AO11">
        <v>140.608</v>
      </c>
      <c r="AP11">
        <v>686.71</v>
      </c>
      <c r="AQ11">
        <v>1097.854</v>
      </c>
      <c r="AS11">
        <v>321.57100000000003</v>
      </c>
      <c r="AU11">
        <v>306.79000000000002</v>
      </c>
      <c r="AV11">
        <v>184.15100000000001</v>
      </c>
      <c r="AW11">
        <v>2150.2539999999999</v>
      </c>
      <c r="AX11">
        <v>2533.538</v>
      </c>
      <c r="AY11">
        <v>15348.132</v>
      </c>
      <c r="BA11">
        <v>209.61199999999999</v>
      </c>
      <c r="BB11">
        <v>202.999</v>
      </c>
      <c r="BC11">
        <v>617.49300000000005</v>
      </c>
      <c r="BD11">
        <v>199.124</v>
      </c>
      <c r="BE11">
        <v>214.61699999999999</v>
      </c>
    </row>
    <row r="12" spans="1:57" ht="32">
      <c r="A12" s="4" t="s">
        <v>309</v>
      </c>
      <c r="B12" s="4" t="s">
        <v>292</v>
      </c>
      <c r="C12" s="4" t="s">
        <v>293</v>
      </c>
      <c r="D12" s="4" t="s">
        <v>310</v>
      </c>
      <c r="E12" s="4" t="s">
        <v>311</v>
      </c>
      <c r="F12" s="6" t="s">
        <v>296</v>
      </c>
      <c r="G12">
        <v>8.3199999999999719E-2</v>
      </c>
      <c r="H12">
        <v>0.79012345679012075</v>
      </c>
      <c r="I12">
        <v>4902.2190000000001</v>
      </c>
      <c r="J12">
        <f>Table38[[#This Row],[C01]]+0.5</f>
        <v>4902.7190000000001</v>
      </c>
      <c r="K12">
        <v>263.26799999999997</v>
      </c>
      <c r="L12">
        <v>355.58100000000002</v>
      </c>
      <c r="N12">
        <v>446.024</v>
      </c>
      <c r="W12">
        <v>338.66399999999999</v>
      </c>
      <c r="Z12">
        <v>6198.3310000000001</v>
      </c>
      <c r="AA12">
        <v>267.87599999999998</v>
      </c>
      <c r="AC12">
        <v>1208.8969999999999</v>
      </c>
      <c r="AD12">
        <v>4741.8670000000002</v>
      </c>
      <c r="AF12">
        <v>893.59</v>
      </c>
      <c r="AI12">
        <v>44031.396000000001</v>
      </c>
      <c r="AJ12">
        <v>112.68300000000001</v>
      </c>
      <c r="AK12">
        <v>245.4</v>
      </c>
      <c r="AL12">
        <v>207.72399999999999</v>
      </c>
      <c r="AM12">
        <v>2263.5059999999999</v>
      </c>
      <c r="AN12">
        <v>193.285</v>
      </c>
      <c r="AP12">
        <v>463.5</v>
      </c>
      <c r="AQ12">
        <v>135.71899999999999</v>
      </c>
      <c r="AS12">
        <v>464.27100000000002</v>
      </c>
      <c r="AT12">
        <v>200.24100000000001</v>
      </c>
      <c r="AV12">
        <v>5891.4139999999998</v>
      </c>
      <c r="AW12">
        <v>4880.0450000000001</v>
      </c>
      <c r="AX12">
        <v>241.327</v>
      </c>
      <c r="AY12">
        <v>1623.0940000000001</v>
      </c>
      <c r="BA12">
        <v>258.52300000000002</v>
      </c>
      <c r="BB12">
        <v>457.50900000000001</v>
      </c>
      <c r="BC12">
        <v>689.98699999999997</v>
      </c>
      <c r="BD12">
        <v>237.11099999999999</v>
      </c>
      <c r="BE12">
        <v>166.797</v>
      </c>
    </row>
    <row r="13" spans="1:57" ht="32">
      <c r="A13" s="4" t="s">
        <v>312</v>
      </c>
      <c r="B13" s="4" t="s">
        <v>292</v>
      </c>
      <c r="C13" s="4" t="s">
        <v>293</v>
      </c>
      <c r="D13" s="4" t="s">
        <v>313</v>
      </c>
      <c r="E13" s="4" t="s">
        <v>314</v>
      </c>
      <c r="F13" s="6" t="s">
        <v>296</v>
      </c>
      <c r="G13">
        <v>4.8199999999999577E-2</v>
      </c>
      <c r="H13">
        <v>0.48199999999999577</v>
      </c>
      <c r="I13">
        <v>11082.629000000001</v>
      </c>
      <c r="J13">
        <f>Table38[[#This Row],[C01]]+0.5</f>
        <v>11083.129000000001</v>
      </c>
      <c r="K13">
        <v>222.59299999999999</v>
      </c>
      <c r="N13">
        <v>711.33500000000004</v>
      </c>
      <c r="P13">
        <v>112.35599999999999</v>
      </c>
      <c r="S13">
        <v>253.25299999999999</v>
      </c>
      <c r="T13">
        <v>182.126</v>
      </c>
      <c r="U13">
        <v>198.02</v>
      </c>
      <c r="V13">
        <v>249.02500000000001</v>
      </c>
      <c r="Z13">
        <v>1883.7670000000001</v>
      </c>
      <c r="AB13">
        <v>469.62799999999999</v>
      </c>
      <c r="AD13">
        <v>457.976</v>
      </c>
      <c r="AF13">
        <v>230.637</v>
      </c>
      <c r="AH13">
        <v>762.13800000000003</v>
      </c>
      <c r="AK13">
        <v>158.58199999999999</v>
      </c>
      <c r="AL13">
        <v>143.14599999999999</v>
      </c>
      <c r="AM13">
        <v>2279.6379999999999</v>
      </c>
      <c r="AN13">
        <v>117.462</v>
      </c>
      <c r="AP13">
        <v>519.21600000000001</v>
      </c>
      <c r="AQ13">
        <v>1014.658</v>
      </c>
      <c r="AS13">
        <v>191.71799999999999</v>
      </c>
      <c r="AU13">
        <v>159.77799999999999</v>
      </c>
      <c r="AV13">
        <v>643.96699999999998</v>
      </c>
      <c r="AW13">
        <v>3145.1779999999999</v>
      </c>
      <c r="AX13">
        <v>1395.672</v>
      </c>
      <c r="AY13">
        <v>10599.222</v>
      </c>
      <c r="BA13">
        <v>283.62900000000002</v>
      </c>
      <c r="BB13">
        <v>517.49099999999999</v>
      </c>
      <c r="BC13">
        <v>681.221</v>
      </c>
      <c r="BD13">
        <v>315.11200000000002</v>
      </c>
      <c r="BE13">
        <v>170.75899999999999</v>
      </c>
    </row>
    <row r="14" spans="1:57" ht="32">
      <c r="A14" s="4" t="s">
        <v>315</v>
      </c>
      <c r="B14" s="4" t="s">
        <v>292</v>
      </c>
      <c r="C14" s="4" t="s">
        <v>293</v>
      </c>
      <c r="D14" s="4" t="s">
        <v>316</v>
      </c>
      <c r="E14" s="4" t="s">
        <v>317</v>
      </c>
      <c r="F14" s="6" t="s">
        <v>296</v>
      </c>
      <c r="G14">
        <v>6.5400000000000347E-2</v>
      </c>
      <c r="H14">
        <v>0.5356265356265385</v>
      </c>
      <c r="I14">
        <v>26507.749</v>
      </c>
      <c r="J14">
        <f>Table38[[#This Row],[C01]]+0.5</f>
        <v>26508.249</v>
      </c>
      <c r="K14">
        <v>939.52499999999998</v>
      </c>
      <c r="L14">
        <v>145.04599999999999</v>
      </c>
      <c r="N14">
        <v>785.05600000000004</v>
      </c>
      <c r="Q14">
        <v>323.69799999999998</v>
      </c>
      <c r="S14">
        <v>318.48500000000001</v>
      </c>
      <c r="T14">
        <v>146.154</v>
      </c>
      <c r="U14">
        <v>102.173</v>
      </c>
      <c r="V14">
        <v>313.5</v>
      </c>
      <c r="X14">
        <v>150.95500000000001</v>
      </c>
      <c r="Y14">
        <v>130.08099999999999</v>
      </c>
      <c r="Z14">
        <v>2985.154</v>
      </c>
      <c r="AB14">
        <v>783.06200000000001</v>
      </c>
      <c r="AC14">
        <v>136.435</v>
      </c>
      <c r="AD14">
        <v>506.60700000000003</v>
      </c>
      <c r="AF14">
        <v>205.613</v>
      </c>
      <c r="AH14">
        <v>1259.02</v>
      </c>
      <c r="AI14">
        <v>100.453</v>
      </c>
      <c r="AJ14">
        <v>118.917</v>
      </c>
      <c r="AK14">
        <v>237.90199999999999</v>
      </c>
      <c r="AL14">
        <v>194.86799999999999</v>
      </c>
      <c r="AM14">
        <v>2239.6570000000002</v>
      </c>
      <c r="AN14">
        <v>650.37400000000002</v>
      </c>
      <c r="AO14">
        <v>168.024</v>
      </c>
      <c r="AP14">
        <v>927.23800000000006</v>
      </c>
      <c r="AQ14">
        <v>1207.5350000000001</v>
      </c>
      <c r="AS14">
        <v>203.30699999999999</v>
      </c>
      <c r="AU14">
        <v>318.30700000000002</v>
      </c>
      <c r="AV14">
        <v>416.73899999999998</v>
      </c>
      <c r="AW14">
        <v>2239.6039999999998</v>
      </c>
      <c r="AX14">
        <v>1759.0509999999999</v>
      </c>
      <c r="AY14">
        <v>19427.223000000002</v>
      </c>
      <c r="BA14">
        <v>158.68</v>
      </c>
      <c r="BB14">
        <v>172.94399999999999</v>
      </c>
      <c r="BC14">
        <v>549.221</v>
      </c>
      <c r="BD14">
        <v>198.54</v>
      </c>
      <c r="BE14">
        <v>188.00399999999999</v>
      </c>
    </row>
    <row r="15" spans="1:57" ht="32">
      <c r="A15" s="4" t="s">
        <v>318</v>
      </c>
      <c r="B15" s="4" t="s">
        <v>292</v>
      </c>
      <c r="C15" s="4" t="s">
        <v>293</v>
      </c>
      <c r="D15" s="4" t="s">
        <v>319</v>
      </c>
      <c r="E15" s="4" t="s">
        <v>320</v>
      </c>
      <c r="F15" s="6" t="s">
        <v>296</v>
      </c>
      <c r="G15">
        <v>6.1600000000000321E-2</v>
      </c>
      <c r="H15">
        <v>0.54950936663693417</v>
      </c>
      <c r="I15">
        <v>12906.356</v>
      </c>
      <c r="J15">
        <f>Table38[[#This Row],[C01]]+0.5</f>
        <v>12906.856</v>
      </c>
      <c r="K15">
        <v>114.556</v>
      </c>
      <c r="L15">
        <v>130.34700000000001</v>
      </c>
      <c r="N15">
        <v>482.25700000000001</v>
      </c>
      <c r="Q15">
        <v>229.929</v>
      </c>
      <c r="S15">
        <v>346.14299999999997</v>
      </c>
      <c r="T15">
        <v>108.011</v>
      </c>
      <c r="V15">
        <v>174.52500000000001</v>
      </c>
      <c r="Z15">
        <v>2222.5250000000001</v>
      </c>
      <c r="AA15">
        <v>136.25700000000001</v>
      </c>
      <c r="AB15">
        <v>370.56799999999998</v>
      </c>
      <c r="AD15">
        <v>1105.0920000000001</v>
      </c>
      <c r="AF15">
        <v>110.77</v>
      </c>
      <c r="AH15">
        <v>1313.5039999999999</v>
      </c>
      <c r="AI15">
        <v>102.544</v>
      </c>
      <c r="AK15">
        <v>2786.2069999999999</v>
      </c>
      <c r="AM15">
        <v>707.928</v>
      </c>
      <c r="AN15">
        <v>202.07</v>
      </c>
      <c r="AP15">
        <v>860.33199999999999</v>
      </c>
      <c r="AQ15">
        <v>956.29300000000001</v>
      </c>
      <c r="AS15">
        <v>355.46899999999999</v>
      </c>
      <c r="AU15">
        <v>200.43899999999999</v>
      </c>
      <c r="AV15">
        <v>458.733</v>
      </c>
      <c r="AW15">
        <v>3169.5659999999998</v>
      </c>
      <c r="AX15">
        <v>2733.2339999999999</v>
      </c>
      <c r="AY15">
        <v>8848.6980000000003</v>
      </c>
      <c r="BA15">
        <v>183.017</v>
      </c>
      <c r="BB15">
        <v>190.70400000000001</v>
      </c>
      <c r="BC15">
        <v>745.15599999999995</v>
      </c>
      <c r="BD15">
        <v>261.387</v>
      </c>
      <c r="BE15">
        <v>221.92400000000001</v>
      </c>
    </row>
    <row r="16" spans="1:57" ht="32">
      <c r="A16" s="4" t="s">
        <v>321</v>
      </c>
      <c r="B16" s="4" t="s">
        <v>292</v>
      </c>
      <c r="C16" s="4" t="s">
        <v>293</v>
      </c>
      <c r="D16" s="4" t="s">
        <v>322</v>
      </c>
      <c r="E16" s="4" t="s">
        <v>323</v>
      </c>
      <c r="F16" s="6" t="s">
        <v>296</v>
      </c>
      <c r="G16">
        <v>8.6300000000001376E-2</v>
      </c>
      <c r="H16">
        <v>0.80729653882134123</v>
      </c>
      <c r="I16">
        <v>8075.7969999999996</v>
      </c>
      <c r="J16">
        <f>Table38[[#This Row],[C01]]+0.5</f>
        <v>8076.2969999999996</v>
      </c>
      <c r="K16">
        <v>313.33100000000002</v>
      </c>
      <c r="L16">
        <v>308.84399999999999</v>
      </c>
      <c r="M16">
        <v>116.63</v>
      </c>
      <c r="N16">
        <v>994.28700000000003</v>
      </c>
      <c r="P16">
        <v>104.378</v>
      </c>
      <c r="U16">
        <v>202.012</v>
      </c>
      <c r="W16">
        <v>404.30799999999999</v>
      </c>
      <c r="X16">
        <v>159.69900000000001</v>
      </c>
      <c r="Z16">
        <v>23727.280999999999</v>
      </c>
      <c r="AA16">
        <v>382.601</v>
      </c>
      <c r="AC16">
        <v>1342.1959999999999</v>
      </c>
      <c r="AD16">
        <v>5829.643</v>
      </c>
      <c r="AH16">
        <v>25478.05</v>
      </c>
      <c r="AI16">
        <v>158.62299999999999</v>
      </c>
      <c r="AJ16">
        <v>709.68499999999995</v>
      </c>
      <c r="AK16">
        <v>480.24799999999999</v>
      </c>
      <c r="AL16">
        <v>506.73899999999998</v>
      </c>
      <c r="AM16">
        <v>11093.8</v>
      </c>
      <c r="AN16">
        <v>159.786</v>
      </c>
      <c r="AO16">
        <v>179.751</v>
      </c>
      <c r="AP16">
        <v>441.36</v>
      </c>
      <c r="AQ16">
        <v>237.11099999999999</v>
      </c>
      <c r="AR16">
        <v>149.04900000000001</v>
      </c>
      <c r="AS16">
        <v>190.74299999999999</v>
      </c>
      <c r="AT16">
        <v>127.679</v>
      </c>
      <c r="AV16">
        <v>2980.877</v>
      </c>
      <c r="AW16">
        <v>7304.1660000000002</v>
      </c>
      <c r="AX16">
        <v>286.26900000000001</v>
      </c>
      <c r="AY16">
        <v>1229.9159999999999</v>
      </c>
      <c r="AZ16">
        <v>228.62799999999999</v>
      </c>
      <c r="BA16">
        <v>171.179</v>
      </c>
      <c r="BB16">
        <v>331.39800000000002</v>
      </c>
      <c r="BC16">
        <v>654.79700000000003</v>
      </c>
      <c r="BD16">
        <v>635.71199999999999</v>
      </c>
      <c r="BE16">
        <v>186.68</v>
      </c>
    </row>
    <row r="17" spans="1:57" ht="32">
      <c r="A17" s="4" t="s">
        <v>324</v>
      </c>
      <c r="B17" s="4" t="s">
        <v>292</v>
      </c>
      <c r="C17" s="4" t="s">
        <v>293</v>
      </c>
      <c r="D17" s="4" t="s">
        <v>325</v>
      </c>
      <c r="E17" s="4" t="s">
        <v>326</v>
      </c>
      <c r="F17" s="6" t="s">
        <v>296</v>
      </c>
      <c r="G17">
        <v>5.540000000000056E-2</v>
      </c>
      <c r="H17">
        <v>0.54207436399217768</v>
      </c>
      <c r="I17">
        <v>13171.011</v>
      </c>
      <c r="J17">
        <f>Table38[[#This Row],[C01]]+0.5</f>
        <v>13171.511</v>
      </c>
      <c r="K17">
        <v>140.21799999999999</v>
      </c>
      <c r="L17">
        <v>115.648</v>
      </c>
      <c r="N17">
        <v>521.35599999999999</v>
      </c>
      <c r="Q17">
        <v>100.706</v>
      </c>
      <c r="S17">
        <v>269.81299999999999</v>
      </c>
      <c r="V17">
        <v>207.01499999999999</v>
      </c>
      <c r="Z17">
        <v>2001.825</v>
      </c>
      <c r="AB17">
        <v>493.97</v>
      </c>
      <c r="AC17">
        <v>125.917</v>
      </c>
      <c r="AD17">
        <v>626.1</v>
      </c>
      <c r="AF17">
        <v>101.01</v>
      </c>
      <c r="AH17">
        <v>1000.967</v>
      </c>
      <c r="AI17">
        <v>110.303</v>
      </c>
      <c r="AK17">
        <v>1612.2449999999999</v>
      </c>
      <c r="AL17">
        <v>118.73399999999999</v>
      </c>
      <c r="AM17">
        <v>1106.02</v>
      </c>
      <c r="AN17">
        <v>231.13900000000001</v>
      </c>
      <c r="AP17">
        <v>608.41200000000003</v>
      </c>
      <c r="AQ17">
        <v>431.80099999999999</v>
      </c>
      <c r="AS17">
        <v>197.46700000000001</v>
      </c>
      <c r="AU17">
        <v>166.59399999999999</v>
      </c>
      <c r="AV17">
        <v>399.791</v>
      </c>
      <c r="AW17">
        <v>6511.826</v>
      </c>
      <c r="AX17">
        <v>2158.6210000000001</v>
      </c>
      <c r="AY17">
        <v>11128.688</v>
      </c>
      <c r="AZ17">
        <v>138.833</v>
      </c>
      <c r="BA17">
        <v>151.07900000000001</v>
      </c>
      <c r="BB17">
        <v>102.259</v>
      </c>
      <c r="BC17">
        <v>561.56100000000004</v>
      </c>
      <c r="BD17">
        <v>558.00699999999995</v>
      </c>
      <c r="BE17">
        <v>181.45699999999999</v>
      </c>
    </row>
    <row r="18" spans="1:57" ht="32">
      <c r="A18" s="4" t="s">
        <v>327</v>
      </c>
      <c r="B18" s="4" t="s">
        <v>292</v>
      </c>
      <c r="C18" s="4" t="s">
        <v>293</v>
      </c>
      <c r="D18" s="7" t="s">
        <v>299</v>
      </c>
      <c r="E18" s="4" t="s">
        <v>328</v>
      </c>
      <c r="F18" s="6" t="s">
        <v>296</v>
      </c>
      <c r="G18">
        <v>5.6900000000000617E-2</v>
      </c>
      <c r="H18">
        <v>0.53227315247895812</v>
      </c>
      <c r="I18">
        <v>10390.298000000001</v>
      </c>
      <c r="J18">
        <f>Table38[[#This Row],[C01]]+0.5</f>
        <v>10390.798000000001</v>
      </c>
      <c r="K18">
        <v>200.21</v>
      </c>
      <c r="L18">
        <v>142.40899999999999</v>
      </c>
      <c r="N18">
        <v>342.74200000000002</v>
      </c>
      <c r="P18">
        <v>176.13499999999999</v>
      </c>
      <c r="R18">
        <v>128.107</v>
      </c>
      <c r="S18">
        <v>146.48099999999999</v>
      </c>
      <c r="Z18">
        <v>1568.9090000000001</v>
      </c>
      <c r="AA18">
        <v>247.06200000000001</v>
      </c>
      <c r="AB18">
        <v>116.771</v>
      </c>
      <c r="AD18">
        <v>3352.7139999999999</v>
      </c>
      <c r="AH18">
        <v>5073.9840000000004</v>
      </c>
      <c r="AK18">
        <v>249.93100000000001</v>
      </c>
      <c r="AL18">
        <v>311.745</v>
      </c>
      <c r="AM18">
        <v>1033.55</v>
      </c>
      <c r="AN18">
        <v>116.178</v>
      </c>
      <c r="AP18">
        <v>375.20600000000002</v>
      </c>
      <c r="AQ18">
        <v>128.40600000000001</v>
      </c>
      <c r="AS18">
        <v>450.63299999999998</v>
      </c>
      <c r="AV18">
        <v>2375.7919999999999</v>
      </c>
      <c r="AW18">
        <v>7340.2129999999997</v>
      </c>
      <c r="AX18">
        <v>1005.311</v>
      </c>
      <c r="AY18">
        <v>1670.37</v>
      </c>
      <c r="BA18">
        <v>225.09299999999999</v>
      </c>
      <c r="BB18">
        <v>212.477</v>
      </c>
      <c r="BC18">
        <v>643.93200000000002</v>
      </c>
      <c r="BD18">
        <v>256.97699999999998</v>
      </c>
      <c r="BE18">
        <v>172.97</v>
      </c>
    </row>
    <row r="19" spans="1:57" ht="32">
      <c r="A19" s="4" t="s">
        <v>329</v>
      </c>
      <c r="B19" s="4" t="s">
        <v>292</v>
      </c>
      <c r="C19" s="4" t="s">
        <v>293</v>
      </c>
      <c r="D19" s="4" t="s">
        <v>330</v>
      </c>
      <c r="E19" s="4" t="s">
        <v>331</v>
      </c>
      <c r="F19" s="6" t="s">
        <v>296</v>
      </c>
      <c r="G19">
        <v>7.6300000000001589E-2</v>
      </c>
      <c r="H19">
        <v>0.72666666666668178</v>
      </c>
      <c r="I19">
        <v>36986.065000000002</v>
      </c>
      <c r="J19">
        <f>Table38[[#This Row],[C01]]+0.5</f>
        <v>36986.565000000002</v>
      </c>
      <c r="K19">
        <v>476.32100000000003</v>
      </c>
      <c r="M19">
        <v>1052.056</v>
      </c>
      <c r="N19">
        <v>1217.6400000000001</v>
      </c>
      <c r="P19">
        <v>267.39499999999998</v>
      </c>
      <c r="S19">
        <v>422.262</v>
      </c>
      <c r="T19">
        <v>191.70099999999999</v>
      </c>
      <c r="U19">
        <v>130.28899999999999</v>
      </c>
      <c r="V19">
        <v>542.36800000000005</v>
      </c>
      <c r="X19">
        <v>116.04300000000001</v>
      </c>
      <c r="Y19">
        <v>183.708</v>
      </c>
      <c r="Z19">
        <v>3120.2829999999999</v>
      </c>
      <c r="AB19">
        <v>1052.6500000000001</v>
      </c>
      <c r="AC19">
        <v>135.81899999999999</v>
      </c>
      <c r="AD19">
        <v>634.99</v>
      </c>
      <c r="AF19">
        <v>180.74299999999999</v>
      </c>
      <c r="AH19">
        <v>1677.123</v>
      </c>
      <c r="AI19">
        <v>137.36000000000001</v>
      </c>
      <c r="AK19">
        <v>1729.498</v>
      </c>
      <c r="AL19">
        <v>399.363</v>
      </c>
      <c r="AM19">
        <v>4273.4139999999998</v>
      </c>
      <c r="AN19">
        <v>886.22500000000002</v>
      </c>
      <c r="AP19">
        <v>1779.711</v>
      </c>
      <c r="AQ19">
        <v>1101.8699999999999</v>
      </c>
      <c r="AS19">
        <v>182.67400000000001</v>
      </c>
      <c r="AT19">
        <v>149.02799999999999</v>
      </c>
      <c r="AU19">
        <v>412.42500000000001</v>
      </c>
      <c r="AV19">
        <v>349.93099999999998</v>
      </c>
      <c r="AW19">
        <v>2372.7759999999998</v>
      </c>
      <c r="AX19">
        <v>3863.2559999999999</v>
      </c>
      <c r="AY19">
        <v>22798.083999999999</v>
      </c>
      <c r="AZ19">
        <v>194.93199999999999</v>
      </c>
      <c r="BA19">
        <v>150.62</v>
      </c>
      <c r="BB19">
        <v>160.452</v>
      </c>
      <c r="BC19">
        <v>402.262</v>
      </c>
      <c r="BD19">
        <v>181.99</v>
      </c>
      <c r="BE19">
        <v>207.31200000000001</v>
      </c>
    </row>
    <row r="20" spans="1:57" ht="32">
      <c r="A20" s="4" t="s">
        <v>332</v>
      </c>
      <c r="B20" s="4" t="s">
        <v>292</v>
      </c>
      <c r="C20" s="4" t="s">
        <v>293</v>
      </c>
      <c r="D20" s="4" t="s">
        <v>322</v>
      </c>
      <c r="E20" s="4" t="s">
        <v>333</v>
      </c>
      <c r="F20" s="6" t="s">
        <v>296</v>
      </c>
      <c r="G20">
        <v>7.7500000000000568E-2</v>
      </c>
      <c r="H20">
        <v>0.75683593750000555</v>
      </c>
      <c r="I20">
        <v>855.04499999999996</v>
      </c>
      <c r="J20">
        <f>Table38[[#This Row],[C01]]+0.5</f>
        <v>855.54499999999996</v>
      </c>
      <c r="M20">
        <v>242.464</v>
      </c>
      <c r="O20">
        <v>152.078</v>
      </c>
      <c r="W20">
        <v>184.66200000000001</v>
      </c>
      <c r="Z20">
        <v>1654.953</v>
      </c>
      <c r="AB20">
        <v>674.28099999999995</v>
      </c>
      <c r="AD20">
        <v>259.18299999999999</v>
      </c>
      <c r="AG20">
        <v>1136.8910000000001</v>
      </c>
      <c r="AH20">
        <v>6618.1949999999997</v>
      </c>
      <c r="AK20">
        <v>1108.835</v>
      </c>
      <c r="AN20">
        <v>3285.183</v>
      </c>
      <c r="AP20">
        <v>1736.347</v>
      </c>
      <c r="AQ20">
        <v>470.55599999999998</v>
      </c>
      <c r="AU20">
        <v>367.64</v>
      </c>
      <c r="AV20">
        <v>914.85</v>
      </c>
      <c r="AW20">
        <v>440.87700000000001</v>
      </c>
      <c r="AX20">
        <v>391.37799999999999</v>
      </c>
      <c r="AY20">
        <v>31748.937000000002</v>
      </c>
      <c r="AZ20">
        <v>249.06299999999999</v>
      </c>
      <c r="BC20">
        <v>219.71700000000001</v>
      </c>
      <c r="BD20">
        <v>203.267</v>
      </c>
      <c r="BE20">
        <v>182.73099999999999</v>
      </c>
    </row>
    <row r="21" spans="1:57" ht="32">
      <c r="A21" s="4" t="s">
        <v>334</v>
      </c>
      <c r="B21" s="4" t="s">
        <v>292</v>
      </c>
      <c r="C21" s="4" t="s">
        <v>293</v>
      </c>
      <c r="D21" s="4" t="s">
        <v>335</v>
      </c>
      <c r="E21" s="4" t="s">
        <v>336</v>
      </c>
      <c r="F21" s="6" t="s">
        <v>296</v>
      </c>
      <c r="G21">
        <v>7.1400000000000574E-2</v>
      </c>
      <c r="H21">
        <v>0.65927977839335716</v>
      </c>
      <c r="I21">
        <v>6391.692</v>
      </c>
      <c r="J21">
        <f>Table38[[#This Row],[C01]]+0.5</f>
        <v>6392.192</v>
      </c>
      <c r="K21">
        <v>111.16800000000001</v>
      </c>
      <c r="L21">
        <v>155.75700000000001</v>
      </c>
      <c r="O21">
        <v>373.43299999999999</v>
      </c>
      <c r="P21">
        <v>415.28800000000001</v>
      </c>
      <c r="Z21">
        <v>982.48900000000003</v>
      </c>
      <c r="AA21">
        <v>438.375</v>
      </c>
      <c r="AC21">
        <v>628.26</v>
      </c>
      <c r="AD21">
        <v>8469.01</v>
      </c>
      <c r="AE21">
        <v>669.84699999999998</v>
      </c>
      <c r="AF21">
        <v>238.98500000000001</v>
      </c>
      <c r="AG21">
        <v>138.78</v>
      </c>
      <c r="AH21">
        <v>14884.207</v>
      </c>
      <c r="AK21">
        <v>351.41899999999998</v>
      </c>
      <c r="AL21">
        <v>1032.845</v>
      </c>
      <c r="AM21">
        <v>18674.322</v>
      </c>
      <c r="AN21">
        <v>493.755</v>
      </c>
      <c r="AO21">
        <v>550.08799999999997</v>
      </c>
      <c r="AP21">
        <v>215.26</v>
      </c>
      <c r="AQ21">
        <v>386.036</v>
      </c>
      <c r="AS21">
        <v>153.63800000000001</v>
      </c>
      <c r="AY21">
        <v>5646.6790000000001</v>
      </c>
      <c r="BA21">
        <v>146.11099999999999</v>
      </c>
      <c r="BB21">
        <v>261.57499999999999</v>
      </c>
      <c r="BC21">
        <v>348.697</v>
      </c>
      <c r="BD21">
        <v>150.262</v>
      </c>
      <c r="BE21">
        <v>162.70099999999999</v>
      </c>
    </row>
    <row r="22" spans="1:57" ht="32">
      <c r="A22" s="4" t="s">
        <v>337</v>
      </c>
      <c r="B22" s="4" t="s">
        <v>292</v>
      </c>
      <c r="C22" s="4" t="s">
        <v>298</v>
      </c>
      <c r="D22" s="4" t="s">
        <v>299</v>
      </c>
      <c r="E22" s="4" t="s">
        <v>338</v>
      </c>
      <c r="F22" s="6" t="s">
        <v>296</v>
      </c>
      <c r="G22">
        <v>5.3800000000000736E-2</v>
      </c>
      <c r="H22">
        <v>0.5094696969697039</v>
      </c>
      <c r="I22">
        <v>12679.978999999999</v>
      </c>
      <c r="J22">
        <f>Table38[[#This Row],[C01]]+0.5</f>
        <v>12680.478999999999</v>
      </c>
      <c r="K22">
        <v>106.901</v>
      </c>
      <c r="N22">
        <v>783.02</v>
      </c>
      <c r="Q22">
        <v>208.91900000000001</v>
      </c>
      <c r="S22">
        <v>202.69</v>
      </c>
      <c r="V22">
        <v>210.529</v>
      </c>
      <c r="X22">
        <v>119.34699999999999</v>
      </c>
      <c r="Z22">
        <v>2352.895</v>
      </c>
      <c r="AA22">
        <v>160.435</v>
      </c>
      <c r="AB22">
        <v>228.50200000000001</v>
      </c>
      <c r="AD22">
        <v>1090.943</v>
      </c>
      <c r="AE22">
        <v>115.747</v>
      </c>
      <c r="AF22">
        <v>215.68299999999999</v>
      </c>
      <c r="AH22">
        <v>1206.165</v>
      </c>
      <c r="AK22">
        <v>195.15</v>
      </c>
      <c r="AM22">
        <v>787.97199999999998</v>
      </c>
      <c r="AN22">
        <v>275.35399999999998</v>
      </c>
      <c r="AP22">
        <v>929.08299999999997</v>
      </c>
      <c r="AQ22">
        <v>124.71599999999999</v>
      </c>
      <c r="AS22">
        <v>233.67599999999999</v>
      </c>
      <c r="AU22">
        <v>127.16500000000001</v>
      </c>
      <c r="AV22">
        <v>646.79</v>
      </c>
      <c r="AW22">
        <v>5863.1710000000003</v>
      </c>
      <c r="AX22">
        <v>1199.067</v>
      </c>
      <c r="AY22">
        <v>1755.942</v>
      </c>
      <c r="BA22">
        <v>170.405</v>
      </c>
      <c r="BB22">
        <v>137.56200000000001</v>
      </c>
      <c r="BC22">
        <v>576.71799999999996</v>
      </c>
      <c r="BD22">
        <v>229.56200000000001</v>
      </c>
      <c r="BE22">
        <v>182.13300000000001</v>
      </c>
    </row>
    <row r="23" spans="1:57" ht="32">
      <c r="A23" s="4" t="s">
        <v>339</v>
      </c>
      <c r="B23" s="4" t="s">
        <v>292</v>
      </c>
      <c r="C23" s="4" t="s">
        <v>298</v>
      </c>
      <c r="D23" s="4" t="s">
        <v>319</v>
      </c>
      <c r="E23" s="4" t="s">
        <v>340</v>
      </c>
      <c r="F23" s="6" t="s">
        <v>296</v>
      </c>
      <c r="G23">
        <v>6.1700000000000088E-2</v>
      </c>
      <c r="H23">
        <v>0.6102868447082106</v>
      </c>
      <c r="I23">
        <v>26179.274000000001</v>
      </c>
      <c r="J23">
        <f>Table38[[#This Row],[C01]]+0.5</f>
        <v>26179.774000000001</v>
      </c>
      <c r="K23">
        <v>749.39300000000003</v>
      </c>
      <c r="L23">
        <v>193.166</v>
      </c>
      <c r="N23">
        <v>557.63699999999994</v>
      </c>
      <c r="S23">
        <v>222.68899999999999</v>
      </c>
      <c r="T23">
        <v>118.93300000000001</v>
      </c>
      <c r="V23">
        <v>391.24799999999999</v>
      </c>
      <c r="X23">
        <v>111.955</v>
      </c>
      <c r="Y23">
        <v>131.41900000000001</v>
      </c>
      <c r="Z23">
        <v>3139.4549999999999</v>
      </c>
      <c r="AA23">
        <v>260.24400000000003</v>
      </c>
      <c r="AB23">
        <v>284.29199999999997</v>
      </c>
      <c r="AD23">
        <v>1988.4760000000001</v>
      </c>
      <c r="AF23">
        <v>165.46899999999999</v>
      </c>
      <c r="AH23">
        <v>1107.1420000000001</v>
      </c>
      <c r="AK23">
        <v>159.715</v>
      </c>
      <c r="AL23">
        <v>188.16900000000001</v>
      </c>
      <c r="AM23">
        <v>2250.5079999999998</v>
      </c>
      <c r="AN23">
        <v>328.90800000000002</v>
      </c>
      <c r="AO23">
        <v>131.47300000000001</v>
      </c>
      <c r="AP23">
        <v>902.74099999999999</v>
      </c>
      <c r="AQ23">
        <v>180.77199999999999</v>
      </c>
      <c r="AS23">
        <v>326.92899999999997</v>
      </c>
      <c r="AU23">
        <v>161.43899999999999</v>
      </c>
      <c r="AV23">
        <v>376.57100000000003</v>
      </c>
      <c r="AW23">
        <v>4769.3559999999998</v>
      </c>
      <c r="AX23">
        <v>1984.6020000000001</v>
      </c>
      <c r="AY23">
        <v>1152.3710000000001</v>
      </c>
      <c r="BA23">
        <v>198.048</v>
      </c>
      <c r="BB23">
        <v>166.505</v>
      </c>
      <c r="BC23">
        <v>708.27300000000002</v>
      </c>
      <c r="BD23">
        <v>301.76799999999997</v>
      </c>
      <c r="BE23">
        <v>222.66900000000001</v>
      </c>
    </row>
    <row r="24" spans="1:57" ht="32">
      <c r="A24" s="4" t="s">
        <v>341</v>
      </c>
      <c r="B24" s="4" t="s">
        <v>292</v>
      </c>
      <c r="C24" s="4" t="s">
        <v>298</v>
      </c>
      <c r="D24" s="4" t="s">
        <v>325</v>
      </c>
      <c r="E24" s="4" t="s">
        <v>342</v>
      </c>
      <c r="F24" s="6" t="s">
        <v>296</v>
      </c>
      <c r="G24">
        <v>7.1699999999999875E-2</v>
      </c>
      <c r="H24">
        <v>0.60404380791912282</v>
      </c>
      <c r="I24">
        <v>20753.473000000002</v>
      </c>
      <c r="J24">
        <f>Table38[[#This Row],[C01]]+0.5</f>
        <v>20753.973000000002</v>
      </c>
      <c r="K24">
        <v>197.471</v>
      </c>
      <c r="L24">
        <v>145.096</v>
      </c>
      <c r="N24">
        <v>424.08600000000001</v>
      </c>
      <c r="P24">
        <v>429.00200000000001</v>
      </c>
      <c r="S24">
        <v>276.036</v>
      </c>
      <c r="T24">
        <v>100.928</v>
      </c>
      <c r="V24">
        <v>212.12700000000001</v>
      </c>
      <c r="Z24">
        <v>2655.4870000000001</v>
      </c>
      <c r="AA24">
        <v>119.953</v>
      </c>
      <c r="AB24">
        <v>757.48500000000001</v>
      </c>
      <c r="AC24">
        <v>106.54300000000001</v>
      </c>
      <c r="AD24">
        <v>589.28300000000002</v>
      </c>
      <c r="AF24">
        <v>147.059</v>
      </c>
      <c r="AH24">
        <v>806.32899999999995</v>
      </c>
      <c r="AK24">
        <v>3300.6120000000001</v>
      </c>
      <c r="AL24">
        <v>181.31100000000001</v>
      </c>
      <c r="AM24">
        <v>466.33300000000003</v>
      </c>
      <c r="AN24">
        <v>406.93299999999999</v>
      </c>
      <c r="AP24">
        <v>639.18299999999999</v>
      </c>
      <c r="AQ24">
        <v>1361.424</v>
      </c>
      <c r="AS24">
        <v>321.98599999999999</v>
      </c>
      <c r="AU24">
        <v>248.625</v>
      </c>
      <c r="AV24">
        <v>269.08699999999999</v>
      </c>
      <c r="AW24">
        <v>3138.203</v>
      </c>
      <c r="AX24">
        <v>1147.461</v>
      </c>
      <c r="AY24">
        <v>11972.885</v>
      </c>
      <c r="BA24">
        <v>121.49299999999999</v>
      </c>
      <c r="BB24">
        <v>166.40299999999999</v>
      </c>
      <c r="BC24">
        <v>601.24900000000002</v>
      </c>
      <c r="BD24">
        <v>239.017</v>
      </c>
      <c r="BE24">
        <v>207.071</v>
      </c>
    </row>
    <row r="25" spans="1:57" ht="32">
      <c r="A25" s="4" t="s">
        <v>343</v>
      </c>
      <c r="B25" s="4" t="s">
        <v>292</v>
      </c>
      <c r="C25" s="4" t="s">
        <v>298</v>
      </c>
      <c r="D25" s="4" t="s">
        <v>307</v>
      </c>
      <c r="E25" s="4" t="s">
        <v>344</v>
      </c>
      <c r="F25" s="6" t="s">
        <v>296</v>
      </c>
      <c r="G25">
        <v>6.0200000000000031E-2</v>
      </c>
      <c r="H25">
        <v>0.53558718861209997</v>
      </c>
      <c r="I25">
        <v>23606.379000000001</v>
      </c>
      <c r="J25">
        <f>Table38[[#This Row],[C01]]+0.5</f>
        <v>23606.879000000001</v>
      </c>
      <c r="K25">
        <v>1218.981</v>
      </c>
      <c r="L25">
        <v>109.872</v>
      </c>
      <c r="N25">
        <v>875.17499999999995</v>
      </c>
      <c r="P25">
        <v>288.31099999999998</v>
      </c>
      <c r="S25">
        <v>278.178</v>
      </c>
      <c r="T25">
        <v>108.527</v>
      </c>
      <c r="V25">
        <v>344.64400000000001</v>
      </c>
      <c r="X25">
        <v>115.65300000000001</v>
      </c>
      <c r="Z25">
        <v>2513.83</v>
      </c>
      <c r="AB25">
        <v>684.423</v>
      </c>
      <c r="AD25">
        <v>496.43599999999998</v>
      </c>
      <c r="AF25">
        <v>179.40700000000001</v>
      </c>
      <c r="AH25">
        <v>951.97799999999995</v>
      </c>
      <c r="AK25">
        <v>391.63299999999998</v>
      </c>
      <c r="AL25">
        <v>362.09399999999999</v>
      </c>
      <c r="AM25">
        <v>2546.14</v>
      </c>
      <c r="AN25">
        <v>558.50900000000001</v>
      </c>
      <c r="AP25">
        <v>601.83000000000004</v>
      </c>
      <c r="AQ25">
        <v>2129.1260000000002</v>
      </c>
      <c r="AS25">
        <v>284.64499999999998</v>
      </c>
      <c r="AU25">
        <v>296.75799999999998</v>
      </c>
      <c r="AV25">
        <v>227.85</v>
      </c>
      <c r="AW25">
        <v>2759.047</v>
      </c>
      <c r="AX25">
        <v>1286.1949999999999</v>
      </c>
      <c r="AY25">
        <v>16379.245999999999</v>
      </c>
      <c r="BB25">
        <v>164.94300000000001</v>
      </c>
      <c r="BC25">
        <v>483.64400000000001</v>
      </c>
      <c r="BD25">
        <v>190.12200000000001</v>
      </c>
      <c r="BE25">
        <v>197.31700000000001</v>
      </c>
    </row>
    <row r="26" spans="1:57" ht="32">
      <c r="A26" s="4" t="s">
        <v>345</v>
      </c>
      <c r="B26" s="4" t="s">
        <v>292</v>
      </c>
      <c r="C26" s="4" t="s">
        <v>298</v>
      </c>
      <c r="D26" s="4" t="s">
        <v>316</v>
      </c>
      <c r="E26" s="4" t="s">
        <v>346</v>
      </c>
      <c r="F26" s="6" t="s">
        <v>296</v>
      </c>
      <c r="G26">
        <v>7.1400000000000574E-2</v>
      </c>
      <c r="H26">
        <v>0.62358078602620581</v>
      </c>
      <c r="I26">
        <v>28654.562000000002</v>
      </c>
      <c r="J26">
        <f>Table38[[#This Row],[C01]]+0.5</f>
        <v>28655.062000000002</v>
      </c>
      <c r="K26">
        <v>1166.4939999999999</v>
      </c>
      <c r="L26">
        <v>112.708</v>
      </c>
      <c r="N26">
        <v>1081.2239999999999</v>
      </c>
      <c r="P26">
        <v>718.80799999999999</v>
      </c>
      <c r="R26">
        <v>163.28800000000001</v>
      </c>
      <c r="S26">
        <v>560.05600000000004</v>
      </c>
      <c r="T26">
        <v>168.398</v>
      </c>
      <c r="V26">
        <v>446.80599999999998</v>
      </c>
      <c r="X26">
        <v>145.40100000000001</v>
      </c>
      <c r="Y26">
        <v>125.47799999999999</v>
      </c>
      <c r="Z26">
        <v>3968.4229999999998</v>
      </c>
      <c r="AB26">
        <v>1116.8689999999999</v>
      </c>
      <c r="AC26">
        <v>141.54499999999999</v>
      </c>
      <c r="AD26">
        <v>508.58199999999999</v>
      </c>
      <c r="AF26">
        <v>206.15100000000001</v>
      </c>
      <c r="AH26">
        <v>1498.6020000000001</v>
      </c>
      <c r="AI26">
        <v>103.666</v>
      </c>
      <c r="AK26">
        <v>2358.1379999999999</v>
      </c>
      <c r="AL26">
        <v>196.22900000000001</v>
      </c>
      <c r="AM26">
        <v>818.10299999999995</v>
      </c>
      <c r="AN26">
        <v>1837.1379999999999</v>
      </c>
      <c r="AP26">
        <v>688.18200000000002</v>
      </c>
      <c r="AQ26">
        <v>1183.2919999999999</v>
      </c>
      <c r="AS26">
        <v>239.881</v>
      </c>
      <c r="AU26">
        <v>303.79199999999997</v>
      </c>
      <c r="AV26">
        <v>294.33499999999998</v>
      </c>
      <c r="AW26">
        <v>2544.636</v>
      </c>
      <c r="AX26">
        <v>2759.38</v>
      </c>
      <c r="AY26">
        <v>19306.712</v>
      </c>
      <c r="BA26">
        <v>152.59100000000001</v>
      </c>
      <c r="BB26">
        <v>208.40199999999999</v>
      </c>
      <c r="BC26">
        <v>544.726</v>
      </c>
      <c r="BD26">
        <v>152.56700000000001</v>
      </c>
      <c r="BE26">
        <v>176.798</v>
      </c>
    </row>
    <row r="27" spans="1:57" ht="32">
      <c r="A27" s="4" t="s">
        <v>347</v>
      </c>
      <c r="B27" s="4" t="s">
        <v>292</v>
      </c>
      <c r="C27" s="4" t="s">
        <v>298</v>
      </c>
      <c r="D27" s="4" t="s">
        <v>313</v>
      </c>
      <c r="E27" s="4" t="s">
        <v>348</v>
      </c>
      <c r="F27" s="6" t="s">
        <v>296</v>
      </c>
      <c r="G27">
        <v>7.0400000000001128E-2</v>
      </c>
      <c r="H27">
        <v>0.64646464646465684</v>
      </c>
      <c r="I27">
        <v>33628.156000000003</v>
      </c>
      <c r="J27">
        <f>Table38[[#This Row],[C01]]+0.5</f>
        <v>33628.656000000003</v>
      </c>
      <c r="K27">
        <v>1106.9469999999999</v>
      </c>
      <c r="L27">
        <v>122.261</v>
      </c>
      <c r="N27">
        <v>521.88900000000001</v>
      </c>
      <c r="P27">
        <v>1126.779</v>
      </c>
      <c r="R27">
        <v>202.881</v>
      </c>
      <c r="S27">
        <v>378.57100000000003</v>
      </c>
      <c r="T27">
        <v>168.68</v>
      </c>
      <c r="V27">
        <v>396.07799999999997</v>
      </c>
      <c r="X27">
        <v>163.23599999999999</v>
      </c>
      <c r="Y27">
        <v>132.33500000000001</v>
      </c>
      <c r="Z27">
        <v>3385.1170000000002</v>
      </c>
      <c r="AA27">
        <v>347.56599999999997</v>
      </c>
      <c r="AB27">
        <v>651.28599999999994</v>
      </c>
      <c r="AC27">
        <v>133.37100000000001</v>
      </c>
      <c r="AD27">
        <v>3401.8580000000002</v>
      </c>
      <c r="AF27">
        <v>158.75700000000001</v>
      </c>
      <c r="AH27">
        <v>1587.3119999999999</v>
      </c>
      <c r="AI27">
        <v>131.11500000000001</v>
      </c>
      <c r="AK27">
        <v>3618.7130000000002</v>
      </c>
      <c r="AL27">
        <v>385.64100000000002</v>
      </c>
      <c r="AM27">
        <v>2593.7510000000002</v>
      </c>
      <c r="AN27">
        <v>454.87599999999998</v>
      </c>
      <c r="AP27">
        <v>1584.3219999999999</v>
      </c>
      <c r="AQ27">
        <v>1020.529</v>
      </c>
      <c r="AS27">
        <v>204.267</v>
      </c>
      <c r="AU27">
        <v>181.49799999999999</v>
      </c>
      <c r="AV27">
        <v>355.142</v>
      </c>
      <c r="AW27">
        <v>5925.2020000000002</v>
      </c>
      <c r="AX27">
        <v>3932.3609999999999</v>
      </c>
      <c r="AY27">
        <v>9093.48</v>
      </c>
      <c r="BA27">
        <v>210.173</v>
      </c>
      <c r="BB27">
        <v>122.471</v>
      </c>
      <c r="BC27">
        <v>483.35500000000002</v>
      </c>
      <c r="BD27">
        <v>242.541</v>
      </c>
      <c r="BE27">
        <v>207.649</v>
      </c>
    </row>
    <row r="28" spans="1:57" ht="32">
      <c r="A28" s="4" t="s">
        <v>349</v>
      </c>
      <c r="B28" s="4" t="s">
        <v>292</v>
      </c>
      <c r="C28" s="4" t="s">
        <v>298</v>
      </c>
      <c r="D28" s="4" t="s">
        <v>330</v>
      </c>
      <c r="E28" s="4" t="s">
        <v>350</v>
      </c>
      <c r="F28" s="6" t="s">
        <v>296</v>
      </c>
      <c r="G28">
        <v>6.5199999999999037E-2</v>
      </c>
      <c r="H28">
        <v>0.55442176870747484</v>
      </c>
      <c r="I28">
        <v>20555.719000000001</v>
      </c>
      <c r="J28">
        <f>Table38[[#This Row],[C01]]+0.5</f>
        <v>20556.219000000001</v>
      </c>
      <c r="K28">
        <v>1025.086</v>
      </c>
      <c r="L28">
        <v>152.251</v>
      </c>
      <c r="N28">
        <v>904.61400000000003</v>
      </c>
      <c r="P28">
        <v>398.13099999999997</v>
      </c>
      <c r="S28">
        <v>230.64</v>
      </c>
      <c r="V28">
        <v>278.35899999999998</v>
      </c>
      <c r="X28">
        <v>144.25700000000001</v>
      </c>
      <c r="Z28">
        <v>2449.8629999999998</v>
      </c>
      <c r="AA28">
        <v>228.17599999999999</v>
      </c>
      <c r="AB28">
        <v>615.16499999999996</v>
      </c>
      <c r="AD28">
        <v>1784.596</v>
      </c>
      <c r="AF28">
        <v>183.23500000000001</v>
      </c>
      <c r="AH28">
        <v>631.98199999999997</v>
      </c>
      <c r="AK28">
        <v>3365.8310000000001</v>
      </c>
      <c r="AL28">
        <v>400.12200000000001</v>
      </c>
      <c r="AM28">
        <v>3254.5949999999998</v>
      </c>
      <c r="AP28">
        <v>522.17600000000004</v>
      </c>
      <c r="AQ28">
        <v>834.346</v>
      </c>
      <c r="AR28">
        <v>138.05600000000001</v>
      </c>
      <c r="AS28">
        <v>301.93599999999998</v>
      </c>
      <c r="AU28">
        <v>169.27799999999999</v>
      </c>
      <c r="AV28">
        <v>113.43</v>
      </c>
      <c r="AW28">
        <v>5123.6120000000001</v>
      </c>
      <c r="AX28">
        <v>1469.4590000000001</v>
      </c>
      <c r="AY28">
        <v>7308.7449999999999</v>
      </c>
      <c r="BA28">
        <v>205.96799999999999</v>
      </c>
      <c r="BB28">
        <v>159.024</v>
      </c>
      <c r="BC28">
        <v>589.69899999999996</v>
      </c>
      <c r="BD28">
        <v>298.387</v>
      </c>
      <c r="BE28">
        <v>202.70599999999999</v>
      </c>
    </row>
    <row r="29" spans="1:57" ht="32">
      <c r="A29" s="4" t="s">
        <v>351</v>
      </c>
      <c r="B29" s="4" t="s">
        <v>292</v>
      </c>
      <c r="C29" s="4" t="s">
        <v>298</v>
      </c>
      <c r="D29" s="4" t="s">
        <v>335</v>
      </c>
      <c r="E29" s="4" t="s">
        <v>352</v>
      </c>
      <c r="F29" s="6" t="s">
        <v>296</v>
      </c>
      <c r="G29">
        <v>6.369999999999898E-2</v>
      </c>
      <c r="H29">
        <v>0.56471631205672856</v>
      </c>
      <c r="I29">
        <v>19263.767</v>
      </c>
      <c r="J29">
        <f>Table38[[#This Row],[C01]]+0.5</f>
        <v>19264.267</v>
      </c>
      <c r="K29">
        <v>761.61300000000006</v>
      </c>
      <c r="L29">
        <v>133.87200000000001</v>
      </c>
      <c r="N29">
        <v>431.43</v>
      </c>
      <c r="Q29">
        <v>407.67700000000002</v>
      </c>
      <c r="S29">
        <v>394.46899999999999</v>
      </c>
      <c r="T29">
        <v>123.736</v>
      </c>
      <c r="V29">
        <v>275.48500000000001</v>
      </c>
      <c r="Y29">
        <v>112.33799999999999</v>
      </c>
      <c r="Z29">
        <v>2214.6750000000002</v>
      </c>
      <c r="AA29">
        <v>244.893</v>
      </c>
      <c r="AB29">
        <v>352.88099999999997</v>
      </c>
      <c r="AD29">
        <v>2603.7710000000002</v>
      </c>
      <c r="AF29">
        <v>130.55799999999999</v>
      </c>
      <c r="AH29">
        <v>911.55</v>
      </c>
      <c r="AK29">
        <v>349.11200000000002</v>
      </c>
      <c r="AL29">
        <v>203.83600000000001</v>
      </c>
      <c r="AM29">
        <v>2574.56</v>
      </c>
      <c r="AN29">
        <v>173.40600000000001</v>
      </c>
      <c r="AP29">
        <v>670.01300000000003</v>
      </c>
      <c r="AQ29">
        <v>393.49</v>
      </c>
      <c r="AS29">
        <v>304.99299999999999</v>
      </c>
      <c r="AU29">
        <v>173.05699999999999</v>
      </c>
      <c r="AV29">
        <v>155.29</v>
      </c>
      <c r="AW29">
        <v>5743.09</v>
      </c>
      <c r="AX29">
        <v>2320.366</v>
      </c>
      <c r="AY29">
        <v>6191.4219999999996</v>
      </c>
      <c r="BA29">
        <v>192.05</v>
      </c>
      <c r="BB29">
        <v>200.273</v>
      </c>
      <c r="BC29">
        <v>522.70100000000002</v>
      </c>
      <c r="BD29">
        <v>225.62899999999999</v>
      </c>
      <c r="BE29">
        <v>179.65</v>
      </c>
    </row>
    <row r="30" spans="1:57">
      <c r="H30" t="s">
        <v>419</v>
      </c>
      <c r="I30">
        <f>(COUNT(I8:I9,I22:I29)/10)*100</f>
        <v>100</v>
      </c>
      <c r="J30">
        <f t="shared" ref="J30:BE30" si="0">(COUNT(J8:J9,J22:J29)/10)*100</f>
        <v>100</v>
      </c>
      <c r="K30">
        <f t="shared" si="0"/>
        <v>100</v>
      </c>
      <c r="L30">
        <f t="shared" si="0"/>
        <v>90</v>
      </c>
      <c r="M30">
        <f t="shared" si="0"/>
        <v>0</v>
      </c>
      <c r="N30">
        <f t="shared" si="0"/>
        <v>100</v>
      </c>
      <c r="O30">
        <f t="shared" si="0"/>
        <v>0</v>
      </c>
      <c r="P30">
        <f t="shared" si="0"/>
        <v>70</v>
      </c>
      <c r="Q30">
        <f t="shared" si="0"/>
        <v>20</v>
      </c>
      <c r="R30">
        <f t="shared" si="0"/>
        <v>20</v>
      </c>
      <c r="S30">
        <f t="shared" si="0"/>
        <v>100</v>
      </c>
      <c r="T30">
        <f t="shared" si="0"/>
        <v>80</v>
      </c>
      <c r="U30">
        <f t="shared" si="0"/>
        <v>10</v>
      </c>
      <c r="V30">
        <f t="shared" si="0"/>
        <v>100</v>
      </c>
      <c r="W30">
        <f t="shared" si="0"/>
        <v>0</v>
      </c>
      <c r="X30">
        <f t="shared" si="0"/>
        <v>60</v>
      </c>
      <c r="Y30">
        <f t="shared" si="0"/>
        <v>50</v>
      </c>
      <c r="Z30">
        <f t="shared" si="0"/>
        <v>100</v>
      </c>
      <c r="AA30">
        <f t="shared" si="0"/>
        <v>70</v>
      </c>
      <c r="AB30">
        <f t="shared" si="0"/>
        <v>100</v>
      </c>
      <c r="AC30">
        <f t="shared" si="0"/>
        <v>30</v>
      </c>
      <c r="AD30">
        <f t="shared" si="0"/>
        <v>100</v>
      </c>
      <c r="AE30">
        <f t="shared" si="0"/>
        <v>30</v>
      </c>
      <c r="AF30">
        <f t="shared" si="0"/>
        <v>100</v>
      </c>
      <c r="AG30">
        <f t="shared" si="0"/>
        <v>0</v>
      </c>
      <c r="AH30">
        <f t="shared" si="0"/>
        <v>100</v>
      </c>
      <c r="AI30">
        <f t="shared" si="0"/>
        <v>40</v>
      </c>
      <c r="AJ30">
        <f t="shared" si="0"/>
        <v>0</v>
      </c>
      <c r="AK30">
        <f t="shared" si="0"/>
        <v>100</v>
      </c>
      <c r="AL30">
        <f t="shared" si="0"/>
        <v>80</v>
      </c>
      <c r="AM30">
        <f t="shared" si="0"/>
        <v>100</v>
      </c>
      <c r="AN30">
        <f t="shared" si="0"/>
        <v>90</v>
      </c>
      <c r="AO30">
        <f t="shared" si="0"/>
        <v>30</v>
      </c>
      <c r="AP30">
        <f t="shared" si="0"/>
        <v>100</v>
      </c>
      <c r="AQ30">
        <f t="shared" si="0"/>
        <v>100</v>
      </c>
      <c r="AR30">
        <f t="shared" si="0"/>
        <v>30</v>
      </c>
      <c r="AS30">
        <f t="shared" si="0"/>
        <v>100</v>
      </c>
      <c r="AT30">
        <f t="shared" si="0"/>
        <v>0</v>
      </c>
      <c r="AU30">
        <f t="shared" si="0"/>
        <v>90</v>
      </c>
      <c r="AV30">
        <f t="shared" si="0"/>
        <v>100</v>
      </c>
      <c r="AW30">
        <f t="shared" si="0"/>
        <v>100</v>
      </c>
      <c r="AX30">
        <f t="shared" si="0"/>
        <v>100</v>
      </c>
      <c r="AY30">
        <f t="shared" si="0"/>
        <v>100</v>
      </c>
      <c r="AZ30">
        <f t="shared" si="0"/>
        <v>20</v>
      </c>
      <c r="BA30">
        <f t="shared" si="0"/>
        <v>90</v>
      </c>
      <c r="BB30">
        <f t="shared" si="0"/>
        <v>100</v>
      </c>
      <c r="BC30">
        <f t="shared" si="0"/>
        <v>100</v>
      </c>
      <c r="BD30">
        <f t="shared" si="0"/>
        <v>100</v>
      </c>
      <c r="BE30">
        <f t="shared" si="0"/>
        <v>100</v>
      </c>
    </row>
    <row r="31" spans="1:57">
      <c r="H31" t="s">
        <v>420</v>
      </c>
      <c r="I31">
        <f>(COUNT(I7,I10:I21)/13)*100</f>
        <v>100</v>
      </c>
      <c r="J31">
        <f t="shared" ref="J31:BE31" si="1">(COUNT(J7,J10:J21)/13)*100</f>
        <v>100</v>
      </c>
      <c r="K31">
        <f t="shared" si="1"/>
        <v>84.615384615384613</v>
      </c>
      <c r="L31">
        <f t="shared" si="1"/>
        <v>76.923076923076934</v>
      </c>
      <c r="M31">
        <f t="shared" si="1"/>
        <v>23.076923076923077</v>
      </c>
      <c r="N31">
        <f t="shared" si="1"/>
        <v>76.923076923076934</v>
      </c>
      <c r="O31">
        <f t="shared" si="1"/>
        <v>23.076923076923077</v>
      </c>
      <c r="P31">
        <f t="shared" si="1"/>
        <v>46.153846153846153</v>
      </c>
      <c r="Q31">
        <f t="shared" si="1"/>
        <v>23.076923076923077</v>
      </c>
      <c r="R31">
        <f t="shared" si="1"/>
        <v>7.6923076923076925</v>
      </c>
      <c r="S31">
        <f t="shared" si="1"/>
        <v>61.53846153846154</v>
      </c>
      <c r="T31">
        <f t="shared" si="1"/>
        <v>46.153846153846153</v>
      </c>
      <c r="U31">
        <f t="shared" si="1"/>
        <v>30.76923076923077</v>
      </c>
      <c r="V31">
        <f t="shared" si="1"/>
        <v>53.846153846153847</v>
      </c>
      <c r="W31">
        <f t="shared" si="1"/>
        <v>30.76923076923077</v>
      </c>
      <c r="X31">
        <f t="shared" si="1"/>
        <v>23.076923076923077</v>
      </c>
      <c r="Y31">
        <f t="shared" si="1"/>
        <v>15.384615384615385</v>
      </c>
      <c r="Z31">
        <f t="shared" si="1"/>
        <v>100</v>
      </c>
      <c r="AA31">
        <f t="shared" si="1"/>
        <v>46.153846153846153</v>
      </c>
      <c r="AB31">
        <f t="shared" si="1"/>
        <v>76.923076923076934</v>
      </c>
      <c r="AC31">
        <f t="shared" si="1"/>
        <v>46.153846153846153</v>
      </c>
      <c r="AD31">
        <f t="shared" si="1"/>
        <v>100</v>
      </c>
      <c r="AE31">
        <f t="shared" si="1"/>
        <v>7.6923076923076925</v>
      </c>
      <c r="AF31">
        <f t="shared" si="1"/>
        <v>69.230769230769226</v>
      </c>
      <c r="AG31">
        <f t="shared" si="1"/>
        <v>23.076923076923077</v>
      </c>
      <c r="AH31">
        <f t="shared" si="1"/>
        <v>92.307692307692307</v>
      </c>
      <c r="AI31">
        <f t="shared" si="1"/>
        <v>46.153846153846153</v>
      </c>
      <c r="AJ31">
        <f t="shared" si="1"/>
        <v>23.076923076923077</v>
      </c>
      <c r="AK31">
        <f t="shared" si="1"/>
        <v>100</v>
      </c>
      <c r="AL31">
        <f t="shared" si="1"/>
        <v>76.923076923076934</v>
      </c>
      <c r="AM31">
        <f t="shared" si="1"/>
        <v>92.307692307692307</v>
      </c>
      <c r="AN31">
        <f t="shared" si="1"/>
        <v>92.307692307692307</v>
      </c>
      <c r="AO31">
        <f t="shared" si="1"/>
        <v>38.461538461538467</v>
      </c>
      <c r="AP31">
        <f t="shared" si="1"/>
        <v>100</v>
      </c>
      <c r="AQ31">
        <f t="shared" si="1"/>
        <v>100</v>
      </c>
      <c r="AR31">
        <f t="shared" si="1"/>
        <v>7.6923076923076925</v>
      </c>
      <c r="AS31">
        <f t="shared" si="1"/>
        <v>84.615384615384613</v>
      </c>
      <c r="AT31">
        <f t="shared" si="1"/>
        <v>30.76923076923077</v>
      </c>
      <c r="AU31">
        <f t="shared" si="1"/>
        <v>61.53846153846154</v>
      </c>
      <c r="AV31">
        <f t="shared" si="1"/>
        <v>92.307692307692307</v>
      </c>
      <c r="AW31">
        <f t="shared" si="1"/>
        <v>92.307692307692307</v>
      </c>
      <c r="AX31">
        <f t="shared" si="1"/>
        <v>92.307692307692307</v>
      </c>
      <c r="AY31">
        <f t="shared" si="1"/>
        <v>100</v>
      </c>
      <c r="AZ31">
        <f t="shared" si="1"/>
        <v>30.76923076923077</v>
      </c>
      <c r="BA31">
        <f t="shared" si="1"/>
        <v>84.615384615384613</v>
      </c>
      <c r="BB31">
        <f t="shared" si="1"/>
        <v>84.615384615384613</v>
      </c>
      <c r="BC31">
        <f t="shared" si="1"/>
        <v>100</v>
      </c>
      <c r="BD31">
        <f t="shared" si="1"/>
        <v>92.307692307692307</v>
      </c>
      <c r="BE31">
        <f t="shared" si="1"/>
        <v>100</v>
      </c>
    </row>
    <row r="49" spans="32:32">
      <c r="AF49" t="s">
        <v>421</v>
      </c>
    </row>
    <row r="50" spans="32:32">
      <c r="AF50" t="s">
        <v>422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V30"/>
  <sheetViews>
    <sheetView workbookViewId="0">
      <selection activeCell="D3" sqref="D3"/>
    </sheetView>
  </sheetViews>
  <sheetFormatPr baseColWidth="10" defaultColWidth="8.83203125" defaultRowHeight="15"/>
  <cols>
    <col min="1" max="2" width="12" customWidth="1"/>
    <col min="3" max="10" width="13" customWidth="1"/>
    <col min="11" max="88" width="14" customWidth="1"/>
    <col min="89" max="99" width="15" customWidth="1"/>
    <col min="100" max="100" width="11" customWidth="1"/>
  </cols>
  <sheetData>
    <row r="1" spans="1:100">
      <c r="A1" t="s">
        <v>0</v>
      </c>
      <c r="B1">
        <v>0</v>
      </c>
      <c r="C1" t="s">
        <v>1</v>
      </c>
      <c r="D1">
        <v>0</v>
      </c>
      <c r="E1" t="s">
        <v>2</v>
      </c>
      <c r="F1">
        <v>0</v>
      </c>
      <c r="G1" t="s">
        <v>3</v>
      </c>
      <c r="H1">
        <v>0</v>
      </c>
      <c r="I1" t="s">
        <v>4</v>
      </c>
      <c r="J1">
        <v>0</v>
      </c>
      <c r="K1" t="s">
        <v>5</v>
      </c>
      <c r="L1">
        <v>0</v>
      </c>
      <c r="M1" t="s">
        <v>6</v>
      </c>
      <c r="N1">
        <v>0</v>
      </c>
      <c r="O1" t="s">
        <v>213</v>
      </c>
      <c r="P1">
        <v>0</v>
      </c>
      <c r="Q1" t="s">
        <v>8</v>
      </c>
      <c r="R1">
        <v>0</v>
      </c>
      <c r="S1" t="s">
        <v>9</v>
      </c>
      <c r="T1">
        <v>0</v>
      </c>
      <c r="U1" t="s">
        <v>10</v>
      </c>
      <c r="V1">
        <v>0</v>
      </c>
      <c r="W1" t="s">
        <v>11</v>
      </c>
      <c r="X1">
        <v>0</v>
      </c>
      <c r="Y1" t="s">
        <v>12</v>
      </c>
      <c r="Z1">
        <v>0</v>
      </c>
      <c r="AA1" t="s">
        <v>13</v>
      </c>
      <c r="AB1">
        <v>0</v>
      </c>
      <c r="AC1" t="s">
        <v>14</v>
      </c>
      <c r="AD1">
        <v>0</v>
      </c>
      <c r="AE1" t="s">
        <v>16</v>
      </c>
      <c r="AF1">
        <v>0</v>
      </c>
      <c r="AG1" t="s">
        <v>19</v>
      </c>
      <c r="AH1">
        <v>0</v>
      </c>
      <c r="AI1" t="s">
        <v>20</v>
      </c>
      <c r="AJ1">
        <v>0</v>
      </c>
      <c r="AK1" t="s">
        <v>21</v>
      </c>
      <c r="AL1">
        <v>0</v>
      </c>
      <c r="AM1" t="s">
        <v>22</v>
      </c>
      <c r="AN1">
        <v>0</v>
      </c>
      <c r="AO1" t="s">
        <v>23</v>
      </c>
      <c r="AP1">
        <v>0</v>
      </c>
      <c r="AQ1" t="s">
        <v>24</v>
      </c>
      <c r="AR1">
        <v>0</v>
      </c>
      <c r="AS1" t="s">
        <v>25</v>
      </c>
      <c r="AT1">
        <v>0</v>
      </c>
      <c r="AU1" t="s">
        <v>26</v>
      </c>
      <c r="AV1">
        <v>0</v>
      </c>
      <c r="AW1" t="s">
        <v>27</v>
      </c>
      <c r="AX1">
        <v>0</v>
      </c>
      <c r="AY1" t="s">
        <v>28</v>
      </c>
      <c r="AZ1">
        <v>0</v>
      </c>
      <c r="BA1" t="s">
        <v>30</v>
      </c>
      <c r="BB1">
        <v>0</v>
      </c>
      <c r="BC1" t="s">
        <v>31</v>
      </c>
      <c r="BD1">
        <v>0</v>
      </c>
      <c r="BE1" t="s">
        <v>32</v>
      </c>
      <c r="BF1">
        <v>0</v>
      </c>
      <c r="BG1" t="s">
        <v>33</v>
      </c>
      <c r="BH1">
        <v>0</v>
      </c>
      <c r="BI1" t="s">
        <v>34</v>
      </c>
      <c r="BJ1">
        <v>0</v>
      </c>
      <c r="BK1" t="s">
        <v>35</v>
      </c>
      <c r="BL1">
        <v>0</v>
      </c>
      <c r="BM1" t="s">
        <v>36</v>
      </c>
      <c r="BN1">
        <v>0</v>
      </c>
      <c r="BO1" t="s">
        <v>37</v>
      </c>
      <c r="BP1">
        <v>0</v>
      </c>
      <c r="BQ1" t="s">
        <v>38</v>
      </c>
      <c r="BR1">
        <v>0</v>
      </c>
      <c r="BS1" t="s">
        <v>40</v>
      </c>
      <c r="BT1">
        <v>0</v>
      </c>
      <c r="BU1" t="s">
        <v>41</v>
      </c>
      <c r="BV1">
        <v>0</v>
      </c>
      <c r="BW1" t="s">
        <v>42</v>
      </c>
      <c r="BX1">
        <v>0</v>
      </c>
      <c r="BY1" t="s">
        <v>43</v>
      </c>
      <c r="BZ1">
        <v>0</v>
      </c>
      <c r="CA1" t="s">
        <v>44</v>
      </c>
      <c r="CB1">
        <v>0</v>
      </c>
      <c r="CC1" t="s">
        <v>45</v>
      </c>
      <c r="CD1">
        <v>0</v>
      </c>
      <c r="CE1" t="s">
        <v>46</v>
      </c>
      <c r="CF1">
        <v>0</v>
      </c>
      <c r="CG1" t="s">
        <v>47</v>
      </c>
      <c r="CH1">
        <v>0</v>
      </c>
      <c r="CI1" t="s">
        <v>48</v>
      </c>
      <c r="CJ1">
        <v>0</v>
      </c>
      <c r="CK1" t="s">
        <v>50</v>
      </c>
      <c r="CL1">
        <v>0</v>
      </c>
      <c r="CM1" t="s">
        <v>52</v>
      </c>
      <c r="CN1">
        <v>0</v>
      </c>
      <c r="CO1" t="s">
        <v>53</v>
      </c>
      <c r="CP1">
        <v>0</v>
      </c>
      <c r="CQ1" t="s">
        <v>54</v>
      </c>
      <c r="CR1">
        <v>0</v>
      </c>
      <c r="CS1" t="s">
        <v>55</v>
      </c>
      <c r="CT1">
        <v>0</v>
      </c>
      <c r="CU1" t="s">
        <v>56</v>
      </c>
      <c r="CV1">
        <v>0</v>
      </c>
    </row>
    <row r="2" spans="1:100">
      <c r="A2" t="s">
        <v>0</v>
      </c>
      <c r="B2" t="s">
        <v>219</v>
      </c>
      <c r="C2" t="s">
        <v>1</v>
      </c>
      <c r="D2" t="s">
        <v>220</v>
      </c>
      <c r="E2" t="s">
        <v>2</v>
      </c>
      <c r="F2" t="s">
        <v>221</v>
      </c>
      <c r="G2" t="s">
        <v>3</v>
      </c>
      <c r="H2" t="s">
        <v>222</v>
      </c>
      <c r="I2" t="s">
        <v>4</v>
      </c>
      <c r="J2" t="s">
        <v>223</v>
      </c>
      <c r="K2" t="s">
        <v>5</v>
      </c>
      <c r="L2" t="s">
        <v>224</v>
      </c>
      <c r="M2" t="s">
        <v>6</v>
      </c>
      <c r="N2" t="s">
        <v>225</v>
      </c>
      <c r="O2" t="s">
        <v>213</v>
      </c>
      <c r="P2" t="s">
        <v>226</v>
      </c>
      <c r="Q2" t="s">
        <v>8</v>
      </c>
      <c r="R2" t="s">
        <v>227</v>
      </c>
      <c r="S2" t="s">
        <v>9</v>
      </c>
      <c r="T2" t="s">
        <v>228</v>
      </c>
      <c r="U2" t="s">
        <v>10</v>
      </c>
      <c r="V2" t="s">
        <v>229</v>
      </c>
      <c r="W2" t="s">
        <v>11</v>
      </c>
      <c r="X2" t="s">
        <v>230</v>
      </c>
      <c r="Y2" t="s">
        <v>12</v>
      </c>
      <c r="Z2" t="s">
        <v>231</v>
      </c>
      <c r="AA2" t="s">
        <v>13</v>
      </c>
      <c r="AB2" t="s">
        <v>232</v>
      </c>
      <c r="AC2" t="s">
        <v>14</v>
      </c>
      <c r="AD2" t="s">
        <v>233</v>
      </c>
      <c r="AE2" t="s">
        <v>16</v>
      </c>
      <c r="AF2" t="s">
        <v>234</v>
      </c>
      <c r="AG2" t="s">
        <v>19</v>
      </c>
      <c r="AH2" t="s">
        <v>235</v>
      </c>
      <c r="AI2" t="s">
        <v>20</v>
      </c>
      <c r="AJ2" t="s">
        <v>236</v>
      </c>
      <c r="AK2" t="s">
        <v>21</v>
      </c>
      <c r="AL2" t="s">
        <v>237</v>
      </c>
      <c r="AM2" t="s">
        <v>22</v>
      </c>
      <c r="AN2" t="s">
        <v>238</v>
      </c>
      <c r="AO2" t="s">
        <v>23</v>
      </c>
      <c r="AP2" t="s">
        <v>239</v>
      </c>
      <c r="AQ2" t="s">
        <v>24</v>
      </c>
      <c r="AR2" t="s">
        <v>240</v>
      </c>
      <c r="AS2" t="s">
        <v>25</v>
      </c>
      <c r="AT2" t="s">
        <v>241</v>
      </c>
      <c r="AU2" t="s">
        <v>26</v>
      </c>
      <c r="AV2" t="s">
        <v>242</v>
      </c>
      <c r="AW2" t="s">
        <v>27</v>
      </c>
      <c r="AX2" t="s">
        <v>243</v>
      </c>
      <c r="AY2" t="s">
        <v>28</v>
      </c>
      <c r="AZ2" t="s">
        <v>244</v>
      </c>
      <c r="BA2" t="s">
        <v>30</v>
      </c>
      <c r="BB2" t="s">
        <v>245</v>
      </c>
      <c r="BC2" t="s">
        <v>31</v>
      </c>
      <c r="BD2" t="s">
        <v>246</v>
      </c>
      <c r="BE2" t="s">
        <v>32</v>
      </c>
      <c r="BF2" t="s">
        <v>247</v>
      </c>
      <c r="BG2" t="s">
        <v>33</v>
      </c>
      <c r="BH2" t="s">
        <v>248</v>
      </c>
      <c r="BI2" t="s">
        <v>34</v>
      </c>
      <c r="BJ2" t="s">
        <v>249</v>
      </c>
      <c r="BK2" t="s">
        <v>35</v>
      </c>
      <c r="BL2" t="s">
        <v>250</v>
      </c>
      <c r="BM2" t="s">
        <v>36</v>
      </c>
      <c r="BN2" t="s">
        <v>251</v>
      </c>
      <c r="BO2" t="s">
        <v>37</v>
      </c>
      <c r="BP2" t="s">
        <v>252</v>
      </c>
      <c r="BQ2" t="s">
        <v>38</v>
      </c>
      <c r="BR2" t="s">
        <v>253</v>
      </c>
      <c r="BS2" t="s">
        <v>40</v>
      </c>
      <c r="BT2" t="s">
        <v>254</v>
      </c>
      <c r="BU2" t="s">
        <v>41</v>
      </c>
      <c r="BV2" t="s">
        <v>255</v>
      </c>
      <c r="BW2" t="s">
        <v>42</v>
      </c>
      <c r="BX2" t="s">
        <v>256</v>
      </c>
      <c r="BY2" t="s">
        <v>43</v>
      </c>
      <c r="BZ2" t="s">
        <v>257</v>
      </c>
      <c r="CA2" t="s">
        <v>44</v>
      </c>
      <c r="CB2" t="s">
        <v>258</v>
      </c>
      <c r="CC2" t="s">
        <v>45</v>
      </c>
      <c r="CD2" t="s">
        <v>259</v>
      </c>
      <c r="CE2" t="s">
        <v>46</v>
      </c>
      <c r="CF2" t="s">
        <v>260</v>
      </c>
      <c r="CG2" t="s">
        <v>47</v>
      </c>
      <c r="CH2" t="s">
        <v>261</v>
      </c>
      <c r="CI2" t="s">
        <v>48</v>
      </c>
      <c r="CJ2" t="s">
        <v>262</v>
      </c>
      <c r="CK2" t="s">
        <v>50</v>
      </c>
      <c r="CL2" t="s">
        <v>263</v>
      </c>
      <c r="CM2" t="s">
        <v>52</v>
      </c>
      <c r="CN2" t="s">
        <v>264</v>
      </c>
      <c r="CO2" t="s">
        <v>53</v>
      </c>
      <c r="CP2" t="s">
        <v>265</v>
      </c>
      <c r="CQ2" t="s">
        <v>54</v>
      </c>
      <c r="CR2" t="s">
        <v>266</v>
      </c>
      <c r="CS2" t="s">
        <v>55</v>
      </c>
      <c r="CT2" t="s">
        <v>267</v>
      </c>
      <c r="CU2" t="s">
        <v>56</v>
      </c>
      <c r="CV2" t="s">
        <v>268</v>
      </c>
    </row>
    <row r="3" spans="1:100">
      <c r="A3">
        <v>5348.5510000000004</v>
      </c>
      <c r="B3">
        <f>Table3[[#This Row],[C01]]+0.5</f>
        <v>5349.0510000000004</v>
      </c>
      <c r="C3">
        <v>255.21899999999999</v>
      </c>
      <c r="D3">
        <f>Table3[[#This Row],[C02]]+0.5</f>
        <v>255.71899999999999</v>
      </c>
      <c r="E3">
        <v>130.9</v>
      </c>
      <c r="F3">
        <f>Table3[[#This Row],[C03]]+0.5</f>
        <v>131.4</v>
      </c>
      <c r="G3">
        <v>0</v>
      </c>
      <c r="H3">
        <f>Table3[[#This Row],[C04]]+0.5</f>
        <v>0.5</v>
      </c>
      <c r="I3">
        <v>319.98099999999999</v>
      </c>
      <c r="J3">
        <f>Table3[[#This Row],[C05]]+0.5</f>
        <v>320.48099999999999</v>
      </c>
      <c r="K3">
        <v>0</v>
      </c>
      <c r="L3">
        <f>Table3[[#This Row],[C06]]+0.5</f>
        <v>0.5</v>
      </c>
      <c r="M3">
        <v>104.349</v>
      </c>
      <c r="N3">
        <f>Table3[[#This Row],[C07]]+0.5</f>
        <v>104.849</v>
      </c>
      <c r="O3">
        <v>0</v>
      </c>
      <c r="P3">
        <f>Table3[[#This Row],[c08]]+0.5</f>
        <v>0.5</v>
      </c>
      <c r="Q3">
        <v>0</v>
      </c>
      <c r="R3">
        <f>Table3[[#This Row],[C09]]+0.5</f>
        <v>0.5</v>
      </c>
      <c r="S3">
        <v>0</v>
      </c>
      <c r="T3">
        <f>Table3[[#This Row],[C10]]+0.5</f>
        <v>0.5</v>
      </c>
      <c r="U3">
        <v>0</v>
      </c>
      <c r="V3">
        <f>Table3[[#This Row],[C11]]+0.5</f>
        <v>0.5</v>
      </c>
      <c r="W3">
        <v>104.18300000000001</v>
      </c>
      <c r="X3">
        <f>Table3[[#This Row],[C12]]+0.5</f>
        <v>104.68300000000001</v>
      </c>
      <c r="Y3">
        <v>0</v>
      </c>
      <c r="Z3">
        <f>Table3[[#This Row],[C13]]+0.5</f>
        <v>0.5</v>
      </c>
      <c r="AA3">
        <v>0</v>
      </c>
      <c r="AB3">
        <f>Table3[[#This Row],[C14]]+0.5</f>
        <v>0.5</v>
      </c>
      <c r="AC3">
        <v>0</v>
      </c>
      <c r="AD3">
        <f>Table3[[#This Row],[C15]]+0.5</f>
        <v>0.5</v>
      </c>
      <c r="AE3">
        <v>0</v>
      </c>
      <c r="AF3">
        <f>Table3[[#This Row],[C17]]+0.5</f>
        <v>0.5</v>
      </c>
      <c r="AG3">
        <v>1632.309</v>
      </c>
      <c r="AH3">
        <f>Table3[[#This Row],[C20]]+0.5</f>
        <v>1632.809</v>
      </c>
      <c r="AI3">
        <v>0</v>
      </c>
      <c r="AJ3">
        <f>Table3[[#This Row],[C21]]+0.5</f>
        <v>0.5</v>
      </c>
      <c r="AK3">
        <v>0</v>
      </c>
      <c r="AL3">
        <f>Table3[[#This Row],[C22]]+0.5</f>
        <v>0.5</v>
      </c>
      <c r="AM3">
        <v>470.65300000000002</v>
      </c>
      <c r="AN3">
        <f>Table3[[#This Row],[alpha-pinene]]+0.5</f>
        <v>471.15300000000002</v>
      </c>
      <c r="AO3">
        <v>1699.0170000000001</v>
      </c>
      <c r="AP3">
        <f>Table3[[#This Row],[Camphene]]+0.5</f>
        <v>1699.5170000000001</v>
      </c>
      <c r="AQ3">
        <v>0</v>
      </c>
      <c r="AR3">
        <f>Table3[[#This Row],[C23]]+0.5</f>
        <v>0.5</v>
      </c>
      <c r="AS3">
        <v>0</v>
      </c>
      <c r="AT3">
        <f>Table3[[#This Row],[C24]]+0.5</f>
        <v>0.5</v>
      </c>
      <c r="AU3">
        <v>0</v>
      </c>
      <c r="AV3">
        <f>Table3[[#This Row],[C25]]+0.5</f>
        <v>0.5</v>
      </c>
      <c r="AW3">
        <v>8842.7250000000004</v>
      </c>
      <c r="AX3">
        <f>Table3[[#This Row],[beta-pinene]]+0.5</f>
        <v>8843.2250000000004</v>
      </c>
      <c r="AY3">
        <v>0</v>
      </c>
      <c r="AZ3">
        <f>Table3[[#This Row],[C26]]+0.5</f>
        <v>0.5</v>
      </c>
      <c r="BA3">
        <v>0</v>
      </c>
      <c r="BB3">
        <f>Table3[[#This Row],[C28]]+0.5</f>
        <v>0.5</v>
      </c>
      <c r="BC3">
        <v>129.97800000000001</v>
      </c>
      <c r="BD3">
        <f>Table3[[#This Row],[(+)-3-carene]]+0.5</f>
        <v>130.47800000000001</v>
      </c>
      <c r="BE3">
        <v>520.33399999999995</v>
      </c>
      <c r="BF3">
        <f>Table3[[#This Row],[p-cymene]]+0.5</f>
        <v>520.83399999999995</v>
      </c>
      <c r="BG3">
        <v>10264.769</v>
      </c>
      <c r="BH3">
        <f>Table3[[#This Row],[1,8-cineole]]+0.5</f>
        <v>10265.269</v>
      </c>
      <c r="BI3">
        <v>112.669</v>
      </c>
      <c r="BJ3">
        <f>Table3[[#This Row],[C29]]+0.5</f>
        <v>113.169</v>
      </c>
      <c r="BK3">
        <v>183.33799999999999</v>
      </c>
      <c r="BL3">
        <f>Table3[[#This Row],[C30]]+0.5</f>
        <v>183.83799999999999</v>
      </c>
      <c r="BM3">
        <v>289.37900000000002</v>
      </c>
      <c r="BN3">
        <f>Table3[[#This Row],[Sabinene]]+0.5</f>
        <v>289.87900000000002</v>
      </c>
      <c r="BO3">
        <v>306.75099999999998</v>
      </c>
      <c r="BP3">
        <f>Table3[[#This Row],[C31]]+0.5</f>
        <v>307.25099999999998</v>
      </c>
      <c r="BQ3">
        <v>0</v>
      </c>
      <c r="BR3">
        <f>Table3[[#This Row],[Terpinolene]]+0.5</f>
        <v>0.5</v>
      </c>
      <c r="BS3">
        <v>100.58199999999999</v>
      </c>
      <c r="BT3">
        <f>Table3[[#This Row],[C32]]+0.5</f>
        <v>101.08199999999999</v>
      </c>
      <c r="BU3">
        <v>234.452</v>
      </c>
      <c r="BV3">
        <f>Table3[[#This Row],[C33]]+0.5</f>
        <v>234.952</v>
      </c>
      <c r="BW3">
        <v>131.18299999999999</v>
      </c>
      <c r="BX3">
        <f>Table3[[#This Row],[C34]]+0.5</f>
        <v>131.68299999999999</v>
      </c>
      <c r="BY3">
        <v>0</v>
      </c>
      <c r="BZ3">
        <f>Table3[[#This Row],[C35]]+0.5</f>
        <v>0.5</v>
      </c>
      <c r="CA3">
        <v>3045.7460000000001</v>
      </c>
      <c r="CB3">
        <f>Table3[[#This Row],[C36]]+0.5</f>
        <v>3046.2460000000001</v>
      </c>
      <c r="CC3">
        <v>11232.700999999999</v>
      </c>
      <c r="CD3">
        <f>Table3[[#This Row],[Camphor]]+0.5</f>
        <v>11233.200999999999</v>
      </c>
      <c r="CE3">
        <v>0</v>
      </c>
      <c r="CF3">
        <f>Table3[[#This Row],[C37]]+0.5</f>
        <v>0.5</v>
      </c>
      <c r="CG3">
        <v>169.446</v>
      </c>
      <c r="CH3">
        <f>Table3[[#This Row],[C38]]+0.5</f>
        <v>169.946</v>
      </c>
      <c r="CI3">
        <v>156.19399999999999</v>
      </c>
      <c r="CJ3">
        <f>Table3[[#This Row],[C39]]+0.5</f>
        <v>156.69399999999999</v>
      </c>
      <c r="CK3">
        <v>410.68700000000001</v>
      </c>
      <c r="CL3">
        <f>Table3[[#This Row],[Verbenone]]+0.5</f>
        <v>411.18700000000001</v>
      </c>
      <c r="CM3">
        <v>145.52099999999999</v>
      </c>
      <c r="CN3">
        <f>Table3[[#This Row],[C42]]+0.5</f>
        <v>146.02099999999999</v>
      </c>
      <c r="CO3">
        <v>170.494</v>
      </c>
      <c r="CP3">
        <f>Table3[[#This Row],[C43]]+0.5</f>
        <v>170.994</v>
      </c>
      <c r="CQ3">
        <v>359.08800000000002</v>
      </c>
      <c r="CR3">
        <f>Table3[[#This Row],[C44]]+0.5</f>
        <v>359.58800000000002</v>
      </c>
      <c r="CS3">
        <v>107.55500000000001</v>
      </c>
      <c r="CT3">
        <f>Table3[[#This Row],[lavandol]]+0.5</f>
        <v>108.05500000000001</v>
      </c>
      <c r="CU3">
        <v>0</v>
      </c>
      <c r="CV3">
        <f>Table3[[#This Row],[C45]]+0.5</f>
        <v>0.5</v>
      </c>
    </row>
    <row r="4" spans="1:100">
      <c r="A4">
        <v>5173.0230000000001</v>
      </c>
      <c r="B4">
        <f>Table3[[#This Row],[C01]]+0.5</f>
        <v>5173.5230000000001</v>
      </c>
      <c r="C4">
        <v>140.416</v>
      </c>
      <c r="D4">
        <f>Table3[[#This Row],[C02]]+0.5</f>
        <v>140.916</v>
      </c>
      <c r="E4">
        <v>0</v>
      </c>
      <c r="F4">
        <f>Table3[[#This Row],[C03]]+0.5</f>
        <v>0.5</v>
      </c>
      <c r="G4">
        <v>0</v>
      </c>
      <c r="H4">
        <f>Table3[[#This Row],[C04]]+0.5</f>
        <v>0.5</v>
      </c>
      <c r="I4">
        <v>299.45999999999998</v>
      </c>
      <c r="J4">
        <f>Table3[[#This Row],[C05]]+0.5</f>
        <v>299.95999999999998</v>
      </c>
      <c r="K4">
        <v>0</v>
      </c>
      <c r="L4">
        <f>Table3[[#This Row],[C06]]+0.5</f>
        <v>0.5</v>
      </c>
      <c r="M4">
        <v>116.31699999999999</v>
      </c>
      <c r="N4">
        <f>Table3[[#This Row],[C07]]+0.5</f>
        <v>116.81699999999999</v>
      </c>
      <c r="O4">
        <v>0</v>
      </c>
      <c r="P4">
        <f>Table3[[#This Row],[c08]]+0.5</f>
        <v>0.5</v>
      </c>
      <c r="Q4">
        <v>0</v>
      </c>
      <c r="R4">
        <f>Table3[[#This Row],[C09]]+0.5</f>
        <v>0.5</v>
      </c>
      <c r="S4">
        <v>0</v>
      </c>
      <c r="T4">
        <f>Table3[[#This Row],[C10]]+0.5</f>
        <v>0.5</v>
      </c>
      <c r="U4">
        <v>0</v>
      </c>
      <c r="V4">
        <f>Table3[[#This Row],[C11]]+0.5</f>
        <v>0.5</v>
      </c>
      <c r="W4">
        <v>0</v>
      </c>
      <c r="X4">
        <f>Table3[[#This Row],[C12]]+0.5</f>
        <v>0.5</v>
      </c>
      <c r="Y4">
        <v>0</v>
      </c>
      <c r="Z4">
        <f>Table3[[#This Row],[C13]]+0.5</f>
        <v>0.5</v>
      </c>
      <c r="AA4">
        <v>0</v>
      </c>
      <c r="AB4">
        <f>Table3[[#This Row],[C14]]+0.5</f>
        <v>0.5</v>
      </c>
      <c r="AC4">
        <v>0</v>
      </c>
      <c r="AD4">
        <f>Table3[[#This Row],[C15]]+0.5</f>
        <v>0.5</v>
      </c>
      <c r="AE4">
        <v>0</v>
      </c>
      <c r="AF4">
        <f>Table3[[#This Row],[C17]]+0.5</f>
        <v>0.5</v>
      </c>
      <c r="AG4">
        <v>4531.5680000000002</v>
      </c>
      <c r="AH4">
        <f>Table3[[#This Row],[C20]]+0.5</f>
        <v>4532.0680000000002</v>
      </c>
      <c r="AI4">
        <v>0</v>
      </c>
      <c r="AJ4">
        <f>Table3[[#This Row],[C21]]+0.5</f>
        <v>0.5</v>
      </c>
      <c r="AK4">
        <v>0</v>
      </c>
      <c r="AL4">
        <f>Table3[[#This Row],[C22]]+0.5</f>
        <v>0.5</v>
      </c>
      <c r="AM4">
        <v>538.74900000000002</v>
      </c>
      <c r="AN4">
        <f>Table3[[#This Row],[alpha-pinene]]+0.5</f>
        <v>539.24900000000002</v>
      </c>
      <c r="AO4">
        <v>1879.8630000000001</v>
      </c>
      <c r="AP4">
        <f>Table3[[#This Row],[Camphene]]+0.5</f>
        <v>1880.3630000000001</v>
      </c>
      <c r="AQ4">
        <v>0</v>
      </c>
      <c r="AR4">
        <f>Table3[[#This Row],[C23]]+0.5</f>
        <v>0.5</v>
      </c>
      <c r="AS4">
        <v>0</v>
      </c>
      <c r="AT4">
        <f>Table3[[#This Row],[C24]]+0.5</f>
        <v>0.5</v>
      </c>
      <c r="AU4">
        <v>0</v>
      </c>
      <c r="AV4">
        <f>Table3[[#This Row],[C25]]+0.5</f>
        <v>0.5</v>
      </c>
      <c r="AW4">
        <v>22624.829000000002</v>
      </c>
      <c r="AX4">
        <f>Table3[[#This Row],[beta-pinene]]+0.5</f>
        <v>22625.329000000002</v>
      </c>
      <c r="AY4">
        <v>0</v>
      </c>
      <c r="AZ4">
        <f>Table3[[#This Row],[C26]]+0.5</f>
        <v>0.5</v>
      </c>
      <c r="BA4">
        <v>109.008</v>
      </c>
      <c r="BB4">
        <f>Table3[[#This Row],[C28]]+0.5</f>
        <v>109.508</v>
      </c>
      <c r="BC4">
        <v>108.235</v>
      </c>
      <c r="BD4">
        <f>Table3[[#This Row],[(+)-3-carene]]+0.5</f>
        <v>108.735</v>
      </c>
      <c r="BE4">
        <v>165.02699999999999</v>
      </c>
      <c r="BF4">
        <f>Table3[[#This Row],[p-cymene]]+0.5</f>
        <v>165.52699999999999</v>
      </c>
      <c r="BG4">
        <v>5111.4830000000002</v>
      </c>
      <c r="BH4">
        <f>Table3[[#This Row],[1,8-cineole]]+0.5</f>
        <v>5111.9830000000002</v>
      </c>
      <c r="BI4">
        <v>217.005</v>
      </c>
      <c r="BJ4">
        <f>Table3[[#This Row],[C29]]+0.5</f>
        <v>217.505</v>
      </c>
      <c r="BK4">
        <v>287.67</v>
      </c>
      <c r="BL4">
        <f>Table3[[#This Row],[C30]]+0.5</f>
        <v>288.17</v>
      </c>
      <c r="BM4">
        <v>0</v>
      </c>
      <c r="BN4">
        <f>Table3[[#This Row],[Sabinene]]+0.5</f>
        <v>0.5</v>
      </c>
      <c r="BO4">
        <v>826.98199999999997</v>
      </c>
      <c r="BP4">
        <f>Table3[[#This Row],[C31]]+0.5</f>
        <v>827.48199999999997</v>
      </c>
      <c r="BQ4">
        <v>107.48699999999999</v>
      </c>
      <c r="BR4">
        <f>Table3[[#This Row],[Terpinolene]]+0.5</f>
        <v>107.98699999999999</v>
      </c>
      <c r="BS4">
        <v>100.066</v>
      </c>
      <c r="BT4">
        <f>Table3[[#This Row],[C32]]+0.5</f>
        <v>100.566</v>
      </c>
      <c r="BU4">
        <v>814.09900000000005</v>
      </c>
      <c r="BV4">
        <f>Table3[[#This Row],[C33]]+0.5</f>
        <v>814.59900000000005</v>
      </c>
      <c r="BW4">
        <v>825.59299999999996</v>
      </c>
      <c r="BX4">
        <f>Table3[[#This Row],[C34]]+0.5</f>
        <v>826.09299999999996</v>
      </c>
      <c r="BY4">
        <v>0</v>
      </c>
      <c r="BZ4">
        <f>Table3[[#This Row],[C35]]+0.5</f>
        <v>0.5</v>
      </c>
      <c r="CA4">
        <v>7128.5990000000002</v>
      </c>
      <c r="CB4">
        <f>Table3[[#This Row],[C36]]+0.5</f>
        <v>7129.0990000000002</v>
      </c>
      <c r="CC4">
        <v>6105.8729999999996</v>
      </c>
      <c r="CD4">
        <f>Table3[[#This Row],[Camphor]]+0.5</f>
        <v>6106.3729999999996</v>
      </c>
      <c r="CE4">
        <v>789.96699999999998</v>
      </c>
      <c r="CF4">
        <f>Table3[[#This Row],[C37]]+0.5</f>
        <v>790.46699999999998</v>
      </c>
      <c r="CG4">
        <v>464.40899999999999</v>
      </c>
      <c r="CH4">
        <f>Table3[[#This Row],[C38]]+0.5</f>
        <v>464.90899999999999</v>
      </c>
      <c r="CI4">
        <v>0</v>
      </c>
      <c r="CJ4">
        <f>Table3[[#This Row],[C39]]+0.5</f>
        <v>0.5</v>
      </c>
      <c r="CK4">
        <v>412.37200000000001</v>
      </c>
      <c r="CL4">
        <f>Table3[[#This Row],[Verbenone]]+0.5</f>
        <v>412.87200000000001</v>
      </c>
      <c r="CM4">
        <v>216.98500000000001</v>
      </c>
      <c r="CN4">
        <f>Table3[[#This Row],[C42]]+0.5</f>
        <v>217.48500000000001</v>
      </c>
      <c r="CO4">
        <v>184.458</v>
      </c>
      <c r="CP4">
        <f>Table3[[#This Row],[C43]]+0.5</f>
        <v>184.958</v>
      </c>
      <c r="CQ4">
        <v>284.23200000000003</v>
      </c>
      <c r="CR4">
        <f>Table3[[#This Row],[C44]]+0.5</f>
        <v>284.73200000000003</v>
      </c>
      <c r="CS4">
        <v>224.72900000000001</v>
      </c>
      <c r="CT4">
        <f>Table3[[#This Row],[lavandol]]+0.5</f>
        <v>225.22900000000001</v>
      </c>
      <c r="CU4">
        <v>0</v>
      </c>
      <c r="CV4">
        <f>Table3[[#This Row],[C45]]+0.5</f>
        <v>0.5</v>
      </c>
    </row>
    <row r="5" spans="1:100">
      <c r="A5">
        <v>3562.5830000000001</v>
      </c>
      <c r="B5">
        <f>Table3[[#This Row],[C01]]+0.5</f>
        <v>3563.0830000000001</v>
      </c>
      <c r="C5">
        <v>0</v>
      </c>
      <c r="D5">
        <f>Table3[[#This Row],[C02]]+0.5</f>
        <v>0.5</v>
      </c>
      <c r="E5">
        <v>126.41500000000001</v>
      </c>
      <c r="F5">
        <f>Table3[[#This Row],[C03]]+0.5</f>
        <v>126.91500000000001</v>
      </c>
      <c r="G5">
        <v>0</v>
      </c>
      <c r="H5">
        <f>Table3[[#This Row],[C04]]+0.5</f>
        <v>0.5</v>
      </c>
      <c r="I5">
        <v>308.12700000000001</v>
      </c>
      <c r="J5">
        <f>Table3[[#This Row],[C05]]+0.5</f>
        <v>308.62700000000001</v>
      </c>
      <c r="K5">
        <v>0</v>
      </c>
      <c r="L5">
        <f>Table3[[#This Row],[C06]]+0.5</f>
        <v>0.5</v>
      </c>
      <c r="M5">
        <v>106.709</v>
      </c>
      <c r="N5">
        <f>Table3[[#This Row],[C07]]+0.5</f>
        <v>107.209</v>
      </c>
      <c r="O5">
        <v>0</v>
      </c>
      <c r="P5">
        <f>Table3[[#This Row],[c08]]+0.5</f>
        <v>0.5</v>
      </c>
      <c r="Q5">
        <v>0</v>
      </c>
      <c r="R5">
        <f>Table3[[#This Row],[C09]]+0.5</f>
        <v>0.5</v>
      </c>
      <c r="S5">
        <v>0</v>
      </c>
      <c r="T5">
        <f>Table3[[#This Row],[C10]]+0.5</f>
        <v>0.5</v>
      </c>
      <c r="U5">
        <v>0</v>
      </c>
      <c r="V5">
        <f>Table3[[#This Row],[C11]]+0.5</f>
        <v>0.5</v>
      </c>
      <c r="W5">
        <v>0</v>
      </c>
      <c r="X5">
        <f>Table3[[#This Row],[C12]]+0.5</f>
        <v>0.5</v>
      </c>
      <c r="Y5">
        <v>0</v>
      </c>
      <c r="Z5">
        <f>Table3[[#This Row],[C13]]+0.5</f>
        <v>0.5</v>
      </c>
      <c r="AA5">
        <v>0</v>
      </c>
      <c r="AB5">
        <f>Table3[[#This Row],[C14]]+0.5</f>
        <v>0.5</v>
      </c>
      <c r="AC5">
        <v>0</v>
      </c>
      <c r="AD5">
        <f>Table3[[#This Row],[C15]]+0.5</f>
        <v>0.5</v>
      </c>
      <c r="AE5">
        <v>0</v>
      </c>
      <c r="AF5">
        <f>Table3[[#This Row],[C17]]+0.5</f>
        <v>0.5</v>
      </c>
      <c r="AG5">
        <v>3414.2040000000002</v>
      </c>
      <c r="AH5">
        <f>Table3[[#This Row],[C20]]+0.5</f>
        <v>3414.7040000000002</v>
      </c>
      <c r="AI5">
        <v>149.08699999999999</v>
      </c>
      <c r="AJ5">
        <f>Table3[[#This Row],[C21]]+0.5</f>
        <v>149.58699999999999</v>
      </c>
      <c r="AK5">
        <v>0</v>
      </c>
      <c r="AL5">
        <f>Table3[[#This Row],[C22]]+0.5</f>
        <v>0.5</v>
      </c>
      <c r="AM5">
        <v>490.84399999999999</v>
      </c>
      <c r="AN5">
        <f>Table3[[#This Row],[alpha-pinene]]+0.5</f>
        <v>491.34399999999999</v>
      </c>
      <c r="AO5">
        <v>2801.6370000000002</v>
      </c>
      <c r="AP5">
        <f>Table3[[#This Row],[Camphene]]+0.5</f>
        <v>2802.1370000000002</v>
      </c>
      <c r="AQ5">
        <v>0</v>
      </c>
      <c r="AR5">
        <f>Table3[[#This Row],[C23]]+0.5</f>
        <v>0.5</v>
      </c>
      <c r="AS5">
        <v>0</v>
      </c>
      <c r="AT5">
        <f>Table3[[#This Row],[C24]]+0.5</f>
        <v>0.5</v>
      </c>
      <c r="AU5">
        <v>387.04899999999998</v>
      </c>
      <c r="AV5">
        <f>Table3[[#This Row],[C25]]+0.5</f>
        <v>387.54899999999998</v>
      </c>
      <c r="AW5">
        <v>10028.941999999999</v>
      </c>
      <c r="AX5">
        <f>Table3[[#This Row],[beta-pinene]]+0.5</f>
        <v>10029.441999999999</v>
      </c>
      <c r="AY5">
        <v>110.627</v>
      </c>
      <c r="AZ5">
        <f>Table3[[#This Row],[C26]]+0.5</f>
        <v>111.127</v>
      </c>
      <c r="BA5">
        <v>215.71799999999999</v>
      </c>
      <c r="BB5">
        <f>Table3[[#This Row],[C28]]+0.5</f>
        <v>216.21799999999999</v>
      </c>
      <c r="BC5">
        <v>506.61099999999999</v>
      </c>
      <c r="BD5">
        <f>Table3[[#This Row],[(+)-3-carene]]+0.5</f>
        <v>507.11099999999999</v>
      </c>
      <c r="BE5">
        <v>444.13799999999998</v>
      </c>
      <c r="BF5">
        <f>Table3[[#This Row],[p-cymene]]+0.5</f>
        <v>444.63799999999998</v>
      </c>
      <c r="BG5">
        <v>9845.31</v>
      </c>
      <c r="BH5">
        <f>Table3[[#This Row],[1,8-cineole]]+0.5</f>
        <v>9845.81</v>
      </c>
      <c r="BI5">
        <v>205.74100000000001</v>
      </c>
      <c r="BJ5">
        <f>Table3[[#This Row],[C29]]+0.5</f>
        <v>206.24100000000001</v>
      </c>
      <c r="BK5">
        <v>160.24600000000001</v>
      </c>
      <c r="BL5">
        <f>Table3[[#This Row],[C30]]+0.5</f>
        <v>160.74600000000001</v>
      </c>
      <c r="BM5">
        <v>0</v>
      </c>
      <c r="BN5">
        <f>Table3[[#This Row],[Sabinene]]+0.5</f>
        <v>0.5</v>
      </c>
      <c r="BO5">
        <v>587.69399999999996</v>
      </c>
      <c r="BP5">
        <f>Table3[[#This Row],[C31]]+0.5</f>
        <v>588.19399999999996</v>
      </c>
      <c r="BQ5">
        <v>179.87</v>
      </c>
      <c r="BR5">
        <f>Table3[[#This Row],[Terpinolene]]+0.5</f>
        <v>180.37</v>
      </c>
      <c r="BS5">
        <v>155.27799999999999</v>
      </c>
      <c r="BT5">
        <f>Table3[[#This Row],[C32]]+0.5</f>
        <v>155.77799999999999</v>
      </c>
      <c r="BU5">
        <v>213.89500000000001</v>
      </c>
      <c r="BV5">
        <f>Table3[[#This Row],[C33]]+0.5</f>
        <v>214.39500000000001</v>
      </c>
      <c r="BW5">
        <v>183.40299999999999</v>
      </c>
      <c r="BX5">
        <f>Table3[[#This Row],[C34]]+0.5</f>
        <v>183.90299999999999</v>
      </c>
      <c r="BY5">
        <v>111.345</v>
      </c>
      <c r="BZ5">
        <f>Table3[[#This Row],[C35]]+0.5</f>
        <v>111.845</v>
      </c>
      <c r="CA5">
        <v>3855.3870000000002</v>
      </c>
      <c r="CB5">
        <f>Table3[[#This Row],[C36]]+0.5</f>
        <v>3855.8870000000002</v>
      </c>
      <c r="CC5">
        <v>9513.8439999999991</v>
      </c>
      <c r="CD5">
        <f>Table3[[#This Row],[Camphor]]+0.5</f>
        <v>9514.3439999999991</v>
      </c>
      <c r="CE5">
        <v>852.86</v>
      </c>
      <c r="CF5">
        <f>Table3[[#This Row],[C37]]+0.5</f>
        <v>853.36</v>
      </c>
      <c r="CG5">
        <v>303.47500000000002</v>
      </c>
      <c r="CH5">
        <f>Table3[[#This Row],[C38]]+0.5</f>
        <v>303.97500000000002</v>
      </c>
      <c r="CI5">
        <v>207.988</v>
      </c>
      <c r="CJ5">
        <f>Table3[[#This Row],[C39]]+0.5</f>
        <v>208.488</v>
      </c>
      <c r="CK5">
        <v>164.81</v>
      </c>
      <c r="CL5">
        <f>Table3[[#This Row],[Verbenone]]+0.5</f>
        <v>165.31</v>
      </c>
      <c r="CM5">
        <v>187.70599999999999</v>
      </c>
      <c r="CN5">
        <f>Table3[[#This Row],[C42]]+0.5</f>
        <v>188.20599999999999</v>
      </c>
      <c r="CO5">
        <v>143.624</v>
      </c>
      <c r="CP5">
        <f>Table3[[#This Row],[C43]]+0.5</f>
        <v>144.124</v>
      </c>
      <c r="CQ5">
        <v>310.28399999999999</v>
      </c>
      <c r="CR5">
        <f>Table3[[#This Row],[C44]]+0.5</f>
        <v>310.78399999999999</v>
      </c>
      <c r="CS5">
        <v>323.13299999999998</v>
      </c>
      <c r="CT5">
        <f>Table3[[#This Row],[lavandol]]+0.5</f>
        <v>323.63299999999998</v>
      </c>
      <c r="CU5">
        <v>0</v>
      </c>
      <c r="CV5">
        <f>Table3[[#This Row],[C45]]+0.5</f>
        <v>0.5</v>
      </c>
    </row>
    <row r="6" spans="1:100">
      <c r="A6">
        <v>2429.6239999999998</v>
      </c>
      <c r="B6">
        <f>Table3[[#This Row],[C01]]+0.5</f>
        <v>2430.1239999999998</v>
      </c>
      <c r="C6">
        <v>362.76499999999999</v>
      </c>
      <c r="D6">
        <f>Table3[[#This Row],[C02]]+0.5</f>
        <v>363.26499999999999</v>
      </c>
      <c r="E6">
        <v>0</v>
      </c>
      <c r="F6">
        <f>Table3[[#This Row],[C03]]+0.5</f>
        <v>0.5</v>
      </c>
      <c r="G6">
        <v>0</v>
      </c>
      <c r="H6">
        <f>Table3[[#This Row],[C04]]+0.5</f>
        <v>0.5</v>
      </c>
      <c r="I6">
        <v>0</v>
      </c>
      <c r="J6">
        <f>Table3[[#This Row],[C05]]+0.5</f>
        <v>0.5</v>
      </c>
      <c r="K6">
        <v>0</v>
      </c>
      <c r="L6">
        <f>Table3[[#This Row],[C06]]+0.5</f>
        <v>0.5</v>
      </c>
      <c r="M6">
        <v>0</v>
      </c>
      <c r="N6">
        <f>Table3[[#This Row],[C07]]+0.5</f>
        <v>0.5</v>
      </c>
      <c r="O6">
        <v>0</v>
      </c>
      <c r="P6">
        <f>Table3[[#This Row],[c08]]+0.5</f>
        <v>0.5</v>
      </c>
      <c r="Q6">
        <v>0</v>
      </c>
      <c r="R6">
        <f>Table3[[#This Row],[C09]]+0.5</f>
        <v>0.5</v>
      </c>
      <c r="S6">
        <v>0</v>
      </c>
      <c r="T6">
        <f>Table3[[#This Row],[C10]]+0.5</f>
        <v>0.5</v>
      </c>
      <c r="U6">
        <v>0</v>
      </c>
      <c r="V6">
        <f>Table3[[#This Row],[C11]]+0.5</f>
        <v>0.5</v>
      </c>
      <c r="W6">
        <v>0</v>
      </c>
      <c r="X6">
        <f>Table3[[#This Row],[C12]]+0.5</f>
        <v>0.5</v>
      </c>
      <c r="Y6">
        <v>0</v>
      </c>
      <c r="Z6">
        <f>Table3[[#This Row],[C13]]+0.5</f>
        <v>0.5</v>
      </c>
      <c r="AA6">
        <v>0</v>
      </c>
      <c r="AB6">
        <f>Table3[[#This Row],[C14]]+0.5</f>
        <v>0.5</v>
      </c>
      <c r="AC6">
        <v>0</v>
      </c>
      <c r="AD6">
        <f>Table3[[#This Row],[C15]]+0.5</f>
        <v>0.5</v>
      </c>
      <c r="AE6">
        <v>0</v>
      </c>
      <c r="AF6">
        <f>Table3[[#This Row],[C17]]+0.5</f>
        <v>0.5</v>
      </c>
      <c r="AG6">
        <v>1414.4639999999999</v>
      </c>
      <c r="AH6">
        <f>Table3[[#This Row],[C20]]+0.5</f>
        <v>1414.9639999999999</v>
      </c>
      <c r="AI6">
        <v>0</v>
      </c>
      <c r="AJ6">
        <f>Table3[[#This Row],[C21]]+0.5</f>
        <v>0.5</v>
      </c>
      <c r="AK6">
        <v>0</v>
      </c>
      <c r="AL6">
        <f>Table3[[#This Row],[C22]]+0.5</f>
        <v>0.5</v>
      </c>
      <c r="AM6">
        <v>195.73</v>
      </c>
      <c r="AN6">
        <f>Table3[[#This Row],[alpha-pinene]]+0.5</f>
        <v>196.23</v>
      </c>
      <c r="AO6">
        <v>2058.2150000000001</v>
      </c>
      <c r="AP6">
        <f>Table3[[#This Row],[Camphene]]+0.5</f>
        <v>2058.7150000000001</v>
      </c>
      <c r="AQ6">
        <v>0</v>
      </c>
      <c r="AR6">
        <f>Table3[[#This Row],[C23]]+0.5</f>
        <v>0.5</v>
      </c>
      <c r="AS6">
        <v>0</v>
      </c>
      <c r="AT6">
        <f>Table3[[#This Row],[C24]]+0.5</f>
        <v>0.5</v>
      </c>
      <c r="AU6">
        <v>1112.5920000000001</v>
      </c>
      <c r="AV6">
        <f>Table3[[#This Row],[C25]]+0.5</f>
        <v>1113.0920000000001</v>
      </c>
      <c r="AW6">
        <v>9981.8050000000003</v>
      </c>
      <c r="AX6">
        <f>Table3[[#This Row],[beta-pinene]]+0.5</f>
        <v>9982.3050000000003</v>
      </c>
      <c r="AY6">
        <v>0</v>
      </c>
      <c r="AZ6">
        <f>Table3[[#This Row],[C26]]+0.5</f>
        <v>0.5</v>
      </c>
      <c r="BA6">
        <v>0</v>
      </c>
      <c r="BB6">
        <f>Table3[[#This Row],[C28]]+0.5</f>
        <v>0.5</v>
      </c>
      <c r="BC6">
        <v>169.90899999999999</v>
      </c>
      <c r="BD6">
        <f>Table3[[#This Row],[(+)-3-carene]]+0.5</f>
        <v>170.40899999999999</v>
      </c>
      <c r="BE6">
        <v>159.744</v>
      </c>
      <c r="BF6">
        <f>Table3[[#This Row],[p-cymene]]+0.5</f>
        <v>160.244</v>
      </c>
      <c r="BG6">
        <v>3635.9609999999998</v>
      </c>
      <c r="BH6">
        <f>Table3[[#This Row],[1,8-cineole]]+0.5</f>
        <v>3636.4609999999998</v>
      </c>
      <c r="BI6">
        <v>1216.559</v>
      </c>
      <c r="BJ6">
        <f>Table3[[#This Row],[C29]]+0.5</f>
        <v>1217.059</v>
      </c>
      <c r="BK6">
        <v>133.05199999999999</v>
      </c>
      <c r="BL6">
        <f>Table3[[#This Row],[C30]]+0.5</f>
        <v>133.55199999999999</v>
      </c>
      <c r="BM6">
        <v>637.53300000000002</v>
      </c>
      <c r="BN6">
        <f>Table3[[#This Row],[Sabinene]]+0.5</f>
        <v>638.03300000000002</v>
      </c>
      <c r="BO6">
        <v>505.02699999999999</v>
      </c>
      <c r="BP6">
        <f>Table3[[#This Row],[C31]]+0.5</f>
        <v>505.52699999999999</v>
      </c>
      <c r="BQ6">
        <v>0</v>
      </c>
      <c r="BR6">
        <f>Table3[[#This Row],[Terpinolene]]+0.5</f>
        <v>0.5</v>
      </c>
      <c r="BS6">
        <v>0</v>
      </c>
      <c r="BT6">
        <f>Table3[[#This Row],[C32]]+0.5</f>
        <v>0.5</v>
      </c>
      <c r="BU6">
        <v>163.66999999999999</v>
      </c>
      <c r="BV6">
        <f>Table3[[#This Row],[C33]]+0.5</f>
        <v>164.17</v>
      </c>
      <c r="BW6">
        <v>115.98</v>
      </c>
      <c r="BX6">
        <f>Table3[[#This Row],[C34]]+0.5</f>
        <v>116.48</v>
      </c>
      <c r="BY6">
        <v>0</v>
      </c>
      <c r="BZ6">
        <f>Table3[[#This Row],[C35]]+0.5</f>
        <v>0.5</v>
      </c>
      <c r="CA6">
        <v>2428.2379999999998</v>
      </c>
      <c r="CB6">
        <f>Table3[[#This Row],[C36]]+0.5</f>
        <v>2428.7379999999998</v>
      </c>
      <c r="CC6">
        <v>5219.9449999999997</v>
      </c>
      <c r="CD6">
        <f>Table3[[#This Row],[Camphor]]+0.5</f>
        <v>5220.4449999999997</v>
      </c>
      <c r="CE6">
        <v>218.61799999999999</v>
      </c>
      <c r="CF6">
        <f>Table3[[#This Row],[C37]]+0.5</f>
        <v>219.11799999999999</v>
      </c>
      <c r="CG6">
        <v>160.54599999999999</v>
      </c>
      <c r="CH6">
        <f>Table3[[#This Row],[C38]]+0.5</f>
        <v>161.04599999999999</v>
      </c>
      <c r="CI6">
        <v>230.99700000000001</v>
      </c>
      <c r="CJ6">
        <f>Table3[[#This Row],[C39]]+0.5</f>
        <v>231.49700000000001</v>
      </c>
      <c r="CK6">
        <v>0</v>
      </c>
      <c r="CL6">
        <f>Table3[[#This Row],[Verbenone]]+0.5</f>
        <v>0.5</v>
      </c>
      <c r="CM6">
        <v>177.441</v>
      </c>
      <c r="CN6">
        <f>Table3[[#This Row],[C42]]+0.5</f>
        <v>177.941</v>
      </c>
      <c r="CO6">
        <v>140.178</v>
      </c>
      <c r="CP6">
        <f>Table3[[#This Row],[C43]]+0.5</f>
        <v>140.678</v>
      </c>
      <c r="CQ6">
        <v>343.20299999999997</v>
      </c>
      <c r="CR6">
        <f>Table3[[#This Row],[C44]]+0.5</f>
        <v>343.70299999999997</v>
      </c>
      <c r="CS6">
        <v>319.52699999999999</v>
      </c>
      <c r="CT6">
        <f>Table3[[#This Row],[lavandol]]+0.5</f>
        <v>320.02699999999999</v>
      </c>
      <c r="CU6">
        <v>113.91800000000001</v>
      </c>
      <c r="CV6">
        <f>Table3[[#This Row],[C45]]+0.5</f>
        <v>114.41800000000001</v>
      </c>
    </row>
    <row r="7" spans="1:100">
      <c r="A7">
        <v>2135.4740000000002</v>
      </c>
      <c r="B7">
        <f>Table3[[#This Row],[C01]]+0.5</f>
        <v>2135.9740000000002</v>
      </c>
      <c r="C7">
        <v>244.61799999999999</v>
      </c>
      <c r="D7">
        <f>Table3[[#This Row],[C02]]+0.5</f>
        <v>245.11799999999999</v>
      </c>
      <c r="E7">
        <v>124.91800000000001</v>
      </c>
      <c r="F7">
        <f>Table3[[#This Row],[C03]]+0.5</f>
        <v>125.41800000000001</v>
      </c>
      <c r="G7">
        <v>0</v>
      </c>
      <c r="H7">
        <f>Table3[[#This Row],[C04]]+0.5</f>
        <v>0.5</v>
      </c>
      <c r="I7">
        <v>0</v>
      </c>
      <c r="J7">
        <f>Table3[[#This Row],[C05]]+0.5</f>
        <v>0.5</v>
      </c>
      <c r="K7">
        <v>0</v>
      </c>
      <c r="L7">
        <f>Table3[[#This Row],[C06]]+0.5</f>
        <v>0.5</v>
      </c>
      <c r="M7">
        <v>0</v>
      </c>
      <c r="N7">
        <f>Table3[[#This Row],[C07]]+0.5</f>
        <v>0.5</v>
      </c>
      <c r="O7">
        <v>0</v>
      </c>
      <c r="P7">
        <f>Table3[[#This Row],[c08]]+0.5</f>
        <v>0.5</v>
      </c>
      <c r="Q7">
        <v>0</v>
      </c>
      <c r="R7">
        <f>Table3[[#This Row],[C09]]+0.5</f>
        <v>0.5</v>
      </c>
      <c r="S7">
        <v>0</v>
      </c>
      <c r="T7">
        <f>Table3[[#This Row],[C10]]+0.5</f>
        <v>0.5</v>
      </c>
      <c r="U7">
        <v>0</v>
      </c>
      <c r="V7">
        <f>Table3[[#This Row],[C11]]+0.5</f>
        <v>0.5</v>
      </c>
      <c r="W7">
        <v>0</v>
      </c>
      <c r="X7">
        <f>Table3[[#This Row],[C12]]+0.5</f>
        <v>0.5</v>
      </c>
      <c r="Y7">
        <v>0</v>
      </c>
      <c r="Z7">
        <f>Table3[[#This Row],[C13]]+0.5</f>
        <v>0.5</v>
      </c>
      <c r="AA7">
        <v>0</v>
      </c>
      <c r="AB7">
        <f>Table3[[#This Row],[C14]]+0.5</f>
        <v>0.5</v>
      </c>
      <c r="AC7">
        <v>0</v>
      </c>
      <c r="AD7">
        <f>Table3[[#This Row],[C15]]+0.5</f>
        <v>0.5</v>
      </c>
      <c r="AE7">
        <v>0</v>
      </c>
      <c r="AF7">
        <f>Table3[[#This Row],[C17]]+0.5</f>
        <v>0.5</v>
      </c>
      <c r="AG7">
        <v>2868.6680000000001</v>
      </c>
      <c r="AH7">
        <f>Table3[[#This Row],[C20]]+0.5</f>
        <v>2869.1680000000001</v>
      </c>
      <c r="AI7">
        <v>0</v>
      </c>
      <c r="AJ7">
        <f>Table3[[#This Row],[C21]]+0.5</f>
        <v>0.5</v>
      </c>
      <c r="AK7">
        <v>0</v>
      </c>
      <c r="AL7">
        <f>Table3[[#This Row],[C22]]+0.5</f>
        <v>0.5</v>
      </c>
      <c r="AM7">
        <v>702.77800000000002</v>
      </c>
      <c r="AN7">
        <f>Table3[[#This Row],[alpha-pinene]]+0.5</f>
        <v>703.27800000000002</v>
      </c>
      <c r="AO7">
        <v>2253.6320000000001</v>
      </c>
      <c r="AP7">
        <f>Table3[[#This Row],[Camphene]]+0.5</f>
        <v>2254.1320000000001</v>
      </c>
      <c r="AQ7">
        <v>0</v>
      </c>
      <c r="AR7">
        <f>Table3[[#This Row],[C23]]+0.5</f>
        <v>0.5</v>
      </c>
      <c r="AS7">
        <v>0</v>
      </c>
      <c r="AT7">
        <f>Table3[[#This Row],[C24]]+0.5</f>
        <v>0.5</v>
      </c>
      <c r="AU7">
        <v>169.41800000000001</v>
      </c>
      <c r="AV7">
        <f>Table3[[#This Row],[C25]]+0.5</f>
        <v>169.91800000000001</v>
      </c>
      <c r="AW7">
        <v>10292.331</v>
      </c>
      <c r="AX7">
        <f>Table3[[#This Row],[beta-pinene]]+0.5</f>
        <v>10292.831</v>
      </c>
      <c r="AY7">
        <v>0</v>
      </c>
      <c r="AZ7">
        <f>Table3[[#This Row],[C26]]+0.5</f>
        <v>0.5</v>
      </c>
      <c r="BA7">
        <v>0</v>
      </c>
      <c r="BB7">
        <f>Table3[[#This Row],[C28]]+0.5</f>
        <v>0.5</v>
      </c>
      <c r="BC7">
        <v>165.95</v>
      </c>
      <c r="BD7">
        <f>Table3[[#This Row],[(+)-3-carene]]+0.5</f>
        <v>166.45</v>
      </c>
      <c r="BE7">
        <v>557.65099999999995</v>
      </c>
      <c r="BF7">
        <f>Table3[[#This Row],[p-cymene]]+0.5</f>
        <v>558.15099999999995</v>
      </c>
      <c r="BG7">
        <v>11717.289000000001</v>
      </c>
      <c r="BH7">
        <f>Table3[[#This Row],[1,8-cineole]]+0.5</f>
        <v>11717.789000000001</v>
      </c>
      <c r="BI7">
        <v>1143.3140000000001</v>
      </c>
      <c r="BJ7">
        <f>Table3[[#This Row],[C29]]+0.5</f>
        <v>1143.8140000000001</v>
      </c>
      <c r="BK7">
        <v>396.74</v>
      </c>
      <c r="BL7">
        <f>Table3[[#This Row],[C30]]+0.5</f>
        <v>397.24</v>
      </c>
      <c r="BM7">
        <v>692.23400000000004</v>
      </c>
      <c r="BN7">
        <f>Table3[[#This Row],[Sabinene]]+0.5</f>
        <v>692.73400000000004</v>
      </c>
      <c r="BO7">
        <v>372.96</v>
      </c>
      <c r="BP7">
        <f>Table3[[#This Row],[C31]]+0.5</f>
        <v>373.46</v>
      </c>
      <c r="BQ7">
        <v>0</v>
      </c>
      <c r="BR7">
        <f>Table3[[#This Row],[Terpinolene]]+0.5</f>
        <v>0.5</v>
      </c>
      <c r="BS7">
        <v>0</v>
      </c>
      <c r="BT7">
        <f>Table3[[#This Row],[C32]]+0.5</f>
        <v>0.5</v>
      </c>
      <c r="BU7">
        <v>0</v>
      </c>
      <c r="BV7">
        <f>Table3[[#This Row],[C33]]+0.5</f>
        <v>0.5</v>
      </c>
      <c r="BW7">
        <v>129.63399999999999</v>
      </c>
      <c r="BX7">
        <f>Table3[[#This Row],[C34]]+0.5</f>
        <v>130.13399999999999</v>
      </c>
      <c r="BY7">
        <v>0</v>
      </c>
      <c r="BZ7">
        <f>Table3[[#This Row],[C35]]+0.5</f>
        <v>0.5</v>
      </c>
      <c r="CA7">
        <v>1845.01</v>
      </c>
      <c r="CB7">
        <f>Table3[[#This Row],[C36]]+0.5</f>
        <v>1845.51</v>
      </c>
      <c r="CC7">
        <v>6837.6459999999997</v>
      </c>
      <c r="CD7">
        <f>Table3[[#This Row],[Camphor]]+0.5</f>
        <v>6838.1459999999997</v>
      </c>
      <c r="CE7">
        <v>0</v>
      </c>
      <c r="CF7">
        <f>Table3[[#This Row],[C37]]+0.5</f>
        <v>0.5</v>
      </c>
      <c r="CG7">
        <v>103.821</v>
      </c>
      <c r="CH7">
        <f>Table3[[#This Row],[C38]]+0.5</f>
        <v>104.321</v>
      </c>
      <c r="CI7">
        <v>337.65300000000002</v>
      </c>
      <c r="CJ7">
        <f>Table3[[#This Row],[C39]]+0.5</f>
        <v>338.15300000000002</v>
      </c>
      <c r="CK7">
        <v>0</v>
      </c>
      <c r="CL7">
        <f>Table3[[#This Row],[Verbenone]]+0.5</f>
        <v>0.5</v>
      </c>
      <c r="CM7">
        <v>137.31399999999999</v>
      </c>
      <c r="CN7">
        <f>Table3[[#This Row],[C42]]+0.5</f>
        <v>137.81399999999999</v>
      </c>
      <c r="CO7">
        <v>191.523</v>
      </c>
      <c r="CP7">
        <f>Table3[[#This Row],[C43]]+0.5</f>
        <v>192.023</v>
      </c>
      <c r="CQ7">
        <v>289.52600000000001</v>
      </c>
      <c r="CR7">
        <f>Table3[[#This Row],[C44]]+0.5</f>
        <v>290.02600000000001</v>
      </c>
      <c r="CS7">
        <v>296.12400000000002</v>
      </c>
      <c r="CT7">
        <f>Table3[[#This Row],[lavandol]]+0.5</f>
        <v>296.62400000000002</v>
      </c>
      <c r="CU7">
        <v>128.125</v>
      </c>
      <c r="CV7">
        <f>Table3[[#This Row],[C45]]+0.5</f>
        <v>128.625</v>
      </c>
    </row>
    <row r="8" spans="1:100">
      <c r="A8">
        <v>802.60500000000002</v>
      </c>
      <c r="B8">
        <f>Table3[[#This Row],[C01]]+0.5</f>
        <v>803.10500000000002</v>
      </c>
      <c r="C8">
        <v>0</v>
      </c>
      <c r="D8">
        <f>Table3[[#This Row],[C02]]+0.5</f>
        <v>0.5</v>
      </c>
      <c r="E8">
        <v>114.82599999999999</v>
      </c>
      <c r="F8">
        <f>Table3[[#This Row],[C03]]+0.5</f>
        <v>115.32599999999999</v>
      </c>
      <c r="G8">
        <v>0</v>
      </c>
      <c r="H8">
        <f>Table3[[#This Row],[C04]]+0.5</f>
        <v>0.5</v>
      </c>
      <c r="I8">
        <v>0</v>
      </c>
      <c r="J8">
        <f>Table3[[#This Row],[C05]]+0.5</f>
        <v>0.5</v>
      </c>
      <c r="K8">
        <v>120.40900000000001</v>
      </c>
      <c r="L8">
        <f>Table3[[#This Row],[C06]]+0.5</f>
        <v>120.90900000000001</v>
      </c>
      <c r="M8">
        <v>0</v>
      </c>
      <c r="N8">
        <f>Table3[[#This Row],[C07]]+0.5</f>
        <v>0.5</v>
      </c>
      <c r="O8">
        <v>0</v>
      </c>
      <c r="P8">
        <f>Table3[[#This Row],[c08]]+0.5</f>
        <v>0.5</v>
      </c>
      <c r="Q8">
        <v>0</v>
      </c>
      <c r="R8">
        <f>Table3[[#This Row],[C09]]+0.5</f>
        <v>0.5</v>
      </c>
      <c r="S8">
        <v>0</v>
      </c>
      <c r="T8">
        <f>Table3[[#This Row],[C10]]+0.5</f>
        <v>0.5</v>
      </c>
      <c r="U8">
        <v>0</v>
      </c>
      <c r="V8">
        <f>Table3[[#This Row],[C11]]+0.5</f>
        <v>0.5</v>
      </c>
      <c r="W8">
        <v>0</v>
      </c>
      <c r="X8">
        <f>Table3[[#This Row],[C12]]+0.5</f>
        <v>0.5</v>
      </c>
      <c r="Y8">
        <v>0</v>
      </c>
      <c r="Z8">
        <f>Table3[[#This Row],[C13]]+0.5</f>
        <v>0.5</v>
      </c>
      <c r="AA8">
        <v>157.80600000000001</v>
      </c>
      <c r="AB8">
        <f>Table3[[#This Row],[C14]]+0.5</f>
        <v>158.30600000000001</v>
      </c>
      <c r="AC8">
        <v>0</v>
      </c>
      <c r="AD8">
        <f>Table3[[#This Row],[C15]]+0.5</f>
        <v>0.5</v>
      </c>
      <c r="AE8">
        <v>0</v>
      </c>
      <c r="AF8">
        <f>Table3[[#This Row],[C17]]+0.5</f>
        <v>0.5</v>
      </c>
      <c r="AG8">
        <v>323.76499999999999</v>
      </c>
      <c r="AH8">
        <f>Table3[[#This Row],[C20]]+0.5</f>
        <v>324.26499999999999</v>
      </c>
      <c r="AI8">
        <v>0</v>
      </c>
      <c r="AJ8">
        <f>Table3[[#This Row],[C21]]+0.5</f>
        <v>0.5</v>
      </c>
      <c r="AK8">
        <v>244.26900000000001</v>
      </c>
      <c r="AL8">
        <f>Table3[[#This Row],[C22]]+0.5</f>
        <v>244.76900000000001</v>
      </c>
      <c r="AM8">
        <v>0</v>
      </c>
      <c r="AN8">
        <f>Table3[[#This Row],[alpha-pinene]]+0.5</f>
        <v>0.5</v>
      </c>
      <c r="AO8">
        <v>862.63499999999999</v>
      </c>
      <c r="AP8">
        <f>Table3[[#This Row],[Camphene]]+0.5</f>
        <v>863.13499999999999</v>
      </c>
      <c r="AQ8">
        <v>0</v>
      </c>
      <c r="AR8">
        <f>Table3[[#This Row],[C23]]+0.5</f>
        <v>0.5</v>
      </c>
      <c r="AS8">
        <v>0</v>
      </c>
      <c r="AT8">
        <f>Table3[[#This Row],[C24]]+0.5</f>
        <v>0.5</v>
      </c>
      <c r="AU8">
        <v>702.26900000000001</v>
      </c>
      <c r="AV8">
        <f>Table3[[#This Row],[C25]]+0.5</f>
        <v>702.76900000000001</v>
      </c>
      <c r="AW8">
        <v>3037.877</v>
      </c>
      <c r="AX8">
        <f>Table3[[#This Row],[beta-pinene]]+0.5</f>
        <v>3038.377</v>
      </c>
      <c r="AY8">
        <v>0</v>
      </c>
      <c r="AZ8">
        <f>Table3[[#This Row],[C26]]+0.5</f>
        <v>0.5</v>
      </c>
      <c r="BA8">
        <v>0</v>
      </c>
      <c r="BB8">
        <f>Table3[[#This Row],[C28]]+0.5</f>
        <v>0.5</v>
      </c>
      <c r="BC8">
        <v>1378.097</v>
      </c>
      <c r="BD8">
        <f>Table3[[#This Row],[(+)-3-carene]]+0.5</f>
        <v>1378.597</v>
      </c>
      <c r="BE8">
        <v>0</v>
      </c>
      <c r="BF8">
        <f>Table3[[#This Row],[p-cymene]]+0.5</f>
        <v>0.5</v>
      </c>
      <c r="BG8">
        <v>133.42599999999999</v>
      </c>
      <c r="BH8">
        <f>Table3[[#This Row],[1,8-cineole]]+0.5</f>
        <v>133.92599999999999</v>
      </c>
      <c r="BI8">
        <v>0</v>
      </c>
      <c r="BJ8">
        <f>Table3[[#This Row],[C29]]+0.5</f>
        <v>0.5</v>
      </c>
      <c r="BK8">
        <v>0</v>
      </c>
      <c r="BL8">
        <f>Table3[[#This Row],[C30]]+0.5</f>
        <v>0.5</v>
      </c>
      <c r="BM8">
        <v>0</v>
      </c>
      <c r="BN8">
        <f>Table3[[#This Row],[Sabinene]]+0.5</f>
        <v>0.5</v>
      </c>
      <c r="BO8">
        <v>514.99599999999998</v>
      </c>
      <c r="BP8">
        <f>Table3[[#This Row],[C31]]+0.5</f>
        <v>515.49599999999998</v>
      </c>
      <c r="BQ8">
        <v>731.35199999999998</v>
      </c>
      <c r="BR8">
        <f>Table3[[#This Row],[Terpinolene]]+0.5</f>
        <v>731.85199999999998</v>
      </c>
      <c r="BS8">
        <v>0</v>
      </c>
      <c r="BT8">
        <f>Table3[[#This Row],[C32]]+0.5</f>
        <v>0.5</v>
      </c>
      <c r="BU8">
        <v>0</v>
      </c>
      <c r="BV8">
        <f>Table3[[#This Row],[C33]]+0.5</f>
        <v>0.5</v>
      </c>
      <c r="BW8">
        <v>187.44200000000001</v>
      </c>
      <c r="BX8">
        <f>Table3[[#This Row],[C34]]+0.5</f>
        <v>187.94200000000001</v>
      </c>
      <c r="BY8">
        <v>0</v>
      </c>
      <c r="BZ8">
        <f>Table3[[#This Row],[C35]]+0.5</f>
        <v>0.5</v>
      </c>
      <c r="CA8">
        <v>446.32299999999998</v>
      </c>
      <c r="CB8">
        <f>Table3[[#This Row],[C36]]+0.5</f>
        <v>446.82299999999998</v>
      </c>
      <c r="CC8">
        <v>1230.3409999999999</v>
      </c>
      <c r="CD8">
        <f>Table3[[#This Row],[Camphor]]+0.5</f>
        <v>1230.8409999999999</v>
      </c>
      <c r="CE8">
        <v>113.33</v>
      </c>
      <c r="CF8">
        <f>Table3[[#This Row],[C37]]+0.5</f>
        <v>113.83</v>
      </c>
      <c r="CG8">
        <v>1085.287</v>
      </c>
      <c r="CH8">
        <f>Table3[[#This Row],[C38]]+0.5</f>
        <v>1085.787</v>
      </c>
      <c r="CI8">
        <v>0</v>
      </c>
      <c r="CJ8">
        <f>Table3[[#This Row],[C39]]+0.5</f>
        <v>0.5</v>
      </c>
      <c r="CK8">
        <v>0</v>
      </c>
      <c r="CL8">
        <f>Table3[[#This Row],[Verbenone]]+0.5</f>
        <v>0.5</v>
      </c>
      <c r="CM8">
        <v>0</v>
      </c>
      <c r="CN8">
        <f>Table3[[#This Row],[C42]]+0.5</f>
        <v>0.5</v>
      </c>
      <c r="CO8">
        <v>0</v>
      </c>
      <c r="CP8">
        <f>Table3[[#This Row],[C43]]+0.5</f>
        <v>0.5</v>
      </c>
      <c r="CQ8">
        <v>154.87700000000001</v>
      </c>
      <c r="CR8">
        <f>Table3[[#This Row],[C44]]+0.5</f>
        <v>155.37700000000001</v>
      </c>
      <c r="CS8">
        <v>0</v>
      </c>
      <c r="CT8">
        <f>Table3[[#This Row],[lavandol]]+0.5</f>
        <v>0.5</v>
      </c>
      <c r="CU8">
        <v>127.255</v>
      </c>
      <c r="CV8">
        <f>Table3[[#This Row],[C45]]+0.5</f>
        <v>127.755</v>
      </c>
    </row>
    <row r="9" spans="1:100">
      <c r="A9">
        <v>19022.41</v>
      </c>
      <c r="B9">
        <f>Table3[[#This Row],[C01]]+0.5</f>
        <v>19022.91</v>
      </c>
      <c r="C9">
        <v>593.24400000000003</v>
      </c>
      <c r="D9">
        <f>Table3[[#This Row],[C02]]+0.5</f>
        <v>593.74400000000003</v>
      </c>
      <c r="E9">
        <v>159.233</v>
      </c>
      <c r="F9">
        <f>Table3[[#This Row],[C03]]+0.5</f>
        <v>159.733</v>
      </c>
      <c r="G9">
        <v>0</v>
      </c>
      <c r="H9">
        <f>Table3[[#This Row],[C04]]+0.5</f>
        <v>0.5</v>
      </c>
      <c r="I9">
        <v>1072.77</v>
      </c>
      <c r="J9">
        <f>Table3[[#This Row],[C05]]+0.5</f>
        <v>1073.27</v>
      </c>
      <c r="K9">
        <v>0</v>
      </c>
      <c r="L9">
        <f>Table3[[#This Row],[C06]]+0.5</f>
        <v>0.5</v>
      </c>
      <c r="M9">
        <v>136.435</v>
      </c>
      <c r="N9">
        <f>Table3[[#This Row],[C07]]+0.5</f>
        <v>136.935</v>
      </c>
      <c r="O9">
        <v>0</v>
      </c>
      <c r="P9">
        <f>Table3[[#This Row],[c08]]+0.5</f>
        <v>0.5</v>
      </c>
      <c r="Q9">
        <v>0</v>
      </c>
      <c r="R9">
        <f>Table3[[#This Row],[C09]]+0.5</f>
        <v>0.5</v>
      </c>
      <c r="S9">
        <v>287.90600000000001</v>
      </c>
      <c r="T9">
        <f>Table3[[#This Row],[C10]]+0.5</f>
        <v>288.40600000000001</v>
      </c>
      <c r="U9">
        <v>128.37</v>
      </c>
      <c r="V9">
        <f>Table3[[#This Row],[C11]]+0.5</f>
        <v>128.87</v>
      </c>
      <c r="W9">
        <v>0</v>
      </c>
      <c r="X9">
        <f>Table3[[#This Row],[C12]]+0.5</f>
        <v>0.5</v>
      </c>
      <c r="Y9">
        <v>272.31299999999999</v>
      </c>
      <c r="Z9">
        <f>Table3[[#This Row],[C13]]+0.5</f>
        <v>272.81299999999999</v>
      </c>
      <c r="AA9">
        <v>0</v>
      </c>
      <c r="AB9">
        <f>Table3[[#This Row],[C14]]+0.5</f>
        <v>0.5</v>
      </c>
      <c r="AC9">
        <v>0</v>
      </c>
      <c r="AD9">
        <f>Table3[[#This Row],[C15]]+0.5</f>
        <v>0.5</v>
      </c>
      <c r="AE9">
        <v>104.69799999999999</v>
      </c>
      <c r="AF9">
        <f>Table3[[#This Row],[C17]]+0.5</f>
        <v>105.19799999999999</v>
      </c>
      <c r="AG9">
        <v>2840.4229999999998</v>
      </c>
      <c r="AH9">
        <f>Table3[[#This Row],[C20]]+0.5</f>
        <v>2840.9229999999998</v>
      </c>
      <c r="AI9">
        <v>165.624</v>
      </c>
      <c r="AJ9">
        <f>Table3[[#This Row],[C21]]+0.5</f>
        <v>166.124</v>
      </c>
      <c r="AK9">
        <v>297.59300000000002</v>
      </c>
      <c r="AL9">
        <f>Table3[[#This Row],[C22]]+0.5</f>
        <v>298.09300000000002</v>
      </c>
      <c r="AM9">
        <v>0</v>
      </c>
      <c r="AN9">
        <f>Table3[[#This Row],[alpha-pinene]]+0.5</f>
        <v>0.5</v>
      </c>
      <c r="AO9">
        <v>2141.1860000000001</v>
      </c>
      <c r="AP9">
        <f>Table3[[#This Row],[Camphene]]+0.5</f>
        <v>2141.6860000000001</v>
      </c>
      <c r="AQ9">
        <v>747.125</v>
      </c>
      <c r="AR9">
        <f>Table3[[#This Row],[C23]]+0.5</f>
        <v>747.625</v>
      </c>
      <c r="AS9">
        <v>1085.636</v>
      </c>
      <c r="AT9">
        <f>Table3[[#This Row],[C24]]+0.5</f>
        <v>1086.136</v>
      </c>
      <c r="AU9">
        <v>0</v>
      </c>
      <c r="AV9">
        <f>Table3[[#This Row],[C25]]+0.5</f>
        <v>0.5</v>
      </c>
      <c r="AW9">
        <v>2097.855</v>
      </c>
      <c r="AX9">
        <f>Table3[[#This Row],[beta-pinene]]+0.5</f>
        <v>2098.355</v>
      </c>
      <c r="AY9">
        <v>112.80200000000001</v>
      </c>
      <c r="AZ9">
        <f>Table3[[#This Row],[C26]]+0.5</f>
        <v>113.30200000000001</v>
      </c>
      <c r="BA9">
        <v>0</v>
      </c>
      <c r="BB9">
        <f>Table3[[#This Row],[C28]]+0.5</f>
        <v>0.5</v>
      </c>
      <c r="BC9">
        <v>146.251</v>
      </c>
      <c r="BD9">
        <f>Table3[[#This Row],[(+)-3-carene]]+0.5</f>
        <v>146.751</v>
      </c>
      <c r="BE9">
        <v>0</v>
      </c>
      <c r="BF9">
        <f>Table3[[#This Row],[p-cymene]]+0.5</f>
        <v>0.5</v>
      </c>
      <c r="BG9">
        <v>899.58299999999997</v>
      </c>
      <c r="BH9">
        <f>Table3[[#This Row],[1,8-cineole]]+0.5</f>
        <v>900.08299999999997</v>
      </c>
      <c r="BI9">
        <v>678.59900000000005</v>
      </c>
      <c r="BJ9">
        <f>Table3[[#This Row],[C29]]+0.5</f>
        <v>679.09900000000005</v>
      </c>
      <c r="BK9">
        <v>2922.078</v>
      </c>
      <c r="BL9">
        <f>Table3[[#This Row],[C30]]+0.5</f>
        <v>2922.578</v>
      </c>
      <c r="BM9">
        <v>0</v>
      </c>
      <c r="BN9">
        <f>Table3[[#This Row],[Sabinene]]+0.5</f>
        <v>0.5</v>
      </c>
      <c r="BO9">
        <v>2102.3240000000001</v>
      </c>
      <c r="BP9">
        <f>Table3[[#This Row],[C31]]+0.5</f>
        <v>2102.8240000000001</v>
      </c>
      <c r="BQ9">
        <v>497.3</v>
      </c>
      <c r="BR9">
        <f>Table3[[#This Row],[Terpinolene]]+0.5</f>
        <v>497.8</v>
      </c>
      <c r="BS9">
        <v>118.79900000000001</v>
      </c>
      <c r="BT9">
        <f>Table3[[#This Row],[C32]]+0.5</f>
        <v>119.29900000000001</v>
      </c>
      <c r="BU9">
        <v>135.95400000000001</v>
      </c>
      <c r="BV9">
        <f>Table3[[#This Row],[C33]]+0.5</f>
        <v>136.45400000000001</v>
      </c>
      <c r="BW9">
        <v>0</v>
      </c>
      <c r="BX9">
        <f>Table3[[#This Row],[C34]]+0.5</f>
        <v>0.5</v>
      </c>
      <c r="BY9">
        <v>181.041</v>
      </c>
      <c r="BZ9">
        <f>Table3[[#This Row],[C35]]+0.5</f>
        <v>181.541</v>
      </c>
      <c r="CA9">
        <v>723.28700000000003</v>
      </c>
      <c r="CB9">
        <f>Table3[[#This Row],[C36]]+0.5</f>
        <v>723.78700000000003</v>
      </c>
      <c r="CC9">
        <v>4032.6550000000002</v>
      </c>
      <c r="CD9">
        <f>Table3[[#This Row],[Camphor]]+0.5</f>
        <v>4033.1550000000002</v>
      </c>
      <c r="CE9">
        <v>1951.4010000000001</v>
      </c>
      <c r="CF9">
        <f>Table3[[#This Row],[C37]]+0.5</f>
        <v>1951.9010000000001</v>
      </c>
      <c r="CG9">
        <v>1492.5250000000001</v>
      </c>
      <c r="CH9">
        <f>Table3[[#This Row],[C38]]+0.5</f>
        <v>1493.0250000000001</v>
      </c>
      <c r="CI9">
        <v>194.90600000000001</v>
      </c>
      <c r="CJ9">
        <f>Table3[[#This Row],[C39]]+0.5</f>
        <v>195.40600000000001</v>
      </c>
      <c r="CK9">
        <v>0</v>
      </c>
      <c r="CL9">
        <f>Table3[[#This Row],[Verbenone]]+0.5</f>
        <v>0.5</v>
      </c>
      <c r="CM9">
        <v>149.69999999999999</v>
      </c>
      <c r="CN9">
        <f>Table3[[#This Row],[C42]]+0.5</f>
        <v>150.19999999999999</v>
      </c>
      <c r="CO9">
        <v>244.50899999999999</v>
      </c>
      <c r="CP9">
        <f>Table3[[#This Row],[C43]]+0.5</f>
        <v>245.00899999999999</v>
      </c>
      <c r="CQ9">
        <v>468.12200000000001</v>
      </c>
      <c r="CR9">
        <f>Table3[[#This Row],[C44]]+0.5</f>
        <v>468.62200000000001</v>
      </c>
      <c r="CS9">
        <v>327.63400000000001</v>
      </c>
      <c r="CT9">
        <f>Table3[[#This Row],[lavandol]]+0.5</f>
        <v>328.13400000000001</v>
      </c>
      <c r="CU9">
        <v>163.07599999999999</v>
      </c>
      <c r="CV9">
        <f>Table3[[#This Row],[C45]]+0.5</f>
        <v>163.57599999999999</v>
      </c>
    </row>
    <row r="10" spans="1:100">
      <c r="A10">
        <v>13044.453</v>
      </c>
      <c r="B10">
        <f>Table3[[#This Row],[C01]]+0.5</f>
        <v>13044.953</v>
      </c>
      <c r="C10">
        <v>327.35300000000001</v>
      </c>
      <c r="D10">
        <f>Table3[[#This Row],[C02]]+0.5</f>
        <v>327.85300000000001</v>
      </c>
      <c r="E10">
        <v>168.48</v>
      </c>
      <c r="F10">
        <f>Table3[[#This Row],[C03]]+0.5</f>
        <v>168.98</v>
      </c>
      <c r="G10">
        <v>0</v>
      </c>
      <c r="H10">
        <f>Table3[[#This Row],[C04]]+0.5</f>
        <v>0.5</v>
      </c>
      <c r="I10">
        <v>1438.36</v>
      </c>
      <c r="J10">
        <f>Table3[[#This Row],[C05]]+0.5</f>
        <v>1438.86</v>
      </c>
      <c r="K10">
        <v>0</v>
      </c>
      <c r="L10">
        <f>Table3[[#This Row],[C06]]+0.5</f>
        <v>0.5</v>
      </c>
      <c r="M10">
        <v>141.495</v>
      </c>
      <c r="N10">
        <f>Table3[[#This Row],[C07]]+0.5</f>
        <v>141.995</v>
      </c>
      <c r="O10">
        <v>0</v>
      </c>
      <c r="P10">
        <f>Table3[[#This Row],[c08]]+0.5</f>
        <v>0.5</v>
      </c>
      <c r="Q10">
        <v>0</v>
      </c>
      <c r="R10">
        <f>Table3[[#This Row],[C09]]+0.5</f>
        <v>0.5</v>
      </c>
      <c r="S10">
        <v>355.74</v>
      </c>
      <c r="T10">
        <f>Table3[[#This Row],[C10]]+0.5</f>
        <v>356.24</v>
      </c>
      <c r="U10">
        <v>185.86</v>
      </c>
      <c r="V10">
        <f>Table3[[#This Row],[C11]]+0.5</f>
        <v>186.36</v>
      </c>
      <c r="W10">
        <v>139.053</v>
      </c>
      <c r="X10">
        <f>Table3[[#This Row],[C12]]+0.5</f>
        <v>139.553</v>
      </c>
      <c r="Y10">
        <v>177.83500000000001</v>
      </c>
      <c r="Z10">
        <f>Table3[[#This Row],[C13]]+0.5</f>
        <v>178.33500000000001</v>
      </c>
      <c r="AA10">
        <v>0</v>
      </c>
      <c r="AB10">
        <f>Table3[[#This Row],[C14]]+0.5</f>
        <v>0.5</v>
      </c>
      <c r="AC10">
        <v>0</v>
      </c>
      <c r="AD10">
        <f>Table3[[#This Row],[C15]]+0.5</f>
        <v>0.5</v>
      </c>
      <c r="AE10">
        <v>0</v>
      </c>
      <c r="AF10">
        <f>Table3[[#This Row],[C17]]+0.5</f>
        <v>0.5</v>
      </c>
      <c r="AG10">
        <v>3464.9659999999999</v>
      </c>
      <c r="AH10">
        <f>Table3[[#This Row],[C20]]+0.5</f>
        <v>3465.4659999999999</v>
      </c>
      <c r="AI10">
        <v>0</v>
      </c>
      <c r="AJ10">
        <f>Table3[[#This Row],[C21]]+0.5</f>
        <v>0.5</v>
      </c>
      <c r="AK10">
        <v>444.27800000000002</v>
      </c>
      <c r="AL10">
        <f>Table3[[#This Row],[C22]]+0.5</f>
        <v>444.77800000000002</v>
      </c>
      <c r="AM10">
        <v>0</v>
      </c>
      <c r="AN10">
        <f>Table3[[#This Row],[alpha-pinene]]+0.5</f>
        <v>0.5</v>
      </c>
      <c r="AO10">
        <v>948.05799999999999</v>
      </c>
      <c r="AP10">
        <f>Table3[[#This Row],[Camphene]]+0.5</f>
        <v>948.55799999999999</v>
      </c>
      <c r="AQ10">
        <v>101.78400000000001</v>
      </c>
      <c r="AR10">
        <f>Table3[[#This Row],[C23]]+0.5</f>
        <v>102.28400000000001</v>
      </c>
      <c r="AS10">
        <v>108.07599999999999</v>
      </c>
      <c r="AT10">
        <f>Table3[[#This Row],[C24]]+0.5</f>
        <v>108.57599999999999</v>
      </c>
      <c r="AU10">
        <v>0</v>
      </c>
      <c r="AV10">
        <f>Table3[[#This Row],[C25]]+0.5</f>
        <v>0.5</v>
      </c>
      <c r="AW10">
        <v>10256.037</v>
      </c>
      <c r="AX10">
        <f>Table3[[#This Row],[beta-pinene]]+0.5</f>
        <v>10256.537</v>
      </c>
      <c r="AY10">
        <v>117.47</v>
      </c>
      <c r="AZ10">
        <f>Table3[[#This Row],[C26]]+0.5</f>
        <v>117.97</v>
      </c>
      <c r="BA10">
        <v>0</v>
      </c>
      <c r="BB10">
        <f>Table3[[#This Row],[C28]]+0.5</f>
        <v>0.5</v>
      </c>
      <c r="BC10">
        <v>430.96499999999997</v>
      </c>
      <c r="BD10">
        <f>Table3[[#This Row],[(+)-3-carene]]+0.5</f>
        <v>431.46499999999997</v>
      </c>
      <c r="BE10">
        <v>134.036</v>
      </c>
      <c r="BF10">
        <f>Table3[[#This Row],[p-cymene]]+0.5</f>
        <v>134.536</v>
      </c>
      <c r="BG10">
        <v>2073.9290000000001</v>
      </c>
      <c r="BH10">
        <f>Table3[[#This Row],[1,8-cineole]]+0.5</f>
        <v>2074.4290000000001</v>
      </c>
      <c r="BI10">
        <v>179.554</v>
      </c>
      <c r="BJ10">
        <f>Table3[[#This Row],[C29]]+0.5</f>
        <v>180.054</v>
      </c>
      <c r="BK10">
        <v>112.251</v>
      </c>
      <c r="BL10">
        <f>Table3[[#This Row],[C30]]+0.5</f>
        <v>112.751</v>
      </c>
      <c r="BM10">
        <v>0</v>
      </c>
      <c r="BN10">
        <f>Table3[[#This Row],[Sabinene]]+0.5</f>
        <v>0.5</v>
      </c>
      <c r="BO10">
        <v>815.37599999999998</v>
      </c>
      <c r="BP10">
        <f>Table3[[#This Row],[C31]]+0.5</f>
        <v>815.87599999999998</v>
      </c>
      <c r="BQ10">
        <v>656.09799999999996</v>
      </c>
      <c r="BR10">
        <f>Table3[[#This Row],[Terpinolene]]+0.5</f>
        <v>656.59799999999996</v>
      </c>
      <c r="BS10">
        <v>179.876</v>
      </c>
      <c r="BT10">
        <f>Table3[[#This Row],[C32]]+0.5</f>
        <v>180.376</v>
      </c>
      <c r="BU10">
        <v>265.26400000000001</v>
      </c>
      <c r="BV10">
        <f>Table3[[#This Row],[C33]]+0.5</f>
        <v>265.76400000000001</v>
      </c>
      <c r="BW10">
        <v>0</v>
      </c>
      <c r="BX10">
        <f>Table3[[#This Row],[C34]]+0.5</f>
        <v>0.5</v>
      </c>
      <c r="BY10">
        <v>0</v>
      </c>
      <c r="BZ10">
        <f>Table3[[#This Row],[C35]]+0.5</f>
        <v>0.5</v>
      </c>
      <c r="CA10">
        <v>3236.0970000000002</v>
      </c>
      <c r="CB10">
        <f>Table3[[#This Row],[C36]]+0.5</f>
        <v>3236.5970000000002</v>
      </c>
      <c r="CC10">
        <v>3685.4029999999998</v>
      </c>
      <c r="CD10">
        <f>Table3[[#This Row],[Camphor]]+0.5</f>
        <v>3685.9029999999998</v>
      </c>
      <c r="CE10">
        <v>1984.096</v>
      </c>
      <c r="CF10">
        <f>Table3[[#This Row],[C37]]+0.5</f>
        <v>1984.596</v>
      </c>
      <c r="CG10">
        <v>7268.08</v>
      </c>
      <c r="CH10">
        <f>Table3[[#This Row],[C38]]+0.5</f>
        <v>7268.58</v>
      </c>
      <c r="CI10">
        <v>143.941</v>
      </c>
      <c r="CJ10">
        <f>Table3[[#This Row],[C39]]+0.5</f>
        <v>144.441</v>
      </c>
      <c r="CK10">
        <v>0</v>
      </c>
      <c r="CL10">
        <f>Table3[[#This Row],[Verbenone]]+0.5</f>
        <v>0.5</v>
      </c>
      <c r="CM10">
        <v>512.54200000000003</v>
      </c>
      <c r="CN10">
        <f>Table3[[#This Row],[C42]]+0.5</f>
        <v>513.04200000000003</v>
      </c>
      <c r="CO10">
        <v>341.27</v>
      </c>
      <c r="CP10">
        <f>Table3[[#This Row],[C43]]+0.5</f>
        <v>341.77</v>
      </c>
      <c r="CQ10">
        <v>585.952</v>
      </c>
      <c r="CR10">
        <f>Table3[[#This Row],[C44]]+0.5</f>
        <v>586.452</v>
      </c>
      <c r="CS10">
        <v>371.02699999999999</v>
      </c>
      <c r="CT10">
        <f>Table3[[#This Row],[lavandol]]+0.5</f>
        <v>371.52699999999999</v>
      </c>
      <c r="CU10">
        <v>174.654</v>
      </c>
      <c r="CV10">
        <f>Table3[[#This Row],[C45]]+0.5</f>
        <v>175.154</v>
      </c>
    </row>
    <row r="11" spans="1:100">
      <c r="A11">
        <v>15144.882</v>
      </c>
      <c r="B11">
        <f>Table3[[#This Row],[C01]]+0.5</f>
        <v>15145.382</v>
      </c>
      <c r="C11">
        <v>189.965</v>
      </c>
      <c r="D11">
        <f>Table3[[#This Row],[C02]]+0.5</f>
        <v>190.465</v>
      </c>
      <c r="E11">
        <v>127.139</v>
      </c>
      <c r="F11">
        <f>Table3[[#This Row],[C03]]+0.5</f>
        <v>127.639</v>
      </c>
      <c r="G11">
        <v>0</v>
      </c>
      <c r="H11">
        <f>Table3[[#This Row],[C04]]+0.5</f>
        <v>0.5</v>
      </c>
      <c r="I11">
        <v>953.35900000000004</v>
      </c>
      <c r="J11">
        <f>Table3[[#This Row],[C05]]+0.5</f>
        <v>953.85900000000004</v>
      </c>
      <c r="K11">
        <v>0</v>
      </c>
      <c r="L11">
        <f>Table3[[#This Row],[C06]]+0.5</f>
        <v>0.5</v>
      </c>
      <c r="M11">
        <v>0</v>
      </c>
      <c r="N11">
        <f>Table3[[#This Row],[C07]]+0.5</f>
        <v>0.5</v>
      </c>
      <c r="O11">
        <v>0</v>
      </c>
      <c r="P11">
        <f>Table3[[#This Row],[c08]]+0.5</f>
        <v>0.5</v>
      </c>
      <c r="Q11">
        <v>0</v>
      </c>
      <c r="R11">
        <f>Table3[[#This Row],[C09]]+0.5</f>
        <v>0.5</v>
      </c>
      <c r="S11">
        <v>238.964</v>
      </c>
      <c r="T11">
        <f>Table3[[#This Row],[C10]]+0.5</f>
        <v>239.464</v>
      </c>
      <c r="U11">
        <v>106.17100000000001</v>
      </c>
      <c r="V11">
        <f>Table3[[#This Row],[C11]]+0.5</f>
        <v>106.67100000000001</v>
      </c>
      <c r="W11">
        <v>0</v>
      </c>
      <c r="X11">
        <f>Table3[[#This Row],[C12]]+0.5</f>
        <v>0.5</v>
      </c>
      <c r="Y11">
        <v>270.48599999999999</v>
      </c>
      <c r="Z11">
        <f>Table3[[#This Row],[C13]]+0.5</f>
        <v>270.98599999999999</v>
      </c>
      <c r="AA11">
        <v>0</v>
      </c>
      <c r="AB11">
        <f>Table3[[#This Row],[C14]]+0.5</f>
        <v>0.5</v>
      </c>
      <c r="AC11">
        <v>0</v>
      </c>
      <c r="AD11">
        <f>Table3[[#This Row],[C15]]+0.5</f>
        <v>0.5</v>
      </c>
      <c r="AE11">
        <v>0</v>
      </c>
      <c r="AF11">
        <f>Table3[[#This Row],[C17]]+0.5</f>
        <v>0.5</v>
      </c>
      <c r="AG11">
        <v>2318.5830000000001</v>
      </c>
      <c r="AH11">
        <f>Table3[[#This Row],[C20]]+0.5</f>
        <v>2319.0830000000001</v>
      </c>
      <c r="AI11">
        <v>150.804</v>
      </c>
      <c r="AJ11">
        <f>Table3[[#This Row],[C21]]+0.5</f>
        <v>151.304</v>
      </c>
      <c r="AK11">
        <v>262.88499999999999</v>
      </c>
      <c r="AL11">
        <f>Table3[[#This Row],[C22]]+0.5</f>
        <v>263.38499999999999</v>
      </c>
      <c r="AM11">
        <v>0</v>
      </c>
      <c r="AN11">
        <f>Table3[[#This Row],[alpha-pinene]]+0.5</f>
        <v>0.5</v>
      </c>
      <c r="AO11">
        <v>1094.652</v>
      </c>
      <c r="AP11">
        <f>Table3[[#This Row],[Camphene]]+0.5</f>
        <v>1095.152</v>
      </c>
      <c r="AQ11">
        <v>0</v>
      </c>
      <c r="AR11">
        <f>Table3[[#This Row],[C23]]+0.5</f>
        <v>0.5</v>
      </c>
      <c r="AS11">
        <v>155.291</v>
      </c>
      <c r="AT11">
        <f>Table3[[#This Row],[C24]]+0.5</f>
        <v>155.791</v>
      </c>
      <c r="AU11">
        <v>0</v>
      </c>
      <c r="AV11">
        <f>Table3[[#This Row],[C25]]+0.5</f>
        <v>0.5</v>
      </c>
      <c r="AW11">
        <v>1516.3019999999999</v>
      </c>
      <c r="AX11">
        <f>Table3[[#This Row],[beta-pinene]]+0.5</f>
        <v>1516.8019999999999</v>
      </c>
      <c r="AY11">
        <v>0</v>
      </c>
      <c r="AZ11">
        <f>Table3[[#This Row],[C26]]+0.5</f>
        <v>0.5</v>
      </c>
      <c r="BA11">
        <v>0</v>
      </c>
      <c r="BB11">
        <f>Table3[[#This Row],[C28]]+0.5</f>
        <v>0.5</v>
      </c>
      <c r="BC11">
        <v>114.26600000000001</v>
      </c>
      <c r="BD11">
        <f>Table3[[#This Row],[(+)-3-carene]]+0.5</f>
        <v>114.76600000000001</v>
      </c>
      <c r="BE11">
        <v>111.934</v>
      </c>
      <c r="BF11">
        <f>Table3[[#This Row],[p-cymene]]+0.5</f>
        <v>112.434</v>
      </c>
      <c r="BG11">
        <v>1689.3579999999999</v>
      </c>
      <c r="BH11">
        <f>Table3[[#This Row],[1,8-cineole]]+0.5</f>
        <v>1689.8579999999999</v>
      </c>
      <c r="BI11">
        <v>163.98</v>
      </c>
      <c r="BJ11">
        <f>Table3[[#This Row],[C29]]+0.5</f>
        <v>164.48</v>
      </c>
      <c r="BK11">
        <v>189.69800000000001</v>
      </c>
      <c r="BL11">
        <f>Table3[[#This Row],[C30]]+0.5</f>
        <v>190.19800000000001</v>
      </c>
      <c r="BM11">
        <v>0</v>
      </c>
      <c r="BN11">
        <f>Table3[[#This Row],[Sabinene]]+0.5</f>
        <v>0.5</v>
      </c>
      <c r="BO11">
        <v>949.09299999999996</v>
      </c>
      <c r="BP11">
        <f>Table3[[#This Row],[C31]]+0.5</f>
        <v>949.59299999999996</v>
      </c>
      <c r="BQ11">
        <v>491.87099999999998</v>
      </c>
      <c r="BR11">
        <f>Table3[[#This Row],[Terpinolene]]+0.5</f>
        <v>492.37099999999998</v>
      </c>
      <c r="BS11">
        <v>0</v>
      </c>
      <c r="BT11">
        <f>Table3[[#This Row],[C32]]+0.5</f>
        <v>0.5</v>
      </c>
      <c r="BU11">
        <v>360.19400000000002</v>
      </c>
      <c r="BV11">
        <f>Table3[[#This Row],[C33]]+0.5</f>
        <v>360.69400000000002</v>
      </c>
      <c r="BW11">
        <v>0</v>
      </c>
      <c r="BX11">
        <f>Table3[[#This Row],[C34]]+0.5</f>
        <v>0.5</v>
      </c>
      <c r="BY11">
        <v>155.06800000000001</v>
      </c>
      <c r="BZ11">
        <f>Table3[[#This Row],[C35]]+0.5</f>
        <v>155.56800000000001</v>
      </c>
      <c r="CA11">
        <v>630.82600000000002</v>
      </c>
      <c r="CB11">
        <f>Table3[[#This Row],[C36]]+0.5</f>
        <v>631.32600000000002</v>
      </c>
      <c r="CC11">
        <v>4065.3939999999998</v>
      </c>
      <c r="CD11">
        <f>Table3[[#This Row],[Camphor]]+0.5</f>
        <v>4065.8939999999998</v>
      </c>
      <c r="CE11">
        <v>2364.9569999999999</v>
      </c>
      <c r="CF11">
        <f>Table3[[#This Row],[C37]]+0.5</f>
        <v>2365.4569999999999</v>
      </c>
      <c r="CG11">
        <v>1722.374</v>
      </c>
      <c r="CH11">
        <f>Table3[[#This Row],[C38]]+0.5</f>
        <v>1722.874</v>
      </c>
      <c r="CI11">
        <v>0</v>
      </c>
      <c r="CJ11">
        <f>Table3[[#This Row],[C39]]+0.5</f>
        <v>0.5</v>
      </c>
      <c r="CK11">
        <v>0</v>
      </c>
      <c r="CL11">
        <f>Table3[[#This Row],[Verbenone]]+0.5</f>
        <v>0.5</v>
      </c>
      <c r="CM11">
        <v>281.57100000000003</v>
      </c>
      <c r="CN11">
        <f>Table3[[#This Row],[C42]]+0.5</f>
        <v>282.07100000000003</v>
      </c>
      <c r="CO11">
        <v>177.733</v>
      </c>
      <c r="CP11">
        <f>Table3[[#This Row],[C43]]+0.5</f>
        <v>178.233</v>
      </c>
      <c r="CQ11">
        <v>752.14300000000003</v>
      </c>
      <c r="CR11">
        <f>Table3[[#This Row],[C44]]+0.5</f>
        <v>752.64300000000003</v>
      </c>
      <c r="CS11">
        <v>290.78800000000001</v>
      </c>
      <c r="CT11">
        <f>Table3[[#This Row],[lavandol]]+0.5</f>
        <v>291.28800000000001</v>
      </c>
      <c r="CU11">
        <v>196.55600000000001</v>
      </c>
      <c r="CV11">
        <f>Table3[[#This Row],[C45]]+0.5</f>
        <v>197.05600000000001</v>
      </c>
    </row>
    <row r="12" spans="1:100">
      <c r="A12">
        <v>15023.511</v>
      </c>
      <c r="B12">
        <f>Table3[[#This Row],[C01]]+0.5</f>
        <v>15024.011</v>
      </c>
      <c r="C12">
        <v>220.154</v>
      </c>
      <c r="D12">
        <f>Table3[[#This Row],[C02]]+0.5</f>
        <v>220.654</v>
      </c>
      <c r="E12">
        <v>134.71700000000001</v>
      </c>
      <c r="F12">
        <f>Table3[[#This Row],[C03]]+0.5</f>
        <v>135.21700000000001</v>
      </c>
      <c r="G12">
        <v>0</v>
      </c>
      <c r="H12">
        <f>Table3[[#This Row],[C04]]+0.5</f>
        <v>0.5</v>
      </c>
      <c r="I12">
        <v>647.24400000000003</v>
      </c>
      <c r="J12">
        <f>Table3[[#This Row],[C05]]+0.5</f>
        <v>647.74400000000003</v>
      </c>
      <c r="K12">
        <v>0</v>
      </c>
      <c r="L12">
        <f>Table3[[#This Row],[C06]]+0.5</f>
        <v>0.5</v>
      </c>
      <c r="M12">
        <v>322.53699999999998</v>
      </c>
      <c r="N12">
        <f>Table3[[#This Row],[C07]]+0.5</f>
        <v>323.03699999999998</v>
      </c>
      <c r="O12">
        <v>0</v>
      </c>
      <c r="P12">
        <f>Table3[[#This Row],[c08]]+0.5</f>
        <v>0.5</v>
      </c>
      <c r="Q12">
        <v>0</v>
      </c>
      <c r="R12">
        <f>Table3[[#This Row],[C09]]+0.5</f>
        <v>0.5</v>
      </c>
      <c r="S12">
        <v>438.791</v>
      </c>
      <c r="T12">
        <f>Table3[[#This Row],[C10]]+0.5</f>
        <v>439.291</v>
      </c>
      <c r="U12">
        <v>130.86199999999999</v>
      </c>
      <c r="V12">
        <f>Table3[[#This Row],[C11]]+0.5</f>
        <v>131.36199999999999</v>
      </c>
      <c r="W12">
        <v>0</v>
      </c>
      <c r="X12">
        <f>Table3[[#This Row],[C12]]+0.5</f>
        <v>0.5</v>
      </c>
      <c r="Y12">
        <v>307.81</v>
      </c>
      <c r="Z12">
        <f>Table3[[#This Row],[C13]]+0.5</f>
        <v>308.31</v>
      </c>
      <c r="AA12">
        <v>0</v>
      </c>
      <c r="AB12">
        <f>Table3[[#This Row],[C14]]+0.5</f>
        <v>0.5</v>
      </c>
      <c r="AC12">
        <v>0</v>
      </c>
      <c r="AD12">
        <f>Table3[[#This Row],[C15]]+0.5</f>
        <v>0.5</v>
      </c>
      <c r="AE12">
        <v>0</v>
      </c>
      <c r="AF12">
        <f>Table3[[#This Row],[C17]]+0.5</f>
        <v>0.5</v>
      </c>
      <c r="AG12">
        <v>1144.568</v>
      </c>
      <c r="AH12">
        <f>Table3[[#This Row],[C20]]+0.5</f>
        <v>1145.068</v>
      </c>
      <c r="AI12">
        <v>0</v>
      </c>
      <c r="AJ12">
        <f>Table3[[#This Row],[C21]]+0.5</f>
        <v>0.5</v>
      </c>
      <c r="AK12">
        <v>540.12199999999996</v>
      </c>
      <c r="AL12">
        <f>Table3[[#This Row],[C22]]+0.5</f>
        <v>540.62199999999996</v>
      </c>
      <c r="AM12">
        <v>0</v>
      </c>
      <c r="AN12">
        <f>Table3[[#This Row],[alpha-pinene]]+0.5</f>
        <v>0.5</v>
      </c>
      <c r="AO12">
        <v>355.89400000000001</v>
      </c>
      <c r="AP12">
        <f>Table3[[#This Row],[Camphene]]+0.5</f>
        <v>356.39400000000001</v>
      </c>
      <c r="AQ12">
        <v>0</v>
      </c>
      <c r="AR12">
        <f>Table3[[#This Row],[C23]]+0.5</f>
        <v>0.5</v>
      </c>
      <c r="AS12">
        <v>121.91800000000001</v>
      </c>
      <c r="AT12">
        <f>Table3[[#This Row],[C24]]+0.5</f>
        <v>122.41800000000001</v>
      </c>
      <c r="AU12">
        <v>0</v>
      </c>
      <c r="AV12">
        <f>Table3[[#This Row],[C25]]+0.5</f>
        <v>0.5</v>
      </c>
      <c r="AW12">
        <v>885.01800000000003</v>
      </c>
      <c r="AX12">
        <f>Table3[[#This Row],[beta-pinene]]+0.5</f>
        <v>885.51800000000003</v>
      </c>
      <c r="AY12">
        <v>0</v>
      </c>
      <c r="AZ12">
        <f>Table3[[#This Row],[C26]]+0.5</f>
        <v>0.5</v>
      </c>
      <c r="BA12">
        <v>0</v>
      </c>
      <c r="BB12">
        <f>Table3[[#This Row],[C28]]+0.5</f>
        <v>0.5</v>
      </c>
      <c r="BC12">
        <v>236.881</v>
      </c>
      <c r="BD12">
        <f>Table3[[#This Row],[(+)-3-carene]]+0.5</f>
        <v>237.381</v>
      </c>
      <c r="BE12">
        <v>320.98399999999998</v>
      </c>
      <c r="BF12">
        <f>Table3[[#This Row],[p-cymene]]+0.5</f>
        <v>321.48399999999998</v>
      </c>
      <c r="BG12">
        <v>3139.4520000000002</v>
      </c>
      <c r="BH12">
        <f>Table3[[#This Row],[1,8-cineole]]+0.5</f>
        <v>3139.9520000000002</v>
      </c>
      <c r="BI12">
        <v>170.191</v>
      </c>
      <c r="BJ12">
        <f>Table3[[#This Row],[C29]]+0.5</f>
        <v>170.691</v>
      </c>
      <c r="BK12">
        <v>140.608</v>
      </c>
      <c r="BL12">
        <f>Table3[[#This Row],[C30]]+0.5</f>
        <v>141.108</v>
      </c>
      <c r="BM12">
        <v>0</v>
      </c>
      <c r="BN12">
        <f>Table3[[#This Row],[Sabinene]]+0.5</f>
        <v>0.5</v>
      </c>
      <c r="BO12">
        <v>686.71</v>
      </c>
      <c r="BP12">
        <f>Table3[[#This Row],[C31]]+0.5</f>
        <v>687.21</v>
      </c>
      <c r="BQ12">
        <v>1097.854</v>
      </c>
      <c r="BR12">
        <f>Table3[[#This Row],[Terpinolene]]+0.5</f>
        <v>1098.354</v>
      </c>
      <c r="BS12">
        <v>0</v>
      </c>
      <c r="BT12">
        <f>Table3[[#This Row],[C32]]+0.5</f>
        <v>0.5</v>
      </c>
      <c r="BU12">
        <v>321.57100000000003</v>
      </c>
      <c r="BV12">
        <f>Table3[[#This Row],[C33]]+0.5</f>
        <v>322.07100000000003</v>
      </c>
      <c r="BW12">
        <v>0</v>
      </c>
      <c r="BX12">
        <f>Table3[[#This Row],[C34]]+0.5</f>
        <v>0.5</v>
      </c>
      <c r="BY12">
        <v>306.79000000000002</v>
      </c>
      <c r="BZ12">
        <f>Table3[[#This Row],[C35]]+0.5</f>
        <v>307.29000000000002</v>
      </c>
      <c r="CA12">
        <v>184.15100000000001</v>
      </c>
      <c r="CB12">
        <f>Table3[[#This Row],[C36]]+0.5</f>
        <v>184.65100000000001</v>
      </c>
      <c r="CC12">
        <v>2150.2539999999999</v>
      </c>
      <c r="CD12">
        <f>Table3[[#This Row],[Camphor]]+0.5</f>
        <v>2150.7539999999999</v>
      </c>
      <c r="CE12">
        <v>2533.538</v>
      </c>
      <c r="CF12">
        <f>Table3[[#This Row],[C37]]+0.5</f>
        <v>2534.038</v>
      </c>
      <c r="CG12">
        <v>15348.132</v>
      </c>
      <c r="CH12">
        <f>Table3[[#This Row],[C38]]+0.5</f>
        <v>15348.632</v>
      </c>
      <c r="CI12">
        <v>0</v>
      </c>
      <c r="CJ12">
        <f>Table3[[#This Row],[C39]]+0.5</f>
        <v>0.5</v>
      </c>
      <c r="CK12">
        <v>0</v>
      </c>
      <c r="CL12">
        <f>Table3[[#This Row],[Verbenone]]+0.5</f>
        <v>0.5</v>
      </c>
      <c r="CM12">
        <v>209.61199999999999</v>
      </c>
      <c r="CN12">
        <f>Table3[[#This Row],[C42]]+0.5</f>
        <v>210.11199999999999</v>
      </c>
      <c r="CO12">
        <v>202.999</v>
      </c>
      <c r="CP12">
        <f>Table3[[#This Row],[C43]]+0.5</f>
        <v>203.499</v>
      </c>
      <c r="CQ12">
        <v>617.49300000000005</v>
      </c>
      <c r="CR12">
        <f>Table3[[#This Row],[C44]]+0.5</f>
        <v>617.99300000000005</v>
      </c>
      <c r="CS12">
        <v>199.124</v>
      </c>
      <c r="CT12">
        <f>Table3[[#This Row],[lavandol]]+0.5</f>
        <v>199.624</v>
      </c>
      <c r="CU12">
        <v>214.61699999999999</v>
      </c>
      <c r="CV12">
        <f>Table3[[#This Row],[C45]]+0.5</f>
        <v>215.11699999999999</v>
      </c>
    </row>
    <row r="13" spans="1:100">
      <c r="A13">
        <v>4902.2190000000001</v>
      </c>
      <c r="B13">
        <f>Table3[[#This Row],[C01]]+0.5</f>
        <v>4902.7190000000001</v>
      </c>
      <c r="C13">
        <v>263.26799999999997</v>
      </c>
      <c r="D13">
        <f>Table3[[#This Row],[C02]]+0.5</f>
        <v>263.76799999999997</v>
      </c>
      <c r="E13">
        <v>355.58100000000002</v>
      </c>
      <c r="F13">
        <f>Table3[[#This Row],[C03]]+0.5</f>
        <v>356.08100000000002</v>
      </c>
      <c r="G13">
        <v>0</v>
      </c>
      <c r="H13">
        <f>Table3[[#This Row],[C04]]+0.5</f>
        <v>0.5</v>
      </c>
      <c r="I13">
        <v>446.024</v>
      </c>
      <c r="J13">
        <f>Table3[[#This Row],[C05]]+0.5</f>
        <v>446.524</v>
      </c>
      <c r="K13">
        <v>0</v>
      </c>
      <c r="L13">
        <f>Table3[[#This Row],[C06]]+0.5</f>
        <v>0.5</v>
      </c>
      <c r="M13">
        <v>0</v>
      </c>
      <c r="N13">
        <f>Table3[[#This Row],[C07]]+0.5</f>
        <v>0.5</v>
      </c>
      <c r="O13">
        <v>0</v>
      </c>
      <c r="P13">
        <f>Table3[[#This Row],[c08]]+0.5</f>
        <v>0.5</v>
      </c>
      <c r="Q13">
        <v>0</v>
      </c>
      <c r="R13">
        <f>Table3[[#This Row],[C09]]+0.5</f>
        <v>0.5</v>
      </c>
      <c r="S13">
        <v>0</v>
      </c>
      <c r="T13">
        <f>Table3[[#This Row],[C10]]+0.5</f>
        <v>0.5</v>
      </c>
      <c r="U13">
        <v>0</v>
      </c>
      <c r="V13">
        <f>Table3[[#This Row],[C11]]+0.5</f>
        <v>0.5</v>
      </c>
      <c r="W13">
        <v>0</v>
      </c>
      <c r="X13">
        <f>Table3[[#This Row],[C12]]+0.5</f>
        <v>0.5</v>
      </c>
      <c r="Y13">
        <v>0</v>
      </c>
      <c r="Z13">
        <f>Table3[[#This Row],[C13]]+0.5</f>
        <v>0.5</v>
      </c>
      <c r="AA13">
        <v>338.66399999999999</v>
      </c>
      <c r="AB13">
        <f>Table3[[#This Row],[C14]]+0.5</f>
        <v>339.16399999999999</v>
      </c>
      <c r="AC13">
        <v>0</v>
      </c>
      <c r="AD13">
        <f>Table3[[#This Row],[C15]]+0.5</f>
        <v>0.5</v>
      </c>
      <c r="AE13">
        <v>0</v>
      </c>
      <c r="AF13">
        <f>Table3[[#This Row],[C17]]+0.5</f>
        <v>0.5</v>
      </c>
      <c r="AG13">
        <v>6198.3310000000001</v>
      </c>
      <c r="AH13">
        <f>Table3[[#This Row],[C20]]+0.5</f>
        <v>6198.8310000000001</v>
      </c>
      <c r="AI13">
        <v>267.87599999999998</v>
      </c>
      <c r="AJ13">
        <f>Table3[[#This Row],[C21]]+0.5</f>
        <v>268.37599999999998</v>
      </c>
      <c r="AK13">
        <v>0</v>
      </c>
      <c r="AL13">
        <f>Table3[[#This Row],[C22]]+0.5</f>
        <v>0.5</v>
      </c>
      <c r="AM13">
        <v>1208.8969999999999</v>
      </c>
      <c r="AN13">
        <f>Table3[[#This Row],[alpha-pinene]]+0.5</f>
        <v>1209.3969999999999</v>
      </c>
      <c r="AO13">
        <v>4741.8670000000002</v>
      </c>
      <c r="AP13">
        <f>Table3[[#This Row],[Camphene]]+0.5</f>
        <v>4742.3670000000002</v>
      </c>
      <c r="AQ13">
        <v>0</v>
      </c>
      <c r="AR13">
        <f>Table3[[#This Row],[C23]]+0.5</f>
        <v>0.5</v>
      </c>
      <c r="AS13">
        <v>893.59</v>
      </c>
      <c r="AT13">
        <f>Table3[[#This Row],[C24]]+0.5</f>
        <v>894.09</v>
      </c>
      <c r="AU13">
        <v>0</v>
      </c>
      <c r="AV13">
        <f>Table3[[#This Row],[C25]]+0.5</f>
        <v>0.5</v>
      </c>
      <c r="AW13">
        <v>0</v>
      </c>
      <c r="AX13">
        <f>Table3[[#This Row],[beta-pinene]]+0.5</f>
        <v>0.5</v>
      </c>
      <c r="AY13">
        <v>44031.396000000001</v>
      </c>
      <c r="AZ13">
        <f>Table3[[#This Row],[C26]]+0.5</f>
        <v>44031.896000000001</v>
      </c>
      <c r="BA13">
        <v>112.68300000000001</v>
      </c>
      <c r="BB13">
        <f>Table3[[#This Row],[C28]]+0.5</f>
        <v>113.18300000000001</v>
      </c>
      <c r="BC13">
        <v>245.4</v>
      </c>
      <c r="BD13">
        <f>Table3[[#This Row],[(+)-3-carene]]+0.5</f>
        <v>245.9</v>
      </c>
      <c r="BE13">
        <v>207.72399999999999</v>
      </c>
      <c r="BF13">
        <f>Table3[[#This Row],[p-cymene]]+0.5</f>
        <v>208.22399999999999</v>
      </c>
      <c r="BG13">
        <v>2263.5059999999999</v>
      </c>
      <c r="BH13">
        <f>Table3[[#This Row],[1,8-cineole]]+0.5</f>
        <v>2264.0059999999999</v>
      </c>
      <c r="BI13">
        <v>193.285</v>
      </c>
      <c r="BJ13">
        <f>Table3[[#This Row],[C29]]+0.5</f>
        <v>193.785</v>
      </c>
      <c r="BK13">
        <v>0</v>
      </c>
      <c r="BL13">
        <f>Table3[[#This Row],[C30]]+0.5</f>
        <v>0.5</v>
      </c>
      <c r="BM13">
        <v>0</v>
      </c>
      <c r="BN13">
        <f>Table3[[#This Row],[Sabinene]]+0.5</f>
        <v>0.5</v>
      </c>
      <c r="BO13">
        <v>463.5</v>
      </c>
      <c r="BP13">
        <f>Table3[[#This Row],[C31]]+0.5</f>
        <v>464</v>
      </c>
      <c r="BQ13">
        <v>135.71899999999999</v>
      </c>
      <c r="BR13">
        <f>Table3[[#This Row],[Terpinolene]]+0.5</f>
        <v>136.21899999999999</v>
      </c>
      <c r="BS13">
        <v>0</v>
      </c>
      <c r="BT13">
        <f>Table3[[#This Row],[C32]]+0.5</f>
        <v>0.5</v>
      </c>
      <c r="BU13">
        <v>464.27100000000002</v>
      </c>
      <c r="BV13">
        <f>Table3[[#This Row],[C33]]+0.5</f>
        <v>464.77100000000002</v>
      </c>
      <c r="BW13">
        <v>200.24100000000001</v>
      </c>
      <c r="BX13">
        <f>Table3[[#This Row],[C34]]+0.5</f>
        <v>200.74100000000001</v>
      </c>
      <c r="BY13">
        <v>0</v>
      </c>
      <c r="BZ13">
        <f>Table3[[#This Row],[C35]]+0.5</f>
        <v>0.5</v>
      </c>
      <c r="CA13">
        <v>5891.4139999999998</v>
      </c>
      <c r="CB13">
        <f>Table3[[#This Row],[C36]]+0.5</f>
        <v>5891.9139999999998</v>
      </c>
      <c r="CC13">
        <v>4880.0450000000001</v>
      </c>
      <c r="CD13">
        <f>Table3[[#This Row],[Camphor]]+0.5</f>
        <v>4880.5450000000001</v>
      </c>
      <c r="CE13">
        <v>241.327</v>
      </c>
      <c r="CF13">
        <f>Table3[[#This Row],[C37]]+0.5</f>
        <v>241.827</v>
      </c>
      <c r="CG13">
        <v>1623.0940000000001</v>
      </c>
      <c r="CH13">
        <f>Table3[[#This Row],[C38]]+0.5</f>
        <v>1623.5940000000001</v>
      </c>
      <c r="CI13">
        <v>0</v>
      </c>
      <c r="CJ13">
        <f>Table3[[#This Row],[C39]]+0.5</f>
        <v>0.5</v>
      </c>
      <c r="CK13">
        <v>0</v>
      </c>
      <c r="CL13">
        <f>Table3[[#This Row],[Verbenone]]+0.5</f>
        <v>0.5</v>
      </c>
      <c r="CM13">
        <v>258.52300000000002</v>
      </c>
      <c r="CN13">
        <f>Table3[[#This Row],[C42]]+0.5</f>
        <v>259.02300000000002</v>
      </c>
      <c r="CO13">
        <v>457.50900000000001</v>
      </c>
      <c r="CP13">
        <f>Table3[[#This Row],[C43]]+0.5</f>
        <v>458.00900000000001</v>
      </c>
      <c r="CQ13">
        <v>689.98699999999997</v>
      </c>
      <c r="CR13">
        <f>Table3[[#This Row],[C44]]+0.5</f>
        <v>690.48699999999997</v>
      </c>
      <c r="CS13">
        <v>237.11099999999999</v>
      </c>
      <c r="CT13">
        <f>Table3[[#This Row],[lavandol]]+0.5</f>
        <v>237.61099999999999</v>
      </c>
      <c r="CU13">
        <v>166.797</v>
      </c>
      <c r="CV13">
        <f>Table3[[#This Row],[C45]]+0.5</f>
        <v>167.297</v>
      </c>
    </row>
    <row r="14" spans="1:100">
      <c r="A14">
        <v>11082.629000000001</v>
      </c>
      <c r="B14">
        <f>Table3[[#This Row],[C01]]+0.5</f>
        <v>11083.129000000001</v>
      </c>
      <c r="C14">
        <v>222.59299999999999</v>
      </c>
      <c r="D14">
        <f>Table3[[#This Row],[C02]]+0.5</f>
        <v>223.09299999999999</v>
      </c>
      <c r="E14">
        <v>0</v>
      </c>
      <c r="F14">
        <f>Table3[[#This Row],[C03]]+0.5</f>
        <v>0.5</v>
      </c>
      <c r="G14">
        <v>0</v>
      </c>
      <c r="H14">
        <f>Table3[[#This Row],[C04]]+0.5</f>
        <v>0.5</v>
      </c>
      <c r="I14">
        <v>711.33500000000004</v>
      </c>
      <c r="J14">
        <f>Table3[[#This Row],[C05]]+0.5</f>
        <v>711.83500000000004</v>
      </c>
      <c r="K14">
        <v>0</v>
      </c>
      <c r="L14">
        <f>Table3[[#This Row],[C06]]+0.5</f>
        <v>0.5</v>
      </c>
      <c r="M14">
        <v>112.35599999999999</v>
      </c>
      <c r="N14">
        <f>Table3[[#This Row],[C07]]+0.5</f>
        <v>112.85599999999999</v>
      </c>
      <c r="O14">
        <v>0</v>
      </c>
      <c r="P14">
        <f>Table3[[#This Row],[c08]]+0.5</f>
        <v>0.5</v>
      </c>
      <c r="Q14">
        <v>0</v>
      </c>
      <c r="R14">
        <f>Table3[[#This Row],[C09]]+0.5</f>
        <v>0.5</v>
      </c>
      <c r="S14">
        <v>253.25299999999999</v>
      </c>
      <c r="T14">
        <f>Table3[[#This Row],[C10]]+0.5</f>
        <v>253.75299999999999</v>
      </c>
      <c r="U14">
        <v>182.126</v>
      </c>
      <c r="V14">
        <f>Table3[[#This Row],[C11]]+0.5</f>
        <v>182.626</v>
      </c>
      <c r="W14">
        <v>198.02</v>
      </c>
      <c r="X14">
        <f>Table3[[#This Row],[C12]]+0.5</f>
        <v>198.52</v>
      </c>
      <c r="Y14">
        <v>249.02500000000001</v>
      </c>
      <c r="Z14">
        <f>Table3[[#This Row],[C13]]+0.5</f>
        <v>249.52500000000001</v>
      </c>
      <c r="AA14">
        <v>0</v>
      </c>
      <c r="AB14">
        <f>Table3[[#This Row],[C14]]+0.5</f>
        <v>0.5</v>
      </c>
      <c r="AC14">
        <v>0</v>
      </c>
      <c r="AD14">
        <f>Table3[[#This Row],[C15]]+0.5</f>
        <v>0.5</v>
      </c>
      <c r="AE14">
        <v>0</v>
      </c>
      <c r="AF14">
        <f>Table3[[#This Row],[C17]]+0.5</f>
        <v>0.5</v>
      </c>
      <c r="AG14">
        <v>1883.7670000000001</v>
      </c>
      <c r="AH14">
        <f>Table3[[#This Row],[C20]]+0.5</f>
        <v>1884.2670000000001</v>
      </c>
      <c r="AI14">
        <v>0</v>
      </c>
      <c r="AJ14">
        <f>Table3[[#This Row],[C21]]+0.5</f>
        <v>0.5</v>
      </c>
      <c r="AK14">
        <v>469.62799999999999</v>
      </c>
      <c r="AL14">
        <f>Table3[[#This Row],[C22]]+0.5</f>
        <v>470.12799999999999</v>
      </c>
      <c r="AM14">
        <v>0</v>
      </c>
      <c r="AN14">
        <f>Table3[[#This Row],[alpha-pinene]]+0.5</f>
        <v>0.5</v>
      </c>
      <c r="AO14">
        <v>457.976</v>
      </c>
      <c r="AP14">
        <f>Table3[[#This Row],[Camphene]]+0.5</f>
        <v>458.476</v>
      </c>
      <c r="AQ14">
        <v>0</v>
      </c>
      <c r="AR14">
        <f>Table3[[#This Row],[C23]]+0.5</f>
        <v>0.5</v>
      </c>
      <c r="AS14">
        <v>230.637</v>
      </c>
      <c r="AT14">
        <f>Table3[[#This Row],[C24]]+0.5</f>
        <v>231.137</v>
      </c>
      <c r="AU14">
        <v>0</v>
      </c>
      <c r="AV14">
        <f>Table3[[#This Row],[C25]]+0.5</f>
        <v>0.5</v>
      </c>
      <c r="AW14">
        <v>762.13800000000003</v>
      </c>
      <c r="AX14">
        <f>Table3[[#This Row],[beta-pinene]]+0.5</f>
        <v>762.63800000000003</v>
      </c>
      <c r="AY14">
        <v>0</v>
      </c>
      <c r="AZ14">
        <f>Table3[[#This Row],[C26]]+0.5</f>
        <v>0.5</v>
      </c>
      <c r="BA14">
        <v>0</v>
      </c>
      <c r="BB14">
        <f>Table3[[#This Row],[C28]]+0.5</f>
        <v>0.5</v>
      </c>
      <c r="BC14">
        <v>158.58199999999999</v>
      </c>
      <c r="BD14">
        <f>Table3[[#This Row],[(+)-3-carene]]+0.5</f>
        <v>159.08199999999999</v>
      </c>
      <c r="BE14">
        <v>143.14599999999999</v>
      </c>
      <c r="BF14">
        <f>Table3[[#This Row],[p-cymene]]+0.5</f>
        <v>143.64599999999999</v>
      </c>
      <c r="BG14">
        <v>2279.6379999999999</v>
      </c>
      <c r="BH14">
        <f>Table3[[#This Row],[1,8-cineole]]+0.5</f>
        <v>2280.1379999999999</v>
      </c>
      <c r="BI14">
        <v>117.462</v>
      </c>
      <c r="BJ14">
        <f>Table3[[#This Row],[C29]]+0.5</f>
        <v>117.962</v>
      </c>
      <c r="BK14">
        <v>0</v>
      </c>
      <c r="BL14">
        <f>Table3[[#This Row],[C30]]+0.5</f>
        <v>0.5</v>
      </c>
      <c r="BM14">
        <v>0</v>
      </c>
      <c r="BN14">
        <f>Table3[[#This Row],[Sabinene]]+0.5</f>
        <v>0.5</v>
      </c>
      <c r="BO14">
        <v>519.21600000000001</v>
      </c>
      <c r="BP14">
        <f>Table3[[#This Row],[C31]]+0.5</f>
        <v>519.71600000000001</v>
      </c>
      <c r="BQ14">
        <v>1014.658</v>
      </c>
      <c r="BR14">
        <f>Table3[[#This Row],[Terpinolene]]+0.5</f>
        <v>1015.158</v>
      </c>
      <c r="BS14">
        <v>0</v>
      </c>
      <c r="BT14">
        <f>Table3[[#This Row],[C32]]+0.5</f>
        <v>0.5</v>
      </c>
      <c r="BU14">
        <v>191.71799999999999</v>
      </c>
      <c r="BV14">
        <f>Table3[[#This Row],[C33]]+0.5</f>
        <v>192.21799999999999</v>
      </c>
      <c r="BW14">
        <v>0</v>
      </c>
      <c r="BX14">
        <f>Table3[[#This Row],[C34]]+0.5</f>
        <v>0.5</v>
      </c>
      <c r="BY14">
        <v>159.77799999999999</v>
      </c>
      <c r="BZ14">
        <f>Table3[[#This Row],[C35]]+0.5</f>
        <v>160.27799999999999</v>
      </c>
      <c r="CA14">
        <v>643.96699999999998</v>
      </c>
      <c r="CB14">
        <f>Table3[[#This Row],[C36]]+0.5</f>
        <v>644.46699999999998</v>
      </c>
      <c r="CC14">
        <v>3145.1779999999999</v>
      </c>
      <c r="CD14">
        <f>Table3[[#This Row],[Camphor]]+0.5</f>
        <v>3145.6779999999999</v>
      </c>
      <c r="CE14">
        <v>1395.672</v>
      </c>
      <c r="CF14">
        <f>Table3[[#This Row],[C37]]+0.5</f>
        <v>1396.172</v>
      </c>
      <c r="CG14">
        <v>10599.222</v>
      </c>
      <c r="CH14">
        <f>Table3[[#This Row],[C38]]+0.5</f>
        <v>10599.722</v>
      </c>
      <c r="CI14">
        <v>0</v>
      </c>
      <c r="CJ14">
        <f>Table3[[#This Row],[C39]]+0.5</f>
        <v>0.5</v>
      </c>
      <c r="CK14">
        <v>0</v>
      </c>
      <c r="CL14">
        <f>Table3[[#This Row],[Verbenone]]+0.5</f>
        <v>0.5</v>
      </c>
      <c r="CM14">
        <v>283.62900000000002</v>
      </c>
      <c r="CN14">
        <f>Table3[[#This Row],[C42]]+0.5</f>
        <v>284.12900000000002</v>
      </c>
      <c r="CO14">
        <v>517.49099999999999</v>
      </c>
      <c r="CP14">
        <f>Table3[[#This Row],[C43]]+0.5</f>
        <v>517.99099999999999</v>
      </c>
      <c r="CQ14">
        <v>681.221</v>
      </c>
      <c r="CR14">
        <f>Table3[[#This Row],[C44]]+0.5</f>
        <v>681.721</v>
      </c>
      <c r="CS14">
        <v>315.11200000000002</v>
      </c>
      <c r="CT14">
        <f>Table3[[#This Row],[lavandol]]+0.5</f>
        <v>315.61200000000002</v>
      </c>
      <c r="CU14">
        <v>170.75899999999999</v>
      </c>
      <c r="CV14">
        <f>Table3[[#This Row],[C45]]+0.5</f>
        <v>171.25899999999999</v>
      </c>
    </row>
    <row r="15" spans="1:100">
      <c r="A15">
        <v>26507.749</v>
      </c>
      <c r="B15">
        <f>Table3[[#This Row],[C01]]+0.5</f>
        <v>26508.249</v>
      </c>
      <c r="C15">
        <v>939.52499999999998</v>
      </c>
      <c r="D15">
        <f>Table3[[#This Row],[C02]]+0.5</f>
        <v>940.02499999999998</v>
      </c>
      <c r="E15">
        <v>145.04599999999999</v>
      </c>
      <c r="F15">
        <f>Table3[[#This Row],[C03]]+0.5</f>
        <v>145.54599999999999</v>
      </c>
      <c r="G15">
        <v>0</v>
      </c>
      <c r="H15">
        <f>Table3[[#This Row],[C04]]+0.5</f>
        <v>0.5</v>
      </c>
      <c r="I15">
        <v>785.05600000000004</v>
      </c>
      <c r="J15">
        <f>Table3[[#This Row],[C05]]+0.5</f>
        <v>785.55600000000004</v>
      </c>
      <c r="K15">
        <v>0</v>
      </c>
      <c r="L15">
        <f>Table3[[#This Row],[C06]]+0.5</f>
        <v>0.5</v>
      </c>
      <c r="M15">
        <v>0</v>
      </c>
      <c r="N15">
        <f>Table3[[#This Row],[C07]]+0.5</f>
        <v>0.5</v>
      </c>
      <c r="O15">
        <v>323.69799999999998</v>
      </c>
      <c r="P15">
        <f>Table3[[#This Row],[c08]]+0.5</f>
        <v>324.19799999999998</v>
      </c>
      <c r="Q15">
        <v>0</v>
      </c>
      <c r="R15">
        <f>Table3[[#This Row],[C09]]+0.5</f>
        <v>0.5</v>
      </c>
      <c r="S15">
        <v>318.48500000000001</v>
      </c>
      <c r="T15">
        <f>Table3[[#This Row],[C10]]+0.5</f>
        <v>318.98500000000001</v>
      </c>
      <c r="U15">
        <v>146.154</v>
      </c>
      <c r="V15">
        <f>Table3[[#This Row],[C11]]+0.5</f>
        <v>146.654</v>
      </c>
      <c r="W15">
        <v>102.173</v>
      </c>
      <c r="X15">
        <f>Table3[[#This Row],[C12]]+0.5</f>
        <v>102.673</v>
      </c>
      <c r="Y15">
        <v>313.5</v>
      </c>
      <c r="Z15">
        <f>Table3[[#This Row],[C13]]+0.5</f>
        <v>314</v>
      </c>
      <c r="AA15">
        <v>0</v>
      </c>
      <c r="AB15">
        <f>Table3[[#This Row],[C14]]+0.5</f>
        <v>0.5</v>
      </c>
      <c r="AC15">
        <v>150.95500000000001</v>
      </c>
      <c r="AD15">
        <f>Table3[[#This Row],[C15]]+0.5</f>
        <v>151.45500000000001</v>
      </c>
      <c r="AE15">
        <v>130.08099999999999</v>
      </c>
      <c r="AF15">
        <f>Table3[[#This Row],[C17]]+0.5</f>
        <v>130.58099999999999</v>
      </c>
      <c r="AG15">
        <v>2985.154</v>
      </c>
      <c r="AH15">
        <f>Table3[[#This Row],[C20]]+0.5</f>
        <v>2985.654</v>
      </c>
      <c r="AI15">
        <v>0</v>
      </c>
      <c r="AJ15">
        <f>Table3[[#This Row],[C21]]+0.5</f>
        <v>0.5</v>
      </c>
      <c r="AK15">
        <v>783.06200000000001</v>
      </c>
      <c r="AL15">
        <f>Table3[[#This Row],[C22]]+0.5</f>
        <v>783.56200000000001</v>
      </c>
      <c r="AM15">
        <v>136.435</v>
      </c>
      <c r="AN15">
        <f>Table3[[#This Row],[alpha-pinene]]+0.5</f>
        <v>136.935</v>
      </c>
      <c r="AO15">
        <v>506.60700000000003</v>
      </c>
      <c r="AP15">
        <f>Table3[[#This Row],[Camphene]]+0.5</f>
        <v>507.10700000000003</v>
      </c>
      <c r="AQ15">
        <v>0</v>
      </c>
      <c r="AR15">
        <f>Table3[[#This Row],[C23]]+0.5</f>
        <v>0.5</v>
      </c>
      <c r="AS15">
        <v>205.613</v>
      </c>
      <c r="AT15">
        <f>Table3[[#This Row],[C24]]+0.5</f>
        <v>206.113</v>
      </c>
      <c r="AU15">
        <v>0</v>
      </c>
      <c r="AV15">
        <f>Table3[[#This Row],[C25]]+0.5</f>
        <v>0.5</v>
      </c>
      <c r="AW15">
        <v>1259.02</v>
      </c>
      <c r="AX15">
        <f>Table3[[#This Row],[beta-pinene]]+0.5</f>
        <v>1259.52</v>
      </c>
      <c r="AY15">
        <v>100.453</v>
      </c>
      <c r="AZ15">
        <f>Table3[[#This Row],[C26]]+0.5</f>
        <v>100.953</v>
      </c>
      <c r="BA15">
        <v>118.917</v>
      </c>
      <c r="BB15">
        <f>Table3[[#This Row],[C28]]+0.5</f>
        <v>119.417</v>
      </c>
      <c r="BC15">
        <v>237.90199999999999</v>
      </c>
      <c r="BD15">
        <f>Table3[[#This Row],[(+)-3-carene]]+0.5</f>
        <v>238.40199999999999</v>
      </c>
      <c r="BE15">
        <v>194.86799999999999</v>
      </c>
      <c r="BF15">
        <f>Table3[[#This Row],[p-cymene]]+0.5</f>
        <v>195.36799999999999</v>
      </c>
      <c r="BG15">
        <v>2239.6570000000002</v>
      </c>
      <c r="BH15">
        <f>Table3[[#This Row],[1,8-cineole]]+0.5</f>
        <v>2240.1570000000002</v>
      </c>
      <c r="BI15">
        <v>650.37400000000002</v>
      </c>
      <c r="BJ15">
        <f>Table3[[#This Row],[C29]]+0.5</f>
        <v>650.87400000000002</v>
      </c>
      <c r="BK15">
        <v>168.024</v>
      </c>
      <c r="BL15">
        <f>Table3[[#This Row],[C30]]+0.5</f>
        <v>168.524</v>
      </c>
      <c r="BM15">
        <v>0</v>
      </c>
      <c r="BN15">
        <f>Table3[[#This Row],[Sabinene]]+0.5</f>
        <v>0.5</v>
      </c>
      <c r="BO15">
        <v>927.23800000000006</v>
      </c>
      <c r="BP15">
        <f>Table3[[#This Row],[C31]]+0.5</f>
        <v>927.73800000000006</v>
      </c>
      <c r="BQ15">
        <v>1207.5350000000001</v>
      </c>
      <c r="BR15">
        <f>Table3[[#This Row],[Terpinolene]]+0.5</f>
        <v>1208.0350000000001</v>
      </c>
      <c r="BS15">
        <v>0</v>
      </c>
      <c r="BT15">
        <f>Table3[[#This Row],[C32]]+0.5</f>
        <v>0.5</v>
      </c>
      <c r="BU15">
        <v>203.30699999999999</v>
      </c>
      <c r="BV15">
        <f>Table3[[#This Row],[C33]]+0.5</f>
        <v>203.80699999999999</v>
      </c>
      <c r="BW15">
        <v>0</v>
      </c>
      <c r="BX15">
        <f>Table3[[#This Row],[C34]]+0.5</f>
        <v>0.5</v>
      </c>
      <c r="BY15">
        <v>318.30700000000002</v>
      </c>
      <c r="BZ15">
        <f>Table3[[#This Row],[C35]]+0.5</f>
        <v>318.80700000000002</v>
      </c>
      <c r="CA15">
        <v>416.73899999999998</v>
      </c>
      <c r="CB15">
        <f>Table3[[#This Row],[C36]]+0.5</f>
        <v>417.23899999999998</v>
      </c>
      <c r="CC15">
        <v>2239.6039999999998</v>
      </c>
      <c r="CD15">
        <f>Table3[[#This Row],[Camphor]]+0.5</f>
        <v>2240.1039999999998</v>
      </c>
      <c r="CE15">
        <v>1759.0509999999999</v>
      </c>
      <c r="CF15">
        <f>Table3[[#This Row],[C37]]+0.5</f>
        <v>1759.5509999999999</v>
      </c>
      <c r="CG15">
        <v>19427.223000000002</v>
      </c>
      <c r="CH15">
        <f>Table3[[#This Row],[C38]]+0.5</f>
        <v>19427.723000000002</v>
      </c>
      <c r="CI15">
        <v>0</v>
      </c>
      <c r="CJ15">
        <f>Table3[[#This Row],[C39]]+0.5</f>
        <v>0.5</v>
      </c>
      <c r="CK15">
        <v>0</v>
      </c>
      <c r="CL15">
        <f>Table3[[#This Row],[Verbenone]]+0.5</f>
        <v>0.5</v>
      </c>
      <c r="CM15">
        <v>158.68</v>
      </c>
      <c r="CN15">
        <f>Table3[[#This Row],[C42]]+0.5</f>
        <v>159.18</v>
      </c>
      <c r="CO15">
        <v>172.94399999999999</v>
      </c>
      <c r="CP15">
        <f>Table3[[#This Row],[C43]]+0.5</f>
        <v>173.44399999999999</v>
      </c>
      <c r="CQ15">
        <v>549.221</v>
      </c>
      <c r="CR15">
        <f>Table3[[#This Row],[C44]]+0.5</f>
        <v>549.721</v>
      </c>
      <c r="CS15">
        <v>198.54</v>
      </c>
      <c r="CT15">
        <f>Table3[[#This Row],[lavandol]]+0.5</f>
        <v>199.04</v>
      </c>
      <c r="CU15">
        <v>188.00399999999999</v>
      </c>
      <c r="CV15">
        <f>Table3[[#This Row],[C45]]+0.5</f>
        <v>188.50399999999999</v>
      </c>
    </row>
    <row r="16" spans="1:100">
      <c r="A16">
        <v>12906.356</v>
      </c>
      <c r="B16">
        <f>Table3[[#This Row],[C01]]+0.5</f>
        <v>12906.856</v>
      </c>
      <c r="C16">
        <v>114.556</v>
      </c>
      <c r="D16">
        <f>Table3[[#This Row],[C02]]+0.5</f>
        <v>115.056</v>
      </c>
      <c r="E16">
        <v>130.34700000000001</v>
      </c>
      <c r="F16">
        <f>Table3[[#This Row],[C03]]+0.5</f>
        <v>130.84700000000001</v>
      </c>
      <c r="G16">
        <v>0</v>
      </c>
      <c r="H16">
        <f>Table3[[#This Row],[C04]]+0.5</f>
        <v>0.5</v>
      </c>
      <c r="I16">
        <v>482.25700000000001</v>
      </c>
      <c r="J16">
        <f>Table3[[#This Row],[C05]]+0.5</f>
        <v>482.75700000000001</v>
      </c>
      <c r="K16">
        <v>0</v>
      </c>
      <c r="L16">
        <f>Table3[[#This Row],[C06]]+0.5</f>
        <v>0.5</v>
      </c>
      <c r="M16">
        <v>0</v>
      </c>
      <c r="N16">
        <f>Table3[[#This Row],[C07]]+0.5</f>
        <v>0.5</v>
      </c>
      <c r="O16">
        <v>229.929</v>
      </c>
      <c r="P16">
        <f>Table3[[#This Row],[c08]]+0.5</f>
        <v>230.429</v>
      </c>
      <c r="Q16">
        <v>0</v>
      </c>
      <c r="R16">
        <f>Table3[[#This Row],[C09]]+0.5</f>
        <v>0.5</v>
      </c>
      <c r="S16">
        <v>346.14299999999997</v>
      </c>
      <c r="T16">
        <f>Table3[[#This Row],[C10]]+0.5</f>
        <v>346.64299999999997</v>
      </c>
      <c r="U16">
        <v>108.011</v>
      </c>
      <c r="V16">
        <f>Table3[[#This Row],[C11]]+0.5</f>
        <v>108.511</v>
      </c>
      <c r="W16">
        <v>0</v>
      </c>
      <c r="X16">
        <f>Table3[[#This Row],[C12]]+0.5</f>
        <v>0.5</v>
      </c>
      <c r="Y16">
        <v>174.52500000000001</v>
      </c>
      <c r="Z16">
        <f>Table3[[#This Row],[C13]]+0.5</f>
        <v>175.02500000000001</v>
      </c>
      <c r="AA16">
        <v>0</v>
      </c>
      <c r="AB16">
        <f>Table3[[#This Row],[C14]]+0.5</f>
        <v>0.5</v>
      </c>
      <c r="AC16">
        <v>0</v>
      </c>
      <c r="AD16">
        <f>Table3[[#This Row],[C15]]+0.5</f>
        <v>0.5</v>
      </c>
      <c r="AE16">
        <v>0</v>
      </c>
      <c r="AF16">
        <f>Table3[[#This Row],[C17]]+0.5</f>
        <v>0.5</v>
      </c>
      <c r="AG16">
        <v>2222.5250000000001</v>
      </c>
      <c r="AH16">
        <f>Table3[[#This Row],[C20]]+0.5</f>
        <v>2223.0250000000001</v>
      </c>
      <c r="AI16">
        <v>136.25700000000001</v>
      </c>
      <c r="AJ16">
        <f>Table3[[#This Row],[C21]]+0.5</f>
        <v>136.75700000000001</v>
      </c>
      <c r="AK16">
        <v>370.56799999999998</v>
      </c>
      <c r="AL16">
        <f>Table3[[#This Row],[C22]]+0.5</f>
        <v>371.06799999999998</v>
      </c>
      <c r="AM16">
        <v>0</v>
      </c>
      <c r="AN16">
        <f>Table3[[#This Row],[alpha-pinene]]+0.5</f>
        <v>0.5</v>
      </c>
      <c r="AO16">
        <v>1105.0920000000001</v>
      </c>
      <c r="AP16">
        <f>Table3[[#This Row],[Camphene]]+0.5</f>
        <v>1105.5920000000001</v>
      </c>
      <c r="AQ16">
        <v>0</v>
      </c>
      <c r="AR16">
        <f>Table3[[#This Row],[C23]]+0.5</f>
        <v>0.5</v>
      </c>
      <c r="AS16">
        <v>110.77</v>
      </c>
      <c r="AT16">
        <f>Table3[[#This Row],[C24]]+0.5</f>
        <v>111.27</v>
      </c>
      <c r="AU16">
        <v>0</v>
      </c>
      <c r="AV16">
        <f>Table3[[#This Row],[C25]]+0.5</f>
        <v>0.5</v>
      </c>
      <c r="AW16">
        <v>1313.5039999999999</v>
      </c>
      <c r="AX16">
        <f>Table3[[#This Row],[beta-pinene]]+0.5</f>
        <v>1314.0039999999999</v>
      </c>
      <c r="AY16">
        <v>102.544</v>
      </c>
      <c r="AZ16">
        <f>Table3[[#This Row],[C26]]+0.5</f>
        <v>103.044</v>
      </c>
      <c r="BA16">
        <v>0</v>
      </c>
      <c r="BB16">
        <f>Table3[[#This Row],[C28]]+0.5</f>
        <v>0.5</v>
      </c>
      <c r="BC16">
        <v>2786.2069999999999</v>
      </c>
      <c r="BD16">
        <f>Table3[[#This Row],[(+)-3-carene]]+0.5</f>
        <v>2786.7069999999999</v>
      </c>
      <c r="BE16">
        <v>0</v>
      </c>
      <c r="BF16">
        <f>Table3[[#This Row],[p-cymene]]+0.5</f>
        <v>0.5</v>
      </c>
      <c r="BG16">
        <v>707.928</v>
      </c>
      <c r="BH16">
        <f>Table3[[#This Row],[1,8-cineole]]+0.5</f>
        <v>708.428</v>
      </c>
      <c r="BI16">
        <v>202.07</v>
      </c>
      <c r="BJ16">
        <f>Table3[[#This Row],[C29]]+0.5</f>
        <v>202.57</v>
      </c>
      <c r="BK16">
        <v>0</v>
      </c>
      <c r="BL16">
        <f>Table3[[#This Row],[C30]]+0.5</f>
        <v>0.5</v>
      </c>
      <c r="BM16">
        <v>0</v>
      </c>
      <c r="BN16">
        <f>Table3[[#This Row],[Sabinene]]+0.5</f>
        <v>0.5</v>
      </c>
      <c r="BO16">
        <v>860.33199999999999</v>
      </c>
      <c r="BP16">
        <f>Table3[[#This Row],[C31]]+0.5</f>
        <v>860.83199999999999</v>
      </c>
      <c r="BQ16">
        <v>956.29300000000001</v>
      </c>
      <c r="BR16">
        <f>Table3[[#This Row],[Terpinolene]]+0.5</f>
        <v>956.79300000000001</v>
      </c>
      <c r="BS16">
        <v>0</v>
      </c>
      <c r="BT16">
        <f>Table3[[#This Row],[C32]]+0.5</f>
        <v>0.5</v>
      </c>
      <c r="BU16">
        <v>355.46899999999999</v>
      </c>
      <c r="BV16">
        <f>Table3[[#This Row],[C33]]+0.5</f>
        <v>355.96899999999999</v>
      </c>
      <c r="BW16">
        <v>0</v>
      </c>
      <c r="BX16">
        <f>Table3[[#This Row],[C34]]+0.5</f>
        <v>0.5</v>
      </c>
      <c r="BY16">
        <v>200.43899999999999</v>
      </c>
      <c r="BZ16">
        <f>Table3[[#This Row],[C35]]+0.5</f>
        <v>200.93899999999999</v>
      </c>
      <c r="CA16">
        <v>458.733</v>
      </c>
      <c r="CB16">
        <f>Table3[[#This Row],[C36]]+0.5</f>
        <v>459.233</v>
      </c>
      <c r="CC16">
        <v>3169.5659999999998</v>
      </c>
      <c r="CD16">
        <f>Table3[[#This Row],[Camphor]]+0.5</f>
        <v>3170.0659999999998</v>
      </c>
      <c r="CE16">
        <v>2733.2339999999999</v>
      </c>
      <c r="CF16">
        <f>Table3[[#This Row],[C37]]+0.5</f>
        <v>2733.7339999999999</v>
      </c>
      <c r="CG16">
        <v>8848.6980000000003</v>
      </c>
      <c r="CH16">
        <f>Table3[[#This Row],[C38]]+0.5</f>
        <v>8849.1980000000003</v>
      </c>
      <c r="CI16">
        <v>0</v>
      </c>
      <c r="CJ16">
        <f>Table3[[#This Row],[C39]]+0.5</f>
        <v>0.5</v>
      </c>
      <c r="CK16">
        <v>0</v>
      </c>
      <c r="CL16">
        <f>Table3[[#This Row],[Verbenone]]+0.5</f>
        <v>0.5</v>
      </c>
      <c r="CM16">
        <v>183.017</v>
      </c>
      <c r="CN16">
        <f>Table3[[#This Row],[C42]]+0.5</f>
        <v>183.517</v>
      </c>
      <c r="CO16">
        <v>190.70400000000001</v>
      </c>
      <c r="CP16">
        <f>Table3[[#This Row],[C43]]+0.5</f>
        <v>191.20400000000001</v>
      </c>
      <c r="CQ16">
        <v>745.15599999999995</v>
      </c>
      <c r="CR16">
        <f>Table3[[#This Row],[C44]]+0.5</f>
        <v>745.65599999999995</v>
      </c>
      <c r="CS16">
        <v>261.387</v>
      </c>
      <c r="CT16">
        <f>Table3[[#This Row],[lavandol]]+0.5</f>
        <v>261.887</v>
      </c>
      <c r="CU16">
        <v>221.92400000000001</v>
      </c>
      <c r="CV16">
        <f>Table3[[#This Row],[C45]]+0.5</f>
        <v>222.42400000000001</v>
      </c>
    </row>
    <row r="17" spans="1:100">
      <c r="A17">
        <v>8075.7969999999996</v>
      </c>
      <c r="B17">
        <f>Table3[[#This Row],[C01]]+0.5</f>
        <v>8076.2969999999996</v>
      </c>
      <c r="C17">
        <v>313.33100000000002</v>
      </c>
      <c r="D17">
        <f>Table3[[#This Row],[C02]]+0.5</f>
        <v>313.83100000000002</v>
      </c>
      <c r="E17">
        <v>308.84399999999999</v>
      </c>
      <c r="F17">
        <f>Table3[[#This Row],[C03]]+0.5</f>
        <v>309.34399999999999</v>
      </c>
      <c r="G17">
        <v>116.63</v>
      </c>
      <c r="H17">
        <f>Table3[[#This Row],[C04]]+0.5</f>
        <v>117.13</v>
      </c>
      <c r="I17">
        <v>994.28700000000003</v>
      </c>
      <c r="J17">
        <f>Table3[[#This Row],[C05]]+0.5</f>
        <v>994.78700000000003</v>
      </c>
      <c r="K17">
        <v>0</v>
      </c>
      <c r="L17">
        <f>Table3[[#This Row],[C06]]+0.5</f>
        <v>0.5</v>
      </c>
      <c r="M17">
        <v>104.378</v>
      </c>
      <c r="N17">
        <f>Table3[[#This Row],[C07]]+0.5</f>
        <v>104.878</v>
      </c>
      <c r="O17">
        <v>0</v>
      </c>
      <c r="P17">
        <f>Table3[[#This Row],[c08]]+0.5</f>
        <v>0.5</v>
      </c>
      <c r="Q17">
        <v>0</v>
      </c>
      <c r="R17">
        <f>Table3[[#This Row],[C09]]+0.5</f>
        <v>0.5</v>
      </c>
      <c r="S17">
        <v>0</v>
      </c>
      <c r="T17">
        <f>Table3[[#This Row],[C10]]+0.5</f>
        <v>0.5</v>
      </c>
      <c r="U17">
        <v>0</v>
      </c>
      <c r="V17">
        <f>Table3[[#This Row],[C11]]+0.5</f>
        <v>0.5</v>
      </c>
      <c r="W17">
        <v>202.012</v>
      </c>
      <c r="X17">
        <f>Table3[[#This Row],[C12]]+0.5</f>
        <v>202.512</v>
      </c>
      <c r="Y17">
        <v>0</v>
      </c>
      <c r="Z17">
        <f>Table3[[#This Row],[C13]]+0.5</f>
        <v>0.5</v>
      </c>
      <c r="AA17">
        <v>404.30799999999999</v>
      </c>
      <c r="AB17">
        <f>Table3[[#This Row],[C14]]+0.5</f>
        <v>404.80799999999999</v>
      </c>
      <c r="AC17">
        <v>159.69900000000001</v>
      </c>
      <c r="AD17">
        <f>Table3[[#This Row],[C15]]+0.5</f>
        <v>160.19900000000001</v>
      </c>
      <c r="AE17">
        <v>0</v>
      </c>
      <c r="AF17">
        <f>Table3[[#This Row],[C17]]+0.5</f>
        <v>0.5</v>
      </c>
      <c r="AG17">
        <v>23727.280999999999</v>
      </c>
      <c r="AH17">
        <f>Table3[[#This Row],[C20]]+0.5</f>
        <v>23727.780999999999</v>
      </c>
      <c r="AI17">
        <v>382.601</v>
      </c>
      <c r="AJ17">
        <f>Table3[[#This Row],[C21]]+0.5</f>
        <v>383.101</v>
      </c>
      <c r="AK17">
        <v>0</v>
      </c>
      <c r="AL17">
        <f>Table3[[#This Row],[C22]]+0.5</f>
        <v>0.5</v>
      </c>
      <c r="AM17">
        <v>1342.1959999999999</v>
      </c>
      <c r="AN17">
        <f>Table3[[#This Row],[alpha-pinene]]+0.5</f>
        <v>1342.6959999999999</v>
      </c>
      <c r="AO17">
        <v>5829.643</v>
      </c>
      <c r="AP17">
        <f>Table3[[#This Row],[Camphene]]+0.5</f>
        <v>5830.143</v>
      </c>
      <c r="AQ17">
        <v>0</v>
      </c>
      <c r="AR17">
        <f>Table3[[#This Row],[C23]]+0.5</f>
        <v>0.5</v>
      </c>
      <c r="AS17">
        <v>0</v>
      </c>
      <c r="AT17">
        <f>Table3[[#This Row],[C24]]+0.5</f>
        <v>0.5</v>
      </c>
      <c r="AU17">
        <v>0</v>
      </c>
      <c r="AV17">
        <f>Table3[[#This Row],[C25]]+0.5</f>
        <v>0.5</v>
      </c>
      <c r="AW17">
        <v>25478.05</v>
      </c>
      <c r="AX17">
        <f>Table3[[#This Row],[beta-pinene]]+0.5</f>
        <v>25478.55</v>
      </c>
      <c r="AY17">
        <v>158.62299999999999</v>
      </c>
      <c r="AZ17">
        <f>Table3[[#This Row],[C26]]+0.5</f>
        <v>159.12299999999999</v>
      </c>
      <c r="BA17">
        <v>709.68499999999995</v>
      </c>
      <c r="BB17">
        <f>Table3[[#This Row],[C28]]+0.5</f>
        <v>710.18499999999995</v>
      </c>
      <c r="BC17">
        <v>480.24799999999999</v>
      </c>
      <c r="BD17">
        <f>Table3[[#This Row],[(+)-3-carene]]+0.5</f>
        <v>480.74799999999999</v>
      </c>
      <c r="BE17">
        <v>506.73899999999998</v>
      </c>
      <c r="BF17">
        <f>Table3[[#This Row],[p-cymene]]+0.5</f>
        <v>507.23899999999998</v>
      </c>
      <c r="BG17">
        <v>11093.8</v>
      </c>
      <c r="BH17">
        <f>Table3[[#This Row],[1,8-cineole]]+0.5</f>
        <v>11094.3</v>
      </c>
      <c r="BI17">
        <v>159.786</v>
      </c>
      <c r="BJ17">
        <f>Table3[[#This Row],[C29]]+0.5</f>
        <v>160.286</v>
      </c>
      <c r="BK17">
        <v>179.751</v>
      </c>
      <c r="BL17">
        <f>Table3[[#This Row],[C30]]+0.5</f>
        <v>180.251</v>
      </c>
      <c r="BM17">
        <v>0</v>
      </c>
      <c r="BN17">
        <f>Table3[[#This Row],[Sabinene]]+0.5</f>
        <v>0.5</v>
      </c>
      <c r="BO17">
        <v>441.36</v>
      </c>
      <c r="BP17">
        <f>Table3[[#This Row],[C31]]+0.5</f>
        <v>441.86</v>
      </c>
      <c r="BQ17">
        <v>237.11099999999999</v>
      </c>
      <c r="BR17">
        <f>Table3[[#This Row],[Terpinolene]]+0.5</f>
        <v>237.61099999999999</v>
      </c>
      <c r="BS17">
        <v>149.04900000000001</v>
      </c>
      <c r="BT17">
        <f>Table3[[#This Row],[C32]]+0.5</f>
        <v>149.54900000000001</v>
      </c>
      <c r="BU17">
        <v>190.74299999999999</v>
      </c>
      <c r="BV17">
        <f>Table3[[#This Row],[C33]]+0.5</f>
        <v>191.24299999999999</v>
      </c>
      <c r="BW17">
        <v>127.679</v>
      </c>
      <c r="BX17">
        <f>Table3[[#This Row],[C34]]+0.5</f>
        <v>128.179</v>
      </c>
      <c r="BY17">
        <v>0</v>
      </c>
      <c r="BZ17">
        <f>Table3[[#This Row],[C35]]+0.5</f>
        <v>0.5</v>
      </c>
      <c r="CA17">
        <v>2980.877</v>
      </c>
      <c r="CB17">
        <f>Table3[[#This Row],[C36]]+0.5</f>
        <v>2981.377</v>
      </c>
      <c r="CC17">
        <v>7304.1660000000002</v>
      </c>
      <c r="CD17">
        <f>Table3[[#This Row],[Camphor]]+0.5</f>
        <v>7304.6660000000002</v>
      </c>
      <c r="CE17">
        <v>286.26900000000001</v>
      </c>
      <c r="CF17">
        <f>Table3[[#This Row],[C37]]+0.5</f>
        <v>286.76900000000001</v>
      </c>
      <c r="CG17">
        <v>1229.9159999999999</v>
      </c>
      <c r="CH17">
        <f>Table3[[#This Row],[C38]]+0.5</f>
        <v>1230.4159999999999</v>
      </c>
      <c r="CI17">
        <v>228.62799999999999</v>
      </c>
      <c r="CJ17">
        <f>Table3[[#This Row],[C39]]+0.5</f>
        <v>229.12799999999999</v>
      </c>
      <c r="CK17">
        <v>0</v>
      </c>
      <c r="CL17">
        <f>Table3[[#This Row],[Verbenone]]+0.5</f>
        <v>0.5</v>
      </c>
      <c r="CM17">
        <v>171.179</v>
      </c>
      <c r="CN17">
        <f>Table3[[#This Row],[C42]]+0.5</f>
        <v>171.679</v>
      </c>
      <c r="CO17">
        <v>331.39800000000002</v>
      </c>
      <c r="CP17">
        <f>Table3[[#This Row],[C43]]+0.5</f>
        <v>331.89800000000002</v>
      </c>
      <c r="CQ17">
        <v>654.79700000000003</v>
      </c>
      <c r="CR17">
        <f>Table3[[#This Row],[C44]]+0.5</f>
        <v>655.29700000000003</v>
      </c>
      <c r="CS17">
        <v>635.71199999999999</v>
      </c>
      <c r="CT17">
        <f>Table3[[#This Row],[lavandol]]+0.5</f>
        <v>636.21199999999999</v>
      </c>
      <c r="CU17">
        <v>186.68</v>
      </c>
      <c r="CV17">
        <f>Table3[[#This Row],[C45]]+0.5</f>
        <v>187.18</v>
      </c>
    </row>
    <row r="18" spans="1:100">
      <c r="A18">
        <v>13171.011</v>
      </c>
      <c r="B18">
        <f>Table3[[#This Row],[C01]]+0.5</f>
        <v>13171.511</v>
      </c>
      <c r="C18">
        <v>140.21799999999999</v>
      </c>
      <c r="D18">
        <f>Table3[[#This Row],[C02]]+0.5</f>
        <v>140.71799999999999</v>
      </c>
      <c r="E18">
        <v>115.648</v>
      </c>
      <c r="F18">
        <f>Table3[[#This Row],[C03]]+0.5</f>
        <v>116.148</v>
      </c>
      <c r="G18">
        <v>0</v>
      </c>
      <c r="H18">
        <f>Table3[[#This Row],[C04]]+0.5</f>
        <v>0.5</v>
      </c>
      <c r="I18">
        <v>521.35599999999999</v>
      </c>
      <c r="J18">
        <f>Table3[[#This Row],[C05]]+0.5</f>
        <v>521.85599999999999</v>
      </c>
      <c r="K18">
        <v>0</v>
      </c>
      <c r="L18">
        <f>Table3[[#This Row],[C06]]+0.5</f>
        <v>0.5</v>
      </c>
      <c r="M18">
        <v>0</v>
      </c>
      <c r="N18">
        <f>Table3[[#This Row],[C07]]+0.5</f>
        <v>0.5</v>
      </c>
      <c r="O18">
        <v>100.706</v>
      </c>
      <c r="P18">
        <f>Table3[[#This Row],[c08]]+0.5</f>
        <v>101.206</v>
      </c>
      <c r="Q18">
        <v>0</v>
      </c>
      <c r="R18">
        <f>Table3[[#This Row],[C09]]+0.5</f>
        <v>0.5</v>
      </c>
      <c r="S18">
        <v>269.81299999999999</v>
      </c>
      <c r="T18">
        <f>Table3[[#This Row],[C10]]+0.5</f>
        <v>270.31299999999999</v>
      </c>
      <c r="U18">
        <v>0</v>
      </c>
      <c r="V18">
        <f>Table3[[#This Row],[C11]]+0.5</f>
        <v>0.5</v>
      </c>
      <c r="W18">
        <v>0</v>
      </c>
      <c r="X18">
        <f>Table3[[#This Row],[C12]]+0.5</f>
        <v>0.5</v>
      </c>
      <c r="Y18">
        <v>207.01499999999999</v>
      </c>
      <c r="Z18">
        <f>Table3[[#This Row],[C13]]+0.5</f>
        <v>207.51499999999999</v>
      </c>
      <c r="AA18">
        <v>0</v>
      </c>
      <c r="AB18">
        <f>Table3[[#This Row],[C14]]+0.5</f>
        <v>0.5</v>
      </c>
      <c r="AC18">
        <v>0</v>
      </c>
      <c r="AD18">
        <f>Table3[[#This Row],[C15]]+0.5</f>
        <v>0.5</v>
      </c>
      <c r="AE18">
        <v>0</v>
      </c>
      <c r="AF18">
        <f>Table3[[#This Row],[C17]]+0.5</f>
        <v>0.5</v>
      </c>
      <c r="AG18">
        <v>2001.825</v>
      </c>
      <c r="AH18">
        <f>Table3[[#This Row],[C20]]+0.5</f>
        <v>2002.325</v>
      </c>
      <c r="AI18">
        <v>0</v>
      </c>
      <c r="AJ18">
        <f>Table3[[#This Row],[C21]]+0.5</f>
        <v>0.5</v>
      </c>
      <c r="AK18">
        <v>493.97</v>
      </c>
      <c r="AL18">
        <f>Table3[[#This Row],[C22]]+0.5</f>
        <v>494.47</v>
      </c>
      <c r="AM18">
        <v>125.917</v>
      </c>
      <c r="AN18">
        <f>Table3[[#This Row],[alpha-pinene]]+0.5</f>
        <v>126.417</v>
      </c>
      <c r="AO18">
        <v>626.1</v>
      </c>
      <c r="AP18">
        <f>Table3[[#This Row],[Camphene]]+0.5</f>
        <v>626.6</v>
      </c>
      <c r="AQ18">
        <v>0</v>
      </c>
      <c r="AR18">
        <f>Table3[[#This Row],[C23]]+0.5</f>
        <v>0.5</v>
      </c>
      <c r="AS18">
        <v>101.01</v>
      </c>
      <c r="AT18">
        <f>Table3[[#This Row],[C24]]+0.5</f>
        <v>101.51</v>
      </c>
      <c r="AU18">
        <v>0</v>
      </c>
      <c r="AV18">
        <f>Table3[[#This Row],[C25]]+0.5</f>
        <v>0.5</v>
      </c>
      <c r="AW18">
        <v>1000.967</v>
      </c>
      <c r="AX18">
        <f>Table3[[#This Row],[beta-pinene]]+0.5</f>
        <v>1001.467</v>
      </c>
      <c r="AY18">
        <v>110.303</v>
      </c>
      <c r="AZ18">
        <f>Table3[[#This Row],[C26]]+0.5</f>
        <v>110.803</v>
      </c>
      <c r="BA18">
        <v>0</v>
      </c>
      <c r="BB18">
        <f>Table3[[#This Row],[C28]]+0.5</f>
        <v>0.5</v>
      </c>
      <c r="BC18">
        <v>1612.2449999999999</v>
      </c>
      <c r="BD18">
        <f>Table3[[#This Row],[(+)-3-carene]]+0.5</f>
        <v>1612.7449999999999</v>
      </c>
      <c r="BE18">
        <v>118.73399999999999</v>
      </c>
      <c r="BF18">
        <f>Table3[[#This Row],[p-cymene]]+0.5</f>
        <v>119.23399999999999</v>
      </c>
      <c r="BG18">
        <v>1106.02</v>
      </c>
      <c r="BH18">
        <f>Table3[[#This Row],[1,8-cineole]]+0.5</f>
        <v>1106.52</v>
      </c>
      <c r="BI18">
        <v>231.13900000000001</v>
      </c>
      <c r="BJ18">
        <f>Table3[[#This Row],[C29]]+0.5</f>
        <v>231.63900000000001</v>
      </c>
      <c r="BK18">
        <v>0</v>
      </c>
      <c r="BL18">
        <f>Table3[[#This Row],[C30]]+0.5</f>
        <v>0.5</v>
      </c>
      <c r="BM18">
        <v>0</v>
      </c>
      <c r="BN18">
        <f>Table3[[#This Row],[Sabinene]]+0.5</f>
        <v>0.5</v>
      </c>
      <c r="BO18">
        <v>608.41200000000003</v>
      </c>
      <c r="BP18">
        <f>Table3[[#This Row],[C31]]+0.5</f>
        <v>608.91200000000003</v>
      </c>
      <c r="BQ18">
        <v>431.80099999999999</v>
      </c>
      <c r="BR18">
        <f>Table3[[#This Row],[Terpinolene]]+0.5</f>
        <v>432.30099999999999</v>
      </c>
      <c r="BS18">
        <v>0</v>
      </c>
      <c r="BT18">
        <f>Table3[[#This Row],[C32]]+0.5</f>
        <v>0.5</v>
      </c>
      <c r="BU18">
        <v>197.46700000000001</v>
      </c>
      <c r="BV18">
        <f>Table3[[#This Row],[C33]]+0.5</f>
        <v>197.96700000000001</v>
      </c>
      <c r="BW18">
        <v>0</v>
      </c>
      <c r="BX18">
        <f>Table3[[#This Row],[C34]]+0.5</f>
        <v>0.5</v>
      </c>
      <c r="BY18">
        <v>166.59399999999999</v>
      </c>
      <c r="BZ18">
        <f>Table3[[#This Row],[C35]]+0.5</f>
        <v>167.09399999999999</v>
      </c>
      <c r="CA18">
        <v>399.791</v>
      </c>
      <c r="CB18">
        <f>Table3[[#This Row],[C36]]+0.5</f>
        <v>400.291</v>
      </c>
      <c r="CC18">
        <v>6511.826</v>
      </c>
      <c r="CD18">
        <f>Table3[[#This Row],[Camphor]]+0.5</f>
        <v>6512.326</v>
      </c>
      <c r="CE18">
        <v>2158.6210000000001</v>
      </c>
      <c r="CF18">
        <f>Table3[[#This Row],[C37]]+0.5</f>
        <v>2159.1210000000001</v>
      </c>
      <c r="CG18">
        <v>11128.688</v>
      </c>
      <c r="CH18">
        <f>Table3[[#This Row],[C38]]+0.5</f>
        <v>11129.188</v>
      </c>
      <c r="CI18">
        <v>138.833</v>
      </c>
      <c r="CJ18">
        <f>Table3[[#This Row],[C39]]+0.5</f>
        <v>139.333</v>
      </c>
      <c r="CK18">
        <v>0</v>
      </c>
      <c r="CL18">
        <f>Table3[[#This Row],[Verbenone]]+0.5</f>
        <v>0.5</v>
      </c>
      <c r="CM18">
        <v>151.07900000000001</v>
      </c>
      <c r="CN18">
        <f>Table3[[#This Row],[C42]]+0.5</f>
        <v>151.57900000000001</v>
      </c>
      <c r="CO18">
        <v>102.259</v>
      </c>
      <c r="CP18">
        <f>Table3[[#This Row],[C43]]+0.5</f>
        <v>102.759</v>
      </c>
      <c r="CQ18">
        <v>561.56100000000004</v>
      </c>
      <c r="CR18">
        <f>Table3[[#This Row],[C44]]+0.5</f>
        <v>562.06100000000004</v>
      </c>
      <c r="CS18">
        <v>558.00699999999995</v>
      </c>
      <c r="CT18">
        <f>Table3[[#This Row],[lavandol]]+0.5</f>
        <v>558.50699999999995</v>
      </c>
      <c r="CU18">
        <v>181.45699999999999</v>
      </c>
      <c r="CV18">
        <f>Table3[[#This Row],[C45]]+0.5</f>
        <v>181.95699999999999</v>
      </c>
    </row>
    <row r="19" spans="1:100">
      <c r="A19">
        <v>10390.298000000001</v>
      </c>
      <c r="B19">
        <f>Table3[[#This Row],[C01]]+0.5</f>
        <v>10390.798000000001</v>
      </c>
      <c r="C19">
        <v>200.21</v>
      </c>
      <c r="D19">
        <f>Table3[[#This Row],[C02]]+0.5</f>
        <v>200.71</v>
      </c>
      <c r="E19">
        <v>142.40899999999999</v>
      </c>
      <c r="F19">
        <f>Table3[[#This Row],[C03]]+0.5</f>
        <v>142.90899999999999</v>
      </c>
      <c r="G19">
        <v>0</v>
      </c>
      <c r="H19">
        <f>Table3[[#This Row],[C04]]+0.5</f>
        <v>0.5</v>
      </c>
      <c r="I19">
        <v>342.74200000000002</v>
      </c>
      <c r="J19">
        <f>Table3[[#This Row],[C05]]+0.5</f>
        <v>343.24200000000002</v>
      </c>
      <c r="K19">
        <v>0</v>
      </c>
      <c r="L19">
        <f>Table3[[#This Row],[C06]]+0.5</f>
        <v>0.5</v>
      </c>
      <c r="M19">
        <v>176.13499999999999</v>
      </c>
      <c r="N19">
        <f>Table3[[#This Row],[C07]]+0.5</f>
        <v>176.63499999999999</v>
      </c>
      <c r="O19">
        <v>0</v>
      </c>
      <c r="P19">
        <f>Table3[[#This Row],[c08]]+0.5</f>
        <v>0.5</v>
      </c>
      <c r="Q19">
        <v>128.107</v>
      </c>
      <c r="R19">
        <f>Table3[[#This Row],[C09]]+0.5</f>
        <v>128.607</v>
      </c>
      <c r="S19">
        <v>146.48099999999999</v>
      </c>
      <c r="T19">
        <f>Table3[[#This Row],[C10]]+0.5</f>
        <v>146.98099999999999</v>
      </c>
      <c r="U19">
        <v>0</v>
      </c>
      <c r="V19">
        <f>Table3[[#This Row],[C11]]+0.5</f>
        <v>0.5</v>
      </c>
      <c r="W19">
        <v>0</v>
      </c>
      <c r="X19">
        <f>Table3[[#This Row],[C12]]+0.5</f>
        <v>0.5</v>
      </c>
      <c r="Y19">
        <v>0</v>
      </c>
      <c r="Z19">
        <f>Table3[[#This Row],[C13]]+0.5</f>
        <v>0.5</v>
      </c>
      <c r="AA19">
        <v>0</v>
      </c>
      <c r="AB19">
        <f>Table3[[#This Row],[C14]]+0.5</f>
        <v>0.5</v>
      </c>
      <c r="AC19">
        <v>0</v>
      </c>
      <c r="AD19">
        <f>Table3[[#This Row],[C15]]+0.5</f>
        <v>0.5</v>
      </c>
      <c r="AE19">
        <v>0</v>
      </c>
      <c r="AF19">
        <f>Table3[[#This Row],[C17]]+0.5</f>
        <v>0.5</v>
      </c>
      <c r="AG19">
        <v>1568.9090000000001</v>
      </c>
      <c r="AH19">
        <f>Table3[[#This Row],[C20]]+0.5</f>
        <v>1569.4090000000001</v>
      </c>
      <c r="AI19">
        <v>247.06200000000001</v>
      </c>
      <c r="AJ19">
        <f>Table3[[#This Row],[C21]]+0.5</f>
        <v>247.56200000000001</v>
      </c>
      <c r="AK19">
        <v>116.771</v>
      </c>
      <c r="AL19">
        <f>Table3[[#This Row],[C22]]+0.5</f>
        <v>117.271</v>
      </c>
      <c r="AM19">
        <v>0</v>
      </c>
      <c r="AN19">
        <f>Table3[[#This Row],[alpha-pinene]]+0.5</f>
        <v>0.5</v>
      </c>
      <c r="AO19">
        <v>3352.7139999999999</v>
      </c>
      <c r="AP19">
        <f>Table3[[#This Row],[Camphene]]+0.5</f>
        <v>3353.2139999999999</v>
      </c>
      <c r="AQ19">
        <v>0</v>
      </c>
      <c r="AR19">
        <f>Table3[[#This Row],[C23]]+0.5</f>
        <v>0.5</v>
      </c>
      <c r="AS19">
        <v>0</v>
      </c>
      <c r="AT19">
        <f>Table3[[#This Row],[C24]]+0.5</f>
        <v>0.5</v>
      </c>
      <c r="AU19">
        <v>0</v>
      </c>
      <c r="AV19">
        <f>Table3[[#This Row],[C25]]+0.5</f>
        <v>0.5</v>
      </c>
      <c r="AW19">
        <v>5073.9840000000004</v>
      </c>
      <c r="AX19">
        <f>Table3[[#This Row],[beta-pinene]]+0.5</f>
        <v>5074.4840000000004</v>
      </c>
      <c r="AY19">
        <v>0</v>
      </c>
      <c r="AZ19">
        <f>Table3[[#This Row],[C26]]+0.5</f>
        <v>0.5</v>
      </c>
      <c r="BA19">
        <v>0</v>
      </c>
      <c r="BB19">
        <f>Table3[[#This Row],[C28]]+0.5</f>
        <v>0.5</v>
      </c>
      <c r="BC19">
        <v>249.93100000000001</v>
      </c>
      <c r="BD19">
        <f>Table3[[#This Row],[(+)-3-carene]]+0.5</f>
        <v>250.43100000000001</v>
      </c>
      <c r="BE19">
        <v>311.745</v>
      </c>
      <c r="BF19">
        <f>Table3[[#This Row],[p-cymene]]+0.5</f>
        <v>312.245</v>
      </c>
      <c r="BG19">
        <v>1033.55</v>
      </c>
      <c r="BH19">
        <f>Table3[[#This Row],[1,8-cineole]]+0.5</f>
        <v>1034.05</v>
      </c>
      <c r="BI19">
        <v>116.178</v>
      </c>
      <c r="BJ19">
        <f>Table3[[#This Row],[C29]]+0.5</f>
        <v>116.678</v>
      </c>
      <c r="BK19">
        <v>0</v>
      </c>
      <c r="BL19">
        <f>Table3[[#This Row],[C30]]+0.5</f>
        <v>0.5</v>
      </c>
      <c r="BM19">
        <v>0</v>
      </c>
      <c r="BN19">
        <f>Table3[[#This Row],[Sabinene]]+0.5</f>
        <v>0.5</v>
      </c>
      <c r="BO19">
        <v>375.20600000000002</v>
      </c>
      <c r="BP19">
        <f>Table3[[#This Row],[C31]]+0.5</f>
        <v>375.70600000000002</v>
      </c>
      <c r="BQ19">
        <v>128.40600000000001</v>
      </c>
      <c r="BR19">
        <f>Table3[[#This Row],[Terpinolene]]+0.5</f>
        <v>128.90600000000001</v>
      </c>
      <c r="BS19">
        <v>0</v>
      </c>
      <c r="BT19">
        <f>Table3[[#This Row],[C32]]+0.5</f>
        <v>0.5</v>
      </c>
      <c r="BU19">
        <v>450.63299999999998</v>
      </c>
      <c r="BV19">
        <f>Table3[[#This Row],[C33]]+0.5</f>
        <v>451.13299999999998</v>
      </c>
      <c r="BW19">
        <v>0</v>
      </c>
      <c r="BX19">
        <f>Table3[[#This Row],[C34]]+0.5</f>
        <v>0.5</v>
      </c>
      <c r="BY19">
        <v>0</v>
      </c>
      <c r="BZ19">
        <f>Table3[[#This Row],[C35]]+0.5</f>
        <v>0.5</v>
      </c>
      <c r="CA19">
        <v>2375.7919999999999</v>
      </c>
      <c r="CB19">
        <f>Table3[[#This Row],[C36]]+0.5</f>
        <v>2376.2919999999999</v>
      </c>
      <c r="CC19">
        <v>7340.2129999999997</v>
      </c>
      <c r="CD19">
        <f>Table3[[#This Row],[Camphor]]+0.5</f>
        <v>7340.7129999999997</v>
      </c>
      <c r="CE19">
        <v>1005.311</v>
      </c>
      <c r="CF19">
        <f>Table3[[#This Row],[C37]]+0.5</f>
        <v>1005.811</v>
      </c>
      <c r="CG19">
        <v>1670.37</v>
      </c>
      <c r="CH19">
        <f>Table3[[#This Row],[C38]]+0.5</f>
        <v>1670.87</v>
      </c>
      <c r="CI19">
        <v>0</v>
      </c>
      <c r="CJ19">
        <f>Table3[[#This Row],[C39]]+0.5</f>
        <v>0.5</v>
      </c>
      <c r="CK19">
        <v>0</v>
      </c>
      <c r="CL19">
        <f>Table3[[#This Row],[Verbenone]]+0.5</f>
        <v>0.5</v>
      </c>
      <c r="CM19">
        <v>225.09299999999999</v>
      </c>
      <c r="CN19">
        <f>Table3[[#This Row],[C42]]+0.5</f>
        <v>225.59299999999999</v>
      </c>
      <c r="CO19">
        <v>212.477</v>
      </c>
      <c r="CP19">
        <f>Table3[[#This Row],[C43]]+0.5</f>
        <v>212.977</v>
      </c>
      <c r="CQ19">
        <v>643.93200000000002</v>
      </c>
      <c r="CR19">
        <f>Table3[[#This Row],[C44]]+0.5</f>
        <v>644.43200000000002</v>
      </c>
      <c r="CS19">
        <v>256.97699999999998</v>
      </c>
      <c r="CT19">
        <f>Table3[[#This Row],[lavandol]]+0.5</f>
        <v>257.47699999999998</v>
      </c>
      <c r="CU19">
        <v>172.97</v>
      </c>
      <c r="CV19">
        <f>Table3[[#This Row],[C45]]+0.5</f>
        <v>173.47</v>
      </c>
    </row>
    <row r="20" spans="1:100">
      <c r="A20">
        <v>36986.065000000002</v>
      </c>
      <c r="B20">
        <f>Table3[[#This Row],[C01]]+0.5</f>
        <v>36986.565000000002</v>
      </c>
      <c r="C20">
        <v>476.32100000000003</v>
      </c>
      <c r="D20">
        <f>Table3[[#This Row],[C02]]+0.5</f>
        <v>476.82100000000003</v>
      </c>
      <c r="E20">
        <v>0</v>
      </c>
      <c r="F20">
        <f>Table3[[#This Row],[C03]]+0.5</f>
        <v>0.5</v>
      </c>
      <c r="G20">
        <v>1052.056</v>
      </c>
      <c r="H20">
        <f>Table3[[#This Row],[C04]]+0.5</f>
        <v>1052.556</v>
      </c>
      <c r="I20">
        <v>1217.6400000000001</v>
      </c>
      <c r="J20">
        <f>Table3[[#This Row],[C05]]+0.5</f>
        <v>1218.1400000000001</v>
      </c>
      <c r="K20">
        <v>0</v>
      </c>
      <c r="L20">
        <f>Table3[[#This Row],[C06]]+0.5</f>
        <v>0.5</v>
      </c>
      <c r="M20">
        <v>267.39499999999998</v>
      </c>
      <c r="N20">
        <f>Table3[[#This Row],[C07]]+0.5</f>
        <v>267.89499999999998</v>
      </c>
      <c r="O20">
        <v>0</v>
      </c>
      <c r="P20">
        <f>Table3[[#This Row],[c08]]+0.5</f>
        <v>0.5</v>
      </c>
      <c r="Q20">
        <v>0</v>
      </c>
      <c r="R20">
        <f>Table3[[#This Row],[C09]]+0.5</f>
        <v>0.5</v>
      </c>
      <c r="S20">
        <v>422.262</v>
      </c>
      <c r="T20">
        <f>Table3[[#This Row],[C10]]+0.5</f>
        <v>422.762</v>
      </c>
      <c r="U20">
        <v>191.70099999999999</v>
      </c>
      <c r="V20">
        <f>Table3[[#This Row],[C11]]+0.5</f>
        <v>192.20099999999999</v>
      </c>
      <c r="W20">
        <v>130.28899999999999</v>
      </c>
      <c r="X20">
        <f>Table3[[#This Row],[C12]]+0.5</f>
        <v>130.78899999999999</v>
      </c>
      <c r="Y20">
        <v>542.36800000000005</v>
      </c>
      <c r="Z20">
        <f>Table3[[#This Row],[C13]]+0.5</f>
        <v>542.86800000000005</v>
      </c>
      <c r="AA20">
        <v>0</v>
      </c>
      <c r="AB20">
        <f>Table3[[#This Row],[C14]]+0.5</f>
        <v>0.5</v>
      </c>
      <c r="AC20">
        <v>116.04300000000001</v>
      </c>
      <c r="AD20">
        <f>Table3[[#This Row],[C15]]+0.5</f>
        <v>116.54300000000001</v>
      </c>
      <c r="AE20">
        <v>183.708</v>
      </c>
      <c r="AF20">
        <f>Table3[[#This Row],[C17]]+0.5</f>
        <v>184.208</v>
      </c>
      <c r="AG20">
        <v>3120.2829999999999</v>
      </c>
      <c r="AH20">
        <f>Table3[[#This Row],[C20]]+0.5</f>
        <v>3120.7829999999999</v>
      </c>
      <c r="AI20">
        <v>0</v>
      </c>
      <c r="AJ20">
        <f>Table3[[#This Row],[C21]]+0.5</f>
        <v>0.5</v>
      </c>
      <c r="AK20">
        <v>1052.6500000000001</v>
      </c>
      <c r="AL20">
        <f>Table3[[#This Row],[C22]]+0.5</f>
        <v>1053.1500000000001</v>
      </c>
      <c r="AM20">
        <v>135.81899999999999</v>
      </c>
      <c r="AN20">
        <f>Table3[[#This Row],[alpha-pinene]]+0.5</f>
        <v>136.31899999999999</v>
      </c>
      <c r="AO20">
        <v>634.99</v>
      </c>
      <c r="AP20">
        <f>Table3[[#This Row],[Camphene]]+0.5</f>
        <v>635.49</v>
      </c>
      <c r="AQ20">
        <v>0</v>
      </c>
      <c r="AR20">
        <f>Table3[[#This Row],[C23]]+0.5</f>
        <v>0.5</v>
      </c>
      <c r="AS20">
        <v>180.74299999999999</v>
      </c>
      <c r="AT20">
        <f>Table3[[#This Row],[C24]]+0.5</f>
        <v>181.24299999999999</v>
      </c>
      <c r="AU20">
        <v>0</v>
      </c>
      <c r="AV20">
        <f>Table3[[#This Row],[C25]]+0.5</f>
        <v>0.5</v>
      </c>
      <c r="AW20">
        <v>1677.123</v>
      </c>
      <c r="AX20">
        <f>Table3[[#This Row],[beta-pinene]]+0.5</f>
        <v>1677.623</v>
      </c>
      <c r="AY20">
        <v>137.36000000000001</v>
      </c>
      <c r="AZ20">
        <f>Table3[[#This Row],[C26]]+0.5</f>
        <v>137.86000000000001</v>
      </c>
      <c r="BA20">
        <v>0</v>
      </c>
      <c r="BB20">
        <f>Table3[[#This Row],[C28]]+0.5</f>
        <v>0.5</v>
      </c>
      <c r="BC20">
        <v>1729.498</v>
      </c>
      <c r="BD20">
        <f>Table3[[#This Row],[(+)-3-carene]]+0.5</f>
        <v>1729.998</v>
      </c>
      <c r="BE20">
        <v>399.363</v>
      </c>
      <c r="BF20">
        <f>Table3[[#This Row],[p-cymene]]+0.5</f>
        <v>399.863</v>
      </c>
      <c r="BG20">
        <v>4273.4139999999998</v>
      </c>
      <c r="BH20">
        <f>Table3[[#This Row],[1,8-cineole]]+0.5</f>
        <v>4273.9139999999998</v>
      </c>
      <c r="BI20">
        <v>886.22500000000002</v>
      </c>
      <c r="BJ20">
        <f>Table3[[#This Row],[C29]]+0.5</f>
        <v>886.72500000000002</v>
      </c>
      <c r="BK20">
        <v>0</v>
      </c>
      <c r="BL20">
        <f>Table3[[#This Row],[C30]]+0.5</f>
        <v>0.5</v>
      </c>
      <c r="BM20">
        <v>0</v>
      </c>
      <c r="BN20">
        <f>Table3[[#This Row],[Sabinene]]+0.5</f>
        <v>0.5</v>
      </c>
      <c r="BO20">
        <v>1779.711</v>
      </c>
      <c r="BP20">
        <f>Table3[[#This Row],[C31]]+0.5</f>
        <v>1780.211</v>
      </c>
      <c r="BQ20">
        <v>1101.8699999999999</v>
      </c>
      <c r="BR20">
        <f>Table3[[#This Row],[Terpinolene]]+0.5</f>
        <v>1102.3699999999999</v>
      </c>
      <c r="BS20">
        <v>0</v>
      </c>
      <c r="BT20">
        <f>Table3[[#This Row],[C32]]+0.5</f>
        <v>0.5</v>
      </c>
      <c r="BU20">
        <v>182.67400000000001</v>
      </c>
      <c r="BV20">
        <f>Table3[[#This Row],[C33]]+0.5</f>
        <v>183.17400000000001</v>
      </c>
      <c r="BW20">
        <v>149.02799999999999</v>
      </c>
      <c r="BX20">
        <f>Table3[[#This Row],[C34]]+0.5</f>
        <v>149.52799999999999</v>
      </c>
      <c r="BY20">
        <v>412.42500000000001</v>
      </c>
      <c r="BZ20">
        <f>Table3[[#This Row],[C35]]+0.5</f>
        <v>412.92500000000001</v>
      </c>
      <c r="CA20">
        <v>349.93099999999998</v>
      </c>
      <c r="CB20">
        <f>Table3[[#This Row],[C36]]+0.5</f>
        <v>350.43099999999998</v>
      </c>
      <c r="CC20">
        <v>2372.7759999999998</v>
      </c>
      <c r="CD20">
        <f>Table3[[#This Row],[Camphor]]+0.5</f>
        <v>2373.2759999999998</v>
      </c>
      <c r="CE20">
        <v>3863.2559999999999</v>
      </c>
      <c r="CF20">
        <f>Table3[[#This Row],[C37]]+0.5</f>
        <v>3863.7559999999999</v>
      </c>
      <c r="CG20">
        <v>22798.083999999999</v>
      </c>
      <c r="CH20">
        <f>Table3[[#This Row],[C38]]+0.5</f>
        <v>22798.583999999999</v>
      </c>
      <c r="CI20">
        <v>194.93199999999999</v>
      </c>
      <c r="CJ20">
        <f>Table3[[#This Row],[C39]]+0.5</f>
        <v>195.43199999999999</v>
      </c>
      <c r="CK20">
        <v>0</v>
      </c>
      <c r="CL20">
        <f>Table3[[#This Row],[Verbenone]]+0.5</f>
        <v>0.5</v>
      </c>
      <c r="CM20">
        <v>150.62</v>
      </c>
      <c r="CN20">
        <f>Table3[[#This Row],[C42]]+0.5</f>
        <v>151.12</v>
      </c>
      <c r="CO20">
        <v>160.452</v>
      </c>
      <c r="CP20">
        <f>Table3[[#This Row],[C43]]+0.5</f>
        <v>160.952</v>
      </c>
      <c r="CQ20">
        <v>402.262</v>
      </c>
      <c r="CR20">
        <f>Table3[[#This Row],[C44]]+0.5</f>
        <v>402.762</v>
      </c>
      <c r="CS20">
        <v>181.99</v>
      </c>
      <c r="CT20">
        <f>Table3[[#This Row],[lavandol]]+0.5</f>
        <v>182.49</v>
      </c>
      <c r="CU20">
        <v>207.31200000000001</v>
      </c>
      <c r="CV20">
        <f>Table3[[#This Row],[C45]]+0.5</f>
        <v>207.81200000000001</v>
      </c>
    </row>
    <row r="21" spans="1:100">
      <c r="A21">
        <v>855.04499999999996</v>
      </c>
      <c r="B21">
        <f>Table3[[#This Row],[C01]]+0.5</f>
        <v>855.54499999999996</v>
      </c>
      <c r="C21">
        <v>0</v>
      </c>
      <c r="D21">
        <f>Table3[[#This Row],[C02]]+0.5</f>
        <v>0.5</v>
      </c>
      <c r="E21">
        <v>0</v>
      </c>
      <c r="F21">
        <f>Table3[[#This Row],[C03]]+0.5</f>
        <v>0.5</v>
      </c>
      <c r="G21">
        <v>242.464</v>
      </c>
      <c r="H21">
        <f>Table3[[#This Row],[C04]]+0.5</f>
        <v>242.964</v>
      </c>
      <c r="I21">
        <v>0</v>
      </c>
      <c r="J21">
        <f>Table3[[#This Row],[C05]]+0.5</f>
        <v>0.5</v>
      </c>
      <c r="K21">
        <v>152.078</v>
      </c>
      <c r="L21">
        <f>Table3[[#This Row],[C06]]+0.5</f>
        <v>152.578</v>
      </c>
      <c r="M21">
        <v>0</v>
      </c>
      <c r="N21">
        <f>Table3[[#This Row],[C07]]+0.5</f>
        <v>0.5</v>
      </c>
      <c r="O21">
        <v>0</v>
      </c>
      <c r="P21">
        <f>Table3[[#This Row],[c08]]+0.5</f>
        <v>0.5</v>
      </c>
      <c r="Q21">
        <v>0</v>
      </c>
      <c r="R21">
        <f>Table3[[#This Row],[C09]]+0.5</f>
        <v>0.5</v>
      </c>
      <c r="S21">
        <v>0</v>
      </c>
      <c r="T21">
        <f>Table3[[#This Row],[C10]]+0.5</f>
        <v>0.5</v>
      </c>
      <c r="U21">
        <v>0</v>
      </c>
      <c r="V21">
        <f>Table3[[#This Row],[C11]]+0.5</f>
        <v>0.5</v>
      </c>
      <c r="W21">
        <v>0</v>
      </c>
      <c r="X21">
        <f>Table3[[#This Row],[C12]]+0.5</f>
        <v>0.5</v>
      </c>
      <c r="Y21">
        <v>0</v>
      </c>
      <c r="Z21">
        <f>Table3[[#This Row],[C13]]+0.5</f>
        <v>0.5</v>
      </c>
      <c r="AA21">
        <v>184.66200000000001</v>
      </c>
      <c r="AB21">
        <f>Table3[[#This Row],[C14]]+0.5</f>
        <v>185.16200000000001</v>
      </c>
      <c r="AC21">
        <v>0</v>
      </c>
      <c r="AD21">
        <f>Table3[[#This Row],[C15]]+0.5</f>
        <v>0.5</v>
      </c>
      <c r="AE21">
        <v>0</v>
      </c>
      <c r="AF21">
        <f>Table3[[#This Row],[C17]]+0.5</f>
        <v>0.5</v>
      </c>
      <c r="AG21">
        <v>1654.953</v>
      </c>
      <c r="AH21">
        <f>Table3[[#This Row],[C20]]+0.5</f>
        <v>1655.453</v>
      </c>
      <c r="AI21">
        <v>0</v>
      </c>
      <c r="AJ21">
        <f>Table3[[#This Row],[C21]]+0.5</f>
        <v>0.5</v>
      </c>
      <c r="AK21">
        <v>674.28099999999995</v>
      </c>
      <c r="AL21">
        <f>Table3[[#This Row],[C22]]+0.5</f>
        <v>674.78099999999995</v>
      </c>
      <c r="AM21">
        <v>0</v>
      </c>
      <c r="AN21">
        <f>Table3[[#This Row],[alpha-pinene]]+0.5</f>
        <v>0.5</v>
      </c>
      <c r="AO21">
        <v>259.18299999999999</v>
      </c>
      <c r="AP21">
        <f>Table3[[#This Row],[Camphene]]+0.5</f>
        <v>259.68299999999999</v>
      </c>
      <c r="AQ21">
        <v>0</v>
      </c>
      <c r="AR21">
        <f>Table3[[#This Row],[C23]]+0.5</f>
        <v>0.5</v>
      </c>
      <c r="AS21">
        <v>0</v>
      </c>
      <c r="AT21">
        <f>Table3[[#This Row],[C24]]+0.5</f>
        <v>0.5</v>
      </c>
      <c r="AU21">
        <v>1136.8910000000001</v>
      </c>
      <c r="AV21">
        <f>Table3[[#This Row],[C25]]+0.5</f>
        <v>1137.3910000000001</v>
      </c>
      <c r="AW21">
        <v>6618.1949999999997</v>
      </c>
      <c r="AX21">
        <f>Table3[[#This Row],[beta-pinene]]+0.5</f>
        <v>6618.6949999999997</v>
      </c>
      <c r="AY21">
        <v>0</v>
      </c>
      <c r="AZ21">
        <f>Table3[[#This Row],[C26]]+0.5</f>
        <v>0.5</v>
      </c>
      <c r="BA21">
        <v>0</v>
      </c>
      <c r="BB21">
        <f>Table3[[#This Row],[C28]]+0.5</f>
        <v>0.5</v>
      </c>
      <c r="BC21">
        <v>1108.835</v>
      </c>
      <c r="BD21">
        <f>Table3[[#This Row],[(+)-3-carene]]+0.5</f>
        <v>1109.335</v>
      </c>
      <c r="BE21">
        <v>0</v>
      </c>
      <c r="BF21">
        <f>Table3[[#This Row],[p-cymene]]+0.5</f>
        <v>0.5</v>
      </c>
      <c r="BG21">
        <v>0</v>
      </c>
      <c r="BH21">
        <f>Table3[[#This Row],[1,8-cineole]]+0.5</f>
        <v>0.5</v>
      </c>
      <c r="BI21">
        <v>3285.183</v>
      </c>
      <c r="BJ21">
        <f>Table3[[#This Row],[C29]]+0.5</f>
        <v>3285.683</v>
      </c>
      <c r="BK21">
        <v>0</v>
      </c>
      <c r="BL21">
        <f>Table3[[#This Row],[C30]]+0.5</f>
        <v>0.5</v>
      </c>
      <c r="BM21">
        <v>0</v>
      </c>
      <c r="BN21">
        <f>Table3[[#This Row],[Sabinene]]+0.5</f>
        <v>0.5</v>
      </c>
      <c r="BO21">
        <v>1736.347</v>
      </c>
      <c r="BP21">
        <f>Table3[[#This Row],[C31]]+0.5</f>
        <v>1736.847</v>
      </c>
      <c r="BQ21">
        <v>470.55599999999998</v>
      </c>
      <c r="BR21">
        <f>Table3[[#This Row],[Terpinolene]]+0.5</f>
        <v>471.05599999999998</v>
      </c>
      <c r="BS21">
        <v>0</v>
      </c>
      <c r="BT21">
        <f>Table3[[#This Row],[C32]]+0.5</f>
        <v>0.5</v>
      </c>
      <c r="BU21">
        <v>0</v>
      </c>
      <c r="BV21">
        <f>Table3[[#This Row],[C33]]+0.5</f>
        <v>0.5</v>
      </c>
      <c r="BW21">
        <v>0</v>
      </c>
      <c r="BX21">
        <f>Table3[[#This Row],[C34]]+0.5</f>
        <v>0.5</v>
      </c>
      <c r="BY21">
        <v>367.64</v>
      </c>
      <c r="BZ21">
        <f>Table3[[#This Row],[C35]]+0.5</f>
        <v>368.14</v>
      </c>
      <c r="CA21">
        <v>914.85</v>
      </c>
      <c r="CB21">
        <f>Table3[[#This Row],[C36]]+0.5</f>
        <v>915.35</v>
      </c>
      <c r="CC21">
        <v>440.87700000000001</v>
      </c>
      <c r="CD21">
        <f>Table3[[#This Row],[Camphor]]+0.5</f>
        <v>441.37700000000001</v>
      </c>
      <c r="CE21">
        <v>391.37799999999999</v>
      </c>
      <c r="CF21">
        <f>Table3[[#This Row],[C37]]+0.5</f>
        <v>391.87799999999999</v>
      </c>
      <c r="CG21">
        <v>31748.937000000002</v>
      </c>
      <c r="CH21">
        <f>Table3[[#This Row],[C38]]+0.5</f>
        <v>31749.437000000002</v>
      </c>
      <c r="CI21">
        <v>249.06299999999999</v>
      </c>
      <c r="CJ21">
        <f>Table3[[#This Row],[C39]]+0.5</f>
        <v>249.56299999999999</v>
      </c>
      <c r="CK21">
        <v>0</v>
      </c>
      <c r="CL21">
        <f>Table3[[#This Row],[Verbenone]]+0.5</f>
        <v>0.5</v>
      </c>
      <c r="CM21">
        <v>0</v>
      </c>
      <c r="CN21">
        <f>Table3[[#This Row],[C42]]+0.5</f>
        <v>0.5</v>
      </c>
      <c r="CO21">
        <v>0</v>
      </c>
      <c r="CP21">
        <f>Table3[[#This Row],[C43]]+0.5</f>
        <v>0.5</v>
      </c>
      <c r="CQ21">
        <v>219.71700000000001</v>
      </c>
      <c r="CR21">
        <f>Table3[[#This Row],[C44]]+0.5</f>
        <v>220.21700000000001</v>
      </c>
      <c r="CS21">
        <v>203.267</v>
      </c>
      <c r="CT21">
        <f>Table3[[#This Row],[lavandol]]+0.5</f>
        <v>203.767</v>
      </c>
      <c r="CU21">
        <v>182.73099999999999</v>
      </c>
      <c r="CV21">
        <f>Table3[[#This Row],[C45]]+0.5</f>
        <v>183.23099999999999</v>
      </c>
    </row>
    <row r="22" spans="1:100">
      <c r="A22">
        <v>6391.692</v>
      </c>
      <c r="B22">
        <f>Table3[[#This Row],[C01]]+0.5</f>
        <v>6392.192</v>
      </c>
      <c r="C22">
        <v>111.16800000000001</v>
      </c>
      <c r="D22">
        <f>Table3[[#This Row],[C02]]+0.5</f>
        <v>111.66800000000001</v>
      </c>
      <c r="E22">
        <v>155.75700000000001</v>
      </c>
      <c r="F22">
        <f>Table3[[#This Row],[C03]]+0.5</f>
        <v>156.25700000000001</v>
      </c>
      <c r="G22">
        <v>0</v>
      </c>
      <c r="H22">
        <f>Table3[[#This Row],[C04]]+0.5</f>
        <v>0.5</v>
      </c>
      <c r="I22">
        <v>0</v>
      </c>
      <c r="J22">
        <f>Table3[[#This Row],[C05]]+0.5</f>
        <v>0.5</v>
      </c>
      <c r="K22">
        <v>373.43299999999999</v>
      </c>
      <c r="L22">
        <f>Table3[[#This Row],[C06]]+0.5</f>
        <v>373.93299999999999</v>
      </c>
      <c r="M22">
        <v>415.28800000000001</v>
      </c>
      <c r="N22">
        <f>Table3[[#This Row],[C07]]+0.5</f>
        <v>415.78800000000001</v>
      </c>
      <c r="O22">
        <v>0</v>
      </c>
      <c r="P22">
        <f>Table3[[#This Row],[c08]]+0.5</f>
        <v>0.5</v>
      </c>
      <c r="Q22">
        <v>0</v>
      </c>
      <c r="R22">
        <f>Table3[[#This Row],[C09]]+0.5</f>
        <v>0.5</v>
      </c>
      <c r="S22">
        <v>0</v>
      </c>
      <c r="T22">
        <f>Table3[[#This Row],[C10]]+0.5</f>
        <v>0.5</v>
      </c>
      <c r="U22">
        <v>0</v>
      </c>
      <c r="V22">
        <f>Table3[[#This Row],[C11]]+0.5</f>
        <v>0.5</v>
      </c>
      <c r="W22">
        <v>0</v>
      </c>
      <c r="X22">
        <f>Table3[[#This Row],[C12]]+0.5</f>
        <v>0.5</v>
      </c>
      <c r="Y22">
        <v>0</v>
      </c>
      <c r="Z22">
        <f>Table3[[#This Row],[C13]]+0.5</f>
        <v>0.5</v>
      </c>
      <c r="AA22">
        <v>0</v>
      </c>
      <c r="AB22">
        <f>Table3[[#This Row],[C14]]+0.5</f>
        <v>0.5</v>
      </c>
      <c r="AC22">
        <v>0</v>
      </c>
      <c r="AD22">
        <f>Table3[[#This Row],[C15]]+0.5</f>
        <v>0.5</v>
      </c>
      <c r="AE22">
        <v>0</v>
      </c>
      <c r="AF22">
        <f>Table3[[#This Row],[C17]]+0.5</f>
        <v>0.5</v>
      </c>
      <c r="AG22">
        <v>982.48900000000003</v>
      </c>
      <c r="AH22">
        <f>Table3[[#This Row],[C20]]+0.5</f>
        <v>982.98900000000003</v>
      </c>
      <c r="AI22">
        <v>438.375</v>
      </c>
      <c r="AJ22">
        <f>Table3[[#This Row],[C21]]+0.5</f>
        <v>438.875</v>
      </c>
      <c r="AK22">
        <v>0</v>
      </c>
      <c r="AL22">
        <f>Table3[[#This Row],[C22]]+0.5</f>
        <v>0.5</v>
      </c>
      <c r="AM22">
        <v>628.26</v>
      </c>
      <c r="AN22">
        <f>Table3[[#This Row],[alpha-pinene]]+0.5</f>
        <v>628.76</v>
      </c>
      <c r="AO22">
        <v>8469.01</v>
      </c>
      <c r="AP22">
        <f>Table3[[#This Row],[Camphene]]+0.5</f>
        <v>8469.51</v>
      </c>
      <c r="AQ22">
        <v>669.84699999999998</v>
      </c>
      <c r="AR22">
        <f>Table3[[#This Row],[C23]]+0.5</f>
        <v>670.34699999999998</v>
      </c>
      <c r="AS22">
        <v>238.98500000000001</v>
      </c>
      <c r="AT22">
        <f>Table3[[#This Row],[C24]]+0.5</f>
        <v>239.48500000000001</v>
      </c>
      <c r="AU22">
        <v>138.78</v>
      </c>
      <c r="AV22">
        <f>Table3[[#This Row],[C25]]+0.5</f>
        <v>139.28</v>
      </c>
      <c r="AW22">
        <v>14884.207</v>
      </c>
      <c r="AX22">
        <f>Table3[[#This Row],[beta-pinene]]+0.5</f>
        <v>14884.707</v>
      </c>
      <c r="AY22">
        <v>0</v>
      </c>
      <c r="AZ22">
        <f>Table3[[#This Row],[C26]]+0.5</f>
        <v>0.5</v>
      </c>
      <c r="BA22">
        <v>0</v>
      </c>
      <c r="BB22">
        <f>Table3[[#This Row],[C28]]+0.5</f>
        <v>0.5</v>
      </c>
      <c r="BC22">
        <v>351.41899999999998</v>
      </c>
      <c r="BD22">
        <f>Table3[[#This Row],[(+)-3-carene]]+0.5</f>
        <v>351.91899999999998</v>
      </c>
      <c r="BE22">
        <v>1032.845</v>
      </c>
      <c r="BF22">
        <f>Table3[[#This Row],[p-cymene]]+0.5</f>
        <v>1033.345</v>
      </c>
      <c r="BG22">
        <v>18674.322</v>
      </c>
      <c r="BH22">
        <f>Table3[[#This Row],[1,8-cineole]]+0.5</f>
        <v>18674.822</v>
      </c>
      <c r="BI22">
        <v>493.755</v>
      </c>
      <c r="BJ22">
        <f>Table3[[#This Row],[C29]]+0.5</f>
        <v>494.255</v>
      </c>
      <c r="BK22">
        <v>550.08799999999997</v>
      </c>
      <c r="BL22">
        <f>Table3[[#This Row],[C30]]+0.5</f>
        <v>550.58799999999997</v>
      </c>
      <c r="BM22">
        <v>120.928</v>
      </c>
      <c r="BN22">
        <f>Table3[[#This Row],[Sabinene]]+0.5</f>
        <v>121.428</v>
      </c>
      <c r="BO22">
        <v>215.26</v>
      </c>
      <c r="BP22">
        <f>Table3[[#This Row],[C31]]+0.5</f>
        <v>215.76</v>
      </c>
      <c r="BQ22">
        <v>386.036</v>
      </c>
      <c r="BR22">
        <f>Table3[[#This Row],[Terpinolene]]+0.5</f>
        <v>386.536</v>
      </c>
      <c r="BS22">
        <v>0</v>
      </c>
      <c r="BT22">
        <f>Table3[[#This Row],[C32]]+0.5</f>
        <v>0.5</v>
      </c>
      <c r="BU22">
        <v>153.63800000000001</v>
      </c>
      <c r="BV22">
        <f>Table3[[#This Row],[C33]]+0.5</f>
        <v>154.13800000000001</v>
      </c>
      <c r="BW22">
        <v>0</v>
      </c>
      <c r="BX22">
        <f>Table3[[#This Row],[C34]]+0.5</f>
        <v>0.5</v>
      </c>
      <c r="BY22">
        <v>0</v>
      </c>
      <c r="BZ22">
        <f>Table3[[#This Row],[C35]]+0.5</f>
        <v>0.5</v>
      </c>
      <c r="CA22">
        <v>0</v>
      </c>
      <c r="CB22">
        <f>Table3[[#This Row],[C36]]+0.5</f>
        <v>0.5</v>
      </c>
      <c r="CC22">
        <v>0</v>
      </c>
      <c r="CD22">
        <f>Table3[[#This Row],[Camphor]]+0.5</f>
        <v>0.5</v>
      </c>
      <c r="CE22">
        <v>0</v>
      </c>
      <c r="CF22">
        <f>Table3[[#This Row],[C37]]+0.5</f>
        <v>0.5</v>
      </c>
      <c r="CG22">
        <v>5646.6790000000001</v>
      </c>
      <c r="CH22">
        <f>Table3[[#This Row],[C38]]+0.5</f>
        <v>5647.1790000000001</v>
      </c>
      <c r="CI22">
        <v>0</v>
      </c>
      <c r="CJ22">
        <f>Table3[[#This Row],[C39]]+0.5</f>
        <v>0.5</v>
      </c>
      <c r="CK22">
        <v>0</v>
      </c>
      <c r="CL22">
        <f>Table3[[#This Row],[Verbenone]]+0.5</f>
        <v>0.5</v>
      </c>
      <c r="CM22">
        <v>146.11099999999999</v>
      </c>
      <c r="CN22">
        <f>Table3[[#This Row],[C42]]+0.5</f>
        <v>146.61099999999999</v>
      </c>
      <c r="CO22">
        <v>261.57499999999999</v>
      </c>
      <c r="CP22">
        <f>Table3[[#This Row],[C43]]+0.5</f>
        <v>262.07499999999999</v>
      </c>
      <c r="CQ22">
        <v>348.697</v>
      </c>
      <c r="CR22">
        <f>Table3[[#This Row],[C44]]+0.5</f>
        <v>349.197</v>
      </c>
      <c r="CS22">
        <v>150.262</v>
      </c>
      <c r="CT22">
        <f>Table3[[#This Row],[lavandol]]+0.5</f>
        <v>150.762</v>
      </c>
      <c r="CU22">
        <v>162.70099999999999</v>
      </c>
      <c r="CV22">
        <f>Table3[[#This Row],[C45]]+0.5</f>
        <v>163.20099999999999</v>
      </c>
    </row>
    <row r="23" spans="1:100">
      <c r="A23">
        <v>12679.978999999999</v>
      </c>
      <c r="B23">
        <f>Table3[[#This Row],[C01]]+0.5</f>
        <v>12680.478999999999</v>
      </c>
      <c r="C23">
        <v>106.901</v>
      </c>
      <c r="D23">
        <f>Table3[[#This Row],[C02]]+0.5</f>
        <v>107.401</v>
      </c>
      <c r="E23">
        <v>0</v>
      </c>
      <c r="F23">
        <f>Table3[[#This Row],[C03]]+0.5</f>
        <v>0.5</v>
      </c>
      <c r="G23">
        <v>0</v>
      </c>
      <c r="H23">
        <f>Table3[[#This Row],[C04]]+0.5</f>
        <v>0.5</v>
      </c>
      <c r="I23">
        <v>783.02</v>
      </c>
      <c r="J23">
        <f>Table3[[#This Row],[C05]]+0.5</f>
        <v>783.52</v>
      </c>
      <c r="K23">
        <v>0</v>
      </c>
      <c r="L23">
        <f>Table3[[#This Row],[C06]]+0.5</f>
        <v>0.5</v>
      </c>
      <c r="M23">
        <v>0</v>
      </c>
      <c r="N23">
        <f>Table3[[#This Row],[C07]]+0.5</f>
        <v>0.5</v>
      </c>
      <c r="O23">
        <v>208.91900000000001</v>
      </c>
      <c r="P23">
        <f>Table3[[#This Row],[c08]]+0.5</f>
        <v>209.41900000000001</v>
      </c>
      <c r="Q23">
        <v>0</v>
      </c>
      <c r="R23">
        <f>Table3[[#This Row],[C09]]+0.5</f>
        <v>0.5</v>
      </c>
      <c r="S23">
        <v>202.69</v>
      </c>
      <c r="T23">
        <f>Table3[[#This Row],[C10]]+0.5</f>
        <v>203.19</v>
      </c>
      <c r="U23">
        <v>0</v>
      </c>
      <c r="V23">
        <f>Table3[[#This Row],[C11]]+0.5</f>
        <v>0.5</v>
      </c>
      <c r="W23">
        <v>0</v>
      </c>
      <c r="X23">
        <f>Table3[[#This Row],[C12]]+0.5</f>
        <v>0.5</v>
      </c>
      <c r="Y23">
        <v>210.529</v>
      </c>
      <c r="Z23">
        <f>Table3[[#This Row],[C13]]+0.5</f>
        <v>211.029</v>
      </c>
      <c r="AA23">
        <v>0</v>
      </c>
      <c r="AB23">
        <f>Table3[[#This Row],[C14]]+0.5</f>
        <v>0.5</v>
      </c>
      <c r="AC23">
        <v>119.34699999999999</v>
      </c>
      <c r="AD23">
        <f>Table3[[#This Row],[C15]]+0.5</f>
        <v>119.84699999999999</v>
      </c>
      <c r="AE23">
        <v>0</v>
      </c>
      <c r="AF23">
        <f>Table3[[#This Row],[C17]]+0.5</f>
        <v>0.5</v>
      </c>
      <c r="AG23">
        <v>2352.895</v>
      </c>
      <c r="AH23">
        <f>Table3[[#This Row],[C20]]+0.5</f>
        <v>2353.395</v>
      </c>
      <c r="AI23">
        <v>160.435</v>
      </c>
      <c r="AJ23">
        <f>Table3[[#This Row],[C21]]+0.5</f>
        <v>160.935</v>
      </c>
      <c r="AK23">
        <v>228.50200000000001</v>
      </c>
      <c r="AL23">
        <f>Table3[[#This Row],[C22]]+0.5</f>
        <v>229.00200000000001</v>
      </c>
      <c r="AM23">
        <v>0</v>
      </c>
      <c r="AN23">
        <f>Table3[[#This Row],[alpha-pinene]]+0.5</f>
        <v>0.5</v>
      </c>
      <c r="AO23">
        <v>1090.943</v>
      </c>
      <c r="AP23">
        <f>Table3[[#This Row],[Camphene]]+0.5</f>
        <v>1091.443</v>
      </c>
      <c r="AQ23">
        <v>115.747</v>
      </c>
      <c r="AR23">
        <f>Table3[[#This Row],[C23]]+0.5</f>
        <v>116.247</v>
      </c>
      <c r="AS23">
        <v>215.68299999999999</v>
      </c>
      <c r="AT23">
        <f>Table3[[#This Row],[C24]]+0.5</f>
        <v>216.18299999999999</v>
      </c>
      <c r="AU23">
        <v>0</v>
      </c>
      <c r="AV23">
        <f>Table3[[#This Row],[C25]]+0.5</f>
        <v>0.5</v>
      </c>
      <c r="AW23">
        <v>1206.165</v>
      </c>
      <c r="AX23">
        <f>Table3[[#This Row],[beta-pinene]]+0.5</f>
        <v>1206.665</v>
      </c>
      <c r="AY23">
        <v>0</v>
      </c>
      <c r="AZ23">
        <f>Table3[[#This Row],[C26]]+0.5</f>
        <v>0.5</v>
      </c>
      <c r="BA23">
        <v>0</v>
      </c>
      <c r="BB23">
        <f>Table3[[#This Row],[C28]]+0.5</f>
        <v>0.5</v>
      </c>
      <c r="BC23">
        <v>195.15</v>
      </c>
      <c r="BD23">
        <f>Table3[[#This Row],[(+)-3-carene]]+0.5</f>
        <v>195.65</v>
      </c>
      <c r="BE23">
        <v>0</v>
      </c>
      <c r="BF23">
        <f>Table3[[#This Row],[p-cymene]]+0.5</f>
        <v>0.5</v>
      </c>
      <c r="BG23">
        <v>787.97199999999998</v>
      </c>
      <c r="BH23">
        <f>Table3[[#This Row],[1,8-cineole]]+0.5</f>
        <v>788.47199999999998</v>
      </c>
      <c r="BI23">
        <v>275.35399999999998</v>
      </c>
      <c r="BJ23">
        <f>Table3[[#This Row],[C29]]+0.5</f>
        <v>275.85399999999998</v>
      </c>
      <c r="BK23">
        <v>0</v>
      </c>
      <c r="BL23">
        <f>Table3[[#This Row],[C30]]+0.5</f>
        <v>0.5</v>
      </c>
      <c r="BM23">
        <v>0</v>
      </c>
      <c r="BN23">
        <f>Table3[[#This Row],[Sabinene]]+0.5</f>
        <v>0.5</v>
      </c>
      <c r="BO23">
        <v>929.08299999999997</v>
      </c>
      <c r="BP23">
        <f>Table3[[#This Row],[C31]]+0.5</f>
        <v>929.58299999999997</v>
      </c>
      <c r="BQ23">
        <v>124.71599999999999</v>
      </c>
      <c r="BR23">
        <f>Table3[[#This Row],[Terpinolene]]+0.5</f>
        <v>125.21599999999999</v>
      </c>
      <c r="BS23">
        <v>0</v>
      </c>
      <c r="BT23">
        <f>Table3[[#This Row],[C32]]+0.5</f>
        <v>0.5</v>
      </c>
      <c r="BU23">
        <v>233.67599999999999</v>
      </c>
      <c r="BV23">
        <f>Table3[[#This Row],[C33]]+0.5</f>
        <v>234.17599999999999</v>
      </c>
      <c r="BW23">
        <v>0</v>
      </c>
      <c r="BX23">
        <f>Table3[[#This Row],[C34]]+0.5</f>
        <v>0.5</v>
      </c>
      <c r="BY23">
        <v>127.16500000000001</v>
      </c>
      <c r="BZ23">
        <f>Table3[[#This Row],[C35]]+0.5</f>
        <v>127.66500000000001</v>
      </c>
      <c r="CA23">
        <v>646.79</v>
      </c>
      <c r="CB23">
        <f>Table3[[#This Row],[C36]]+0.5</f>
        <v>647.29</v>
      </c>
      <c r="CC23">
        <v>5863.1710000000003</v>
      </c>
      <c r="CD23">
        <f>Table3[[#This Row],[Camphor]]+0.5</f>
        <v>5863.6710000000003</v>
      </c>
      <c r="CE23">
        <v>1199.067</v>
      </c>
      <c r="CF23">
        <f>Table3[[#This Row],[C37]]+0.5</f>
        <v>1199.567</v>
      </c>
      <c r="CG23">
        <v>1755.942</v>
      </c>
      <c r="CH23">
        <f>Table3[[#This Row],[C38]]+0.5</f>
        <v>1756.442</v>
      </c>
      <c r="CI23">
        <v>0</v>
      </c>
      <c r="CJ23">
        <f>Table3[[#This Row],[C39]]+0.5</f>
        <v>0.5</v>
      </c>
      <c r="CK23">
        <v>0</v>
      </c>
      <c r="CL23">
        <f>Table3[[#This Row],[Verbenone]]+0.5</f>
        <v>0.5</v>
      </c>
      <c r="CM23">
        <v>170.405</v>
      </c>
      <c r="CN23">
        <f>Table3[[#This Row],[C42]]+0.5</f>
        <v>170.905</v>
      </c>
      <c r="CO23">
        <v>137.56200000000001</v>
      </c>
      <c r="CP23">
        <f>Table3[[#This Row],[C43]]+0.5</f>
        <v>138.06200000000001</v>
      </c>
      <c r="CQ23">
        <v>576.71799999999996</v>
      </c>
      <c r="CR23">
        <f>Table3[[#This Row],[C44]]+0.5</f>
        <v>577.21799999999996</v>
      </c>
      <c r="CS23">
        <v>229.56200000000001</v>
      </c>
      <c r="CT23">
        <f>Table3[[#This Row],[lavandol]]+0.5</f>
        <v>230.06200000000001</v>
      </c>
      <c r="CU23">
        <v>182.13300000000001</v>
      </c>
      <c r="CV23">
        <f>Table3[[#This Row],[C45]]+0.5</f>
        <v>182.63300000000001</v>
      </c>
    </row>
    <row r="24" spans="1:100">
      <c r="A24">
        <v>26179.274000000001</v>
      </c>
      <c r="B24">
        <f>Table3[[#This Row],[C01]]+0.5</f>
        <v>26179.774000000001</v>
      </c>
      <c r="C24">
        <v>749.39300000000003</v>
      </c>
      <c r="D24">
        <f>Table3[[#This Row],[C02]]+0.5</f>
        <v>749.89300000000003</v>
      </c>
      <c r="E24">
        <v>193.166</v>
      </c>
      <c r="F24">
        <f>Table3[[#This Row],[C03]]+0.5</f>
        <v>193.666</v>
      </c>
      <c r="G24">
        <v>0</v>
      </c>
      <c r="H24">
        <f>Table3[[#This Row],[C04]]+0.5</f>
        <v>0.5</v>
      </c>
      <c r="I24">
        <v>557.63699999999994</v>
      </c>
      <c r="J24">
        <f>Table3[[#This Row],[C05]]+0.5</f>
        <v>558.13699999999994</v>
      </c>
      <c r="K24">
        <v>0</v>
      </c>
      <c r="L24">
        <f>Table3[[#This Row],[C06]]+0.5</f>
        <v>0.5</v>
      </c>
      <c r="M24">
        <v>0</v>
      </c>
      <c r="N24">
        <f>Table3[[#This Row],[C07]]+0.5</f>
        <v>0.5</v>
      </c>
      <c r="O24">
        <v>0</v>
      </c>
      <c r="P24">
        <f>Table3[[#This Row],[c08]]+0.5</f>
        <v>0.5</v>
      </c>
      <c r="Q24">
        <v>0</v>
      </c>
      <c r="R24">
        <f>Table3[[#This Row],[C09]]+0.5</f>
        <v>0.5</v>
      </c>
      <c r="S24">
        <v>222.68899999999999</v>
      </c>
      <c r="T24">
        <f>Table3[[#This Row],[C10]]+0.5</f>
        <v>223.18899999999999</v>
      </c>
      <c r="U24">
        <v>118.93300000000001</v>
      </c>
      <c r="V24">
        <f>Table3[[#This Row],[C11]]+0.5</f>
        <v>119.43300000000001</v>
      </c>
      <c r="W24">
        <v>0</v>
      </c>
      <c r="X24">
        <f>Table3[[#This Row],[C12]]+0.5</f>
        <v>0.5</v>
      </c>
      <c r="Y24">
        <v>391.24799999999999</v>
      </c>
      <c r="Z24">
        <f>Table3[[#This Row],[C13]]+0.5</f>
        <v>391.74799999999999</v>
      </c>
      <c r="AA24">
        <v>0</v>
      </c>
      <c r="AB24">
        <f>Table3[[#This Row],[C14]]+0.5</f>
        <v>0.5</v>
      </c>
      <c r="AC24">
        <v>111.955</v>
      </c>
      <c r="AD24">
        <f>Table3[[#This Row],[C15]]+0.5</f>
        <v>112.455</v>
      </c>
      <c r="AE24">
        <v>131.41900000000001</v>
      </c>
      <c r="AF24">
        <f>Table3[[#This Row],[C17]]+0.5</f>
        <v>131.91900000000001</v>
      </c>
      <c r="AG24">
        <v>3139.4549999999999</v>
      </c>
      <c r="AH24">
        <f>Table3[[#This Row],[C20]]+0.5</f>
        <v>3139.9549999999999</v>
      </c>
      <c r="AI24">
        <v>260.24400000000003</v>
      </c>
      <c r="AJ24">
        <f>Table3[[#This Row],[C21]]+0.5</f>
        <v>260.74400000000003</v>
      </c>
      <c r="AK24">
        <v>284.29199999999997</v>
      </c>
      <c r="AL24">
        <f>Table3[[#This Row],[C22]]+0.5</f>
        <v>284.79199999999997</v>
      </c>
      <c r="AM24">
        <v>0</v>
      </c>
      <c r="AN24">
        <f>Table3[[#This Row],[alpha-pinene]]+0.5</f>
        <v>0.5</v>
      </c>
      <c r="AO24">
        <v>1988.4760000000001</v>
      </c>
      <c r="AP24">
        <f>Table3[[#This Row],[Camphene]]+0.5</f>
        <v>1988.9760000000001</v>
      </c>
      <c r="AQ24">
        <v>0</v>
      </c>
      <c r="AR24">
        <f>Table3[[#This Row],[C23]]+0.5</f>
        <v>0.5</v>
      </c>
      <c r="AS24">
        <v>165.46899999999999</v>
      </c>
      <c r="AT24">
        <f>Table3[[#This Row],[C24]]+0.5</f>
        <v>165.96899999999999</v>
      </c>
      <c r="AU24">
        <v>0</v>
      </c>
      <c r="AV24">
        <f>Table3[[#This Row],[C25]]+0.5</f>
        <v>0.5</v>
      </c>
      <c r="AW24">
        <v>1107.1420000000001</v>
      </c>
      <c r="AX24">
        <f>Table3[[#This Row],[beta-pinene]]+0.5</f>
        <v>1107.6420000000001</v>
      </c>
      <c r="AY24">
        <v>0</v>
      </c>
      <c r="AZ24">
        <f>Table3[[#This Row],[C26]]+0.5</f>
        <v>0.5</v>
      </c>
      <c r="BA24">
        <v>0</v>
      </c>
      <c r="BB24">
        <f>Table3[[#This Row],[C28]]+0.5</f>
        <v>0.5</v>
      </c>
      <c r="BC24">
        <v>159.715</v>
      </c>
      <c r="BD24">
        <f>Table3[[#This Row],[(+)-3-carene]]+0.5</f>
        <v>160.215</v>
      </c>
      <c r="BE24">
        <v>188.16900000000001</v>
      </c>
      <c r="BF24">
        <f>Table3[[#This Row],[p-cymene]]+0.5</f>
        <v>188.66900000000001</v>
      </c>
      <c r="BG24">
        <v>2250.5079999999998</v>
      </c>
      <c r="BH24">
        <f>Table3[[#This Row],[1,8-cineole]]+0.5</f>
        <v>2251.0079999999998</v>
      </c>
      <c r="BI24">
        <v>328.90800000000002</v>
      </c>
      <c r="BJ24">
        <f>Table3[[#This Row],[C29]]+0.5</f>
        <v>329.40800000000002</v>
      </c>
      <c r="BK24">
        <v>131.47300000000001</v>
      </c>
      <c r="BL24">
        <f>Table3[[#This Row],[C30]]+0.5</f>
        <v>131.97300000000001</v>
      </c>
      <c r="BM24">
        <v>0</v>
      </c>
      <c r="BN24">
        <f>Table3[[#This Row],[Sabinene]]+0.5</f>
        <v>0.5</v>
      </c>
      <c r="BO24">
        <v>902.74099999999999</v>
      </c>
      <c r="BP24">
        <f>Table3[[#This Row],[C31]]+0.5</f>
        <v>903.24099999999999</v>
      </c>
      <c r="BQ24">
        <v>180.77199999999999</v>
      </c>
      <c r="BR24">
        <f>Table3[[#This Row],[Terpinolene]]+0.5</f>
        <v>181.27199999999999</v>
      </c>
      <c r="BS24">
        <v>0</v>
      </c>
      <c r="BT24">
        <f>Table3[[#This Row],[C32]]+0.5</f>
        <v>0.5</v>
      </c>
      <c r="BU24">
        <v>326.92899999999997</v>
      </c>
      <c r="BV24">
        <f>Table3[[#This Row],[C33]]+0.5</f>
        <v>327.42899999999997</v>
      </c>
      <c r="BW24">
        <v>0</v>
      </c>
      <c r="BX24">
        <f>Table3[[#This Row],[C34]]+0.5</f>
        <v>0.5</v>
      </c>
      <c r="BY24">
        <v>161.43899999999999</v>
      </c>
      <c r="BZ24">
        <f>Table3[[#This Row],[C35]]+0.5</f>
        <v>161.93899999999999</v>
      </c>
      <c r="CA24">
        <v>376.57100000000003</v>
      </c>
      <c r="CB24">
        <f>Table3[[#This Row],[C36]]+0.5</f>
        <v>377.07100000000003</v>
      </c>
      <c r="CC24">
        <v>4769.3559999999998</v>
      </c>
      <c r="CD24">
        <f>Table3[[#This Row],[Camphor]]+0.5</f>
        <v>4769.8559999999998</v>
      </c>
      <c r="CE24">
        <v>1984.6020000000001</v>
      </c>
      <c r="CF24">
        <f>Table3[[#This Row],[C37]]+0.5</f>
        <v>1985.1020000000001</v>
      </c>
      <c r="CG24">
        <v>1152.3710000000001</v>
      </c>
      <c r="CH24">
        <f>Table3[[#This Row],[C38]]+0.5</f>
        <v>1152.8710000000001</v>
      </c>
      <c r="CI24">
        <v>0</v>
      </c>
      <c r="CJ24">
        <f>Table3[[#This Row],[C39]]+0.5</f>
        <v>0.5</v>
      </c>
      <c r="CK24">
        <v>0</v>
      </c>
      <c r="CL24">
        <f>Table3[[#This Row],[Verbenone]]+0.5</f>
        <v>0.5</v>
      </c>
      <c r="CM24">
        <v>198.048</v>
      </c>
      <c r="CN24">
        <f>Table3[[#This Row],[C42]]+0.5</f>
        <v>198.548</v>
      </c>
      <c r="CO24">
        <v>166.505</v>
      </c>
      <c r="CP24">
        <f>Table3[[#This Row],[C43]]+0.5</f>
        <v>167.005</v>
      </c>
      <c r="CQ24">
        <v>708.27300000000002</v>
      </c>
      <c r="CR24">
        <f>Table3[[#This Row],[C44]]+0.5</f>
        <v>708.77300000000002</v>
      </c>
      <c r="CS24">
        <v>301.76799999999997</v>
      </c>
      <c r="CT24">
        <f>Table3[[#This Row],[lavandol]]+0.5</f>
        <v>302.26799999999997</v>
      </c>
      <c r="CU24">
        <v>222.66900000000001</v>
      </c>
      <c r="CV24">
        <f>Table3[[#This Row],[C45]]+0.5</f>
        <v>223.16900000000001</v>
      </c>
    </row>
    <row r="25" spans="1:100">
      <c r="A25">
        <v>20753.473000000002</v>
      </c>
      <c r="B25">
        <f>Table3[[#This Row],[C01]]+0.5</f>
        <v>20753.973000000002</v>
      </c>
      <c r="C25">
        <v>197.471</v>
      </c>
      <c r="D25">
        <f>Table3[[#This Row],[C02]]+0.5</f>
        <v>197.971</v>
      </c>
      <c r="E25">
        <v>145.096</v>
      </c>
      <c r="F25">
        <f>Table3[[#This Row],[C03]]+0.5</f>
        <v>145.596</v>
      </c>
      <c r="G25">
        <v>0</v>
      </c>
      <c r="H25">
        <f>Table3[[#This Row],[C04]]+0.5</f>
        <v>0.5</v>
      </c>
      <c r="I25">
        <v>424.08600000000001</v>
      </c>
      <c r="J25">
        <f>Table3[[#This Row],[C05]]+0.5</f>
        <v>424.58600000000001</v>
      </c>
      <c r="K25">
        <v>0</v>
      </c>
      <c r="L25">
        <f>Table3[[#This Row],[C06]]+0.5</f>
        <v>0.5</v>
      </c>
      <c r="M25">
        <v>429.00200000000001</v>
      </c>
      <c r="N25">
        <f>Table3[[#This Row],[C07]]+0.5</f>
        <v>429.50200000000001</v>
      </c>
      <c r="O25">
        <v>0</v>
      </c>
      <c r="P25">
        <f>Table3[[#This Row],[c08]]+0.5</f>
        <v>0.5</v>
      </c>
      <c r="Q25">
        <v>0</v>
      </c>
      <c r="R25">
        <f>Table3[[#This Row],[C09]]+0.5</f>
        <v>0.5</v>
      </c>
      <c r="S25">
        <v>276.036</v>
      </c>
      <c r="T25">
        <f>Table3[[#This Row],[C10]]+0.5</f>
        <v>276.536</v>
      </c>
      <c r="U25">
        <v>100.928</v>
      </c>
      <c r="V25">
        <f>Table3[[#This Row],[C11]]+0.5</f>
        <v>101.428</v>
      </c>
      <c r="W25">
        <v>0</v>
      </c>
      <c r="X25">
        <f>Table3[[#This Row],[C12]]+0.5</f>
        <v>0.5</v>
      </c>
      <c r="Y25">
        <v>212.12700000000001</v>
      </c>
      <c r="Z25">
        <f>Table3[[#This Row],[C13]]+0.5</f>
        <v>212.62700000000001</v>
      </c>
      <c r="AA25">
        <v>0</v>
      </c>
      <c r="AB25">
        <f>Table3[[#This Row],[C14]]+0.5</f>
        <v>0.5</v>
      </c>
      <c r="AC25">
        <v>0</v>
      </c>
      <c r="AD25">
        <f>Table3[[#This Row],[C15]]+0.5</f>
        <v>0.5</v>
      </c>
      <c r="AE25">
        <v>0</v>
      </c>
      <c r="AF25">
        <f>Table3[[#This Row],[C17]]+0.5</f>
        <v>0.5</v>
      </c>
      <c r="AG25">
        <v>2655.4870000000001</v>
      </c>
      <c r="AH25">
        <f>Table3[[#This Row],[C20]]+0.5</f>
        <v>2655.9870000000001</v>
      </c>
      <c r="AI25">
        <v>119.953</v>
      </c>
      <c r="AJ25">
        <f>Table3[[#This Row],[C21]]+0.5</f>
        <v>120.453</v>
      </c>
      <c r="AK25">
        <v>757.48500000000001</v>
      </c>
      <c r="AL25">
        <f>Table3[[#This Row],[C22]]+0.5</f>
        <v>757.98500000000001</v>
      </c>
      <c r="AM25">
        <v>106.54300000000001</v>
      </c>
      <c r="AN25">
        <f>Table3[[#This Row],[alpha-pinene]]+0.5</f>
        <v>107.04300000000001</v>
      </c>
      <c r="AO25">
        <v>589.28300000000002</v>
      </c>
      <c r="AP25">
        <f>Table3[[#This Row],[Camphene]]+0.5</f>
        <v>589.78300000000002</v>
      </c>
      <c r="AQ25">
        <v>0</v>
      </c>
      <c r="AR25">
        <f>Table3[[#This Row],[C23]]+0.5</f>
        <v>0.5</v>
      </c>
      <c r="AS25">
        <v>147.059</v>
      </c>
      <c r="AT25">
        <f>Table3[[#This Row],[C24]]+0.5</f>
        <v>147.559</v>
      </c>
      <c r="AU25">
        <v>0</v>
      </c>
      <c r="AV25">
        <f>Table3[[#This Row],[C25]]+0.5</f>
        <v>0.5</v>
      </c>
      <c r="AW25">
        <v>806.32899999999995</v>
      </c>
      <c r="AX25">
        <f>Table3[[#This Row],[beta-pinene]]+0.5</f>
        <v>806.82899999999995</v>
      </c>
      <c r="AY25">
        <v>0</v>
      </c>
      <c r="AZ25">
        <f>Table3[[#This Row],[C26]]+0.5</f>
        <v>0.5</v>
      </c>
      <c r="BA25">
        <v>0</v>
      </c>
      <c r="BB25">
        <f>Table3[[#This Row],[C28]]+0.5</f>
        <v>0.5</v>
      </c>
      <c r="BC25">
        <v>3300.6120000000001</v>
      </c>
      <c r="BD25">
        <f>Table3[[#This Row],[(+)-3-carene]]+0.5</f>
        <v>3301.1120000000001</v>
      </c>
      <c r="BE25">
        <v>181.31100000000001</v>
      </c>
      <c r="BF25">
        <f>Table3[[#This Row],[p-cymene]]+0.5</f>
        <v>181.81100000000001</v>
      </c>
      <c r="BG25">
        <v>466.33300000000003</v>
      </c>
      <c r="BH25">
        <f>Table3[[#This Row],[1,8-cineole]]+0.5</f>
        <v>466.83300000000003</v>
      </c>
      <c r="BI25">
        <v>406.93299999999999</v>
      </c>
      <c r="BJ25">
        <f>Table3[[#This Row],[C29]]+0.5</f>
        <v>407.43299999999999</v>
      </c>
      <c r="BK25">
        <v>0</v>
      </c>
      <c r="BL25">
        <f>Table3[[#This Row],[C30]]+0.5</f>
        <v>0.5</v>
      </c>
      <c r="BM25">
        <v>0</v>
      </c>
      <c r="BN25">
        <f>Table3[[#This Row],[Sabinene]]+0.5</f>
        <v>0.5</v>
      </c>
      <c r="BO25">
        <v>639.18299999999999</v>
      </c>
      <c r="BP25">
        <f>Table3[[#This Row],[C31]]+0.5</f>
        <v>639.68299999999999</v>
      </c>
      <c r="BQ25">
        <v>1361.424</v>
      </c>
      <c r="BR25">
        <f>Table3[[#This Row],[Terpinolene]]+0.5</f>
        <v>1361.924</v>
      </c>
      <c r="BS25">
        <v>0</v>
      </c>
      <c r="BT25">
        <f>Table3[[#This Row],[C32]]+0.5</f>
        <v>0.5</v>
      </c>
      <c r="BU25">
        <v>321.98599999999999</v>
      </c>
      <c r="BV25">
        <f>Table3[[#This Row],[C33]]+0.5</f>
        <v>322.48599999999999</v>
      </c>
      <c r="BW25">
        <v>0</v>
      </c>
      <c r="BX25">
        <f>Table3[[#This Row],[C34]]+0.5</f>
        <v>0.5</v>
      </c>
      <c r="BY25">
        <v>248.625</v>
      </c>
      <c r="BZ25">
        <f>Table3[[#This Row],[C35]]+0.5</f>
        <v>249.125</v>
      </c>
      <c r="CA25">
        <v>269.08699999999999</v>
      </c>
      <c r="CB25">
        <f>Table3[[#This Row],[C36]]+0.5</f>
        <v>269.58699999999999</v>
      </c>
      <c r="CC25">
        <v>3138.203</v>
      </c>
      <c r="CD25">
        <f>Table3[[#This Row],[Camphor]]+0.5</f>
        <v>3138.703</v>
      </c>
      <c r="CE25">
        <v>1147.461</v>
      </c>
      <c r="CF25">
        <f>Table3[[#This Row],[C37]]+0.5</f>
        <v>1147.961</v>
      </c>
      <c r="CG25">
        <v>11972.885</v>
      </c>
      <c r="CH25">
        <f>Table3[[#This Row],[C38]]+0.5</f>
        <v>11973.385</v>
      </c>
      <c r="CI25">
        <v>0</v>
      </c>
      <c r="CJ25">
        <f>Table3[[#This Row],[C39]]+0.5</f>
        <v>0.5</v>
      </c>
      <c r="CK25">
        <v>0</v>
      </c>
      <c r="CL25">
        <f>Table3[[#This Row],[Verbenone]]+0.5</f>
        <v>0.5</v>
      </c>
      <c r="CM25">
        <v>121.49299999999999</v>
      </c>
      <c r="CN25">
        <f>Table3[[#This Row],[C42]]+0.5</f>
        <v>121.99299999999999</v>
      </c>
      <c r="CO25">
        <v>166.40299999999999</v>
      </c>
      <c r="CP25">
        <f>Table3[[#This Row],[C43]]+0.5</f>
        <v>166.90299999999999</v>
      </c>
      <c r="CQ25">
        <v>601.24900000000002</v>
      </c>
      <c r="CR25">
        <f>Table3[[#This Row],[C44]]+0.5</f>
        <v>601.74900000000002</v>
      </c>
      <c r="CS25">
        <v>239.017</v>
      </c>
      <c r="CT25">
        <f>Table3[[#This Row],[lavandol]]+0.5</f>
        <v>239.517</v>
      </c>
      <c r="CU25">
        <v>207.071</v>
      </c>
      <c r="CV25">
        <f>Table3[[#This Row],[C45]]+0.5</f>
        <v>207.571</v>
      </c>
    </row>
    <row r="26" spans="1:100">
      <c r="A26">
        <v>23606.379000000001</v>
      </c>
      <c r="B26">
        <f>Table3[[#This Row],[C01]]+0.5</f>
        <v>23606.879000000001</v>
      </c>
      <c r="C26">
        <v>1218.981</v>
      </c>
      <c r="D26">
        <f>Table3[[#This Row],[C02]]+0.5</f>
        <v>1219.481</v>
      </c>
      <c r="E26">
        <v>109.872</v>
      </c>
      <c r="F26">
        <f>Table3[[#This Row],[C03]]+0.5</f>
        <v>110.372</v>
      </c>
      <c r="G26">
        <v>0</v>
      </c>
      <c r="H26">
        <f>Table3[[#This Row],[C04]]+0.5</f>
        <v>0.5</v>
      </c>
      <c r="I26">
        <v>875.17499999999995</v>
      </c>
      <c r="J26">
        <f>Table3[[#This Row],[C05]]+0.5</f>
        <v>875.67499999999995</v>
      </c>
      <c r="K26">
        <v>0</v>
      </c>
      <c r="L26">
        <f>Table3[[#This Row],[C06]]+0.5</f>
        <v>0.5</v>
      </c>
      <c r="M26">
        <v>288.31099999999998</v>
      </c>
      <c r="N26">
        <f>Table3[[#This Row],[C07]]+0.5</f>
        <v>288.81099999999998</v>
      </c>
      <c r="O26">
        <v>0</v>
      </c>
      <c r="P26">
        <f>Table3[[#This Row],[c08]]+0.5</f>
        <v>0.5</v>
      </c>
      <c r="Q26">
        <v>0</v>
      </c>
      <c r="R26">
        <f>Table3[[#This Row],[C09]]+0.5</f>
        <v>0.5</v>
      </c>
      <c r="S26">
        <v>278.178</v>
      </c>
      <c r="T26">
        <f>Table3[[#This Row],[C10]]+0.5</f>
        <v>278.678</v>
      </c>
      <c r="U26">
        <v>108.527</v>
      </c>
      <c r="V26">
        <f>Table3[[#This Row],[C11]]+0.5</f>
        <v>109.027</v>
      </c>
      <c r="W26">
        <v>0</v>
      </c>
      <c r="X26">
        <f>Table3[[#This Row],[C12]]+0.5</f>
        <v>0.5</v>
      </c>
      <c r="Y26">
        <v>344.64400000000001</v>
      </c>
      <c r="Z26">
        <f>Table3[[#This Row],[C13]]+0.5</f>
        <v>345.14400000000001</v>
      </c>
      <c r="AA26">
        <v>0</v>
      </c>
      <c r="AB26">
        <f>Table3[[#This Row],[C14]]+0.5</f>
        <v>0.5</v>
      </c>
      <c r="AC26">
        <v>115.65300000000001</v>
      </c>
      <c r="AD26">
        <f>Table3[[#This Row],[C15]]+0.5</f>
        <v>116.15300000000001</v>
      </c>
      <c r="AE26">
        <v>0</v>
      </c>
      <c r="AF26">
        <f>Table3[[#This Row],[C17]]+0.5</f>
        <v>0.5</v>
      </c>
      <c r="AG26">
        <v>2513.83</v>
      </c>
      <c r="AH26">
        <f>Table3[[#This Row],[C20]]+0.5</f>
        <v>2514.33</v>
      </c>
      <c r="AI26">
        <v>0</v>
      </c>
      <c r="AJ26">
        <f>Table3[[#This Row],[C21]]+0.5</f>
        <v>0.5</v>
      </c>
      <c r="AK26">
        <v>684.423</v>
      </c>
      <c r="AL26">
        <f>Table3[[#This Row],[C22]]+0.5</f>
        <v>684.923</v>
      </c>
      <c r="AM26">
        <v>0</v>
      </c>
      <c r="AN26">
        <f>Table3[[#This Row],[alpha-pinene]]+0.5</f>
        <v>0.5</v>
      </c>
      <c r="AO26">
        <v>496.43599999999998</v>
      </c>
      <c r="AP26">
        <f>Table3[[#This Row],[Camphene]]+0.5</f>
        <v>496.93599999999998</v>
      </c>
      <c r="AQ26">
        <v>0</v>
      </c>
      <c r="AR26">
        <f>Table3[[#This Row],[C23]]+0.5</f>
        <v>0.5</v>
      </c>
      <c r="AS26">
        <v>179.40700000000001</v>
      </c>
      <c r="AT26">
        <f>Table3[[#This Row],[C24]]+0.5</f>
        <v>179.90700000000001</v>
      </c>
      <c r="AU26">
        <v>0</v>
      </c>
      <c r="AV26">
        <f>Table3[[#This Row],[C25]]+0.5</f>
        <v>0.5</v>
      </c>
      <c r="AW26">
        <v>951.97799999999995</v>
      </c>
      <c r="AX26">
        <f>Table3[[#This Row],[beta-pinene]]+0.5</f>
        <v>952.47799999999995</v>
      </c>
      <c r="AY26">
        <v>0</v>
      </c>
      <c r="AZ26">
        <f>Table3[[#This Row],[C26]]+0.5</f>
        <v>0.5</v>
      </c>
      <c r="BA26">
        <v>0</v>
      </c>
      <c r="BB26">
        <f>Table3[[#This Row],[C28]]+0.5</f>
        <v>0.5</v>
      </c>
      <c r="BC26">
        <v>391.63299999999998</v>
      </c>
      <c r="BD26">
        <f>Table3[[#This Row],[(+)-3-carene]]+0.5</f>
        <v>392.13299999999998</v>
      </c>
      <c r="BE26">
        <v>362.09399999999999</v>
      </c>
      <c r="BF26">
        <f>Table3[[#This Row],[p-cymene]]+0.5</f>
        <v>362.59399999999999</v>
      </c>
      <c r="BG26">
        <v>2546.14</v>
      </c>
      <c r="BH26">
        <f>Table3[[#This Row],[1,8-cineole]]+0.5</f>
        <v>2546.64</v>
      </c>
      <c r="BI26">
        <v>558.50900000000001</v>
      </c>
      <c r="BJ26">
        <f>Table3[[#This Row],[C29]]+0.5</f>
        <v>559.00900000000001</v>
      </c>
      <c r="BK26">
        <v>0</v>
      </c>
      <c r="BL26">
        <f>Table3[[#This Row],[C30]]+0.5</f>
        <v>0.5</v>
      </c>
      <c r="BM26">
        <v>0</v>
      </c>
      <c r="BN26">
        <f>Table3[[#This Row],[Sabinene]]+0.5</f>
        <v>0.5</v>
      </c>
      <c r="BO26">
        <v>601.83000000000004</v>
      </c>
      <c r="BP26">
        <f>Table3[[#This Row],[C31]]+0.5</f>
        <v>602.33000000000004</v>
      </c>
      <c r="BQ26">
        <v>2129.1260000000002</v>
      </c>
      <c r="BR26">
        <f>Table3[[#This Row],[Terpinolene]]+0.5</f>
        <v>2129.6260000000002</v>
      </c>
      <c r="BS26">
        <v>0</v>
      </c>
      <c r="BT26">
        <f>Table3[[#This Row],[C32]]+0.5</f>
        <v>0.5</v>
      </c>
      <c r="BU26">
        <v>284.64499999999998</v>
      </c>
      <c r="BV26">
        <f>Table3[[#This Row],[C33]]+0.5</f>
        <v>285.14499999999998</v>
      </c>
      <c r="BW26">
        <v>0</v>
      </c>
      <c r="BX26">
        <f>Table3[[#This Row],[C34]]+0.5</f>
        <v>0.5</v>
      </c>
      <c r="BY26">
        <v>296.75799999999998</v>
      </c>
      <c r="BZ26">
        <f>Table3[[#This Row],[C35]]+0.5</f>
        <v>297.25799999999998</v>
      </c>
      <c r="CA26">
        <v>227.85</v>
      </c>
      <c r="CB26">
        <f>Table3[[#This Row],[C36]]+0.5</f>
        <v>228.35</v>
      </c>
      <c r="CC26">
        <v>2759.047</v>
      </c>
      <c r="CD26">
        <f>Table3[[#This Row],[Camphor]]+0.5</f>
        <v>2759.547</v>
      </c>
      <c r="CE26">
        <v>1286.1949999999999</v>
      </c>
      <c r="CF26">
        <f>Table3[[#This Row],[C37]]+0.5</f>
        <v>1286.6949999999999</v>
      </c>
      <c r="CG26">
        <v>16379.245999999999</v>
      </c>
      <c r="CH26">
        <f>Table3[[#This Row],[C38]]+0.5</f>
        <v>16379.745999999999</v>
      </c>
      <c r="CI26">
        <v>0</v>
      </c>
      <c r="CJ26">
        <f>Table3[[#This Row],[C39]]+0.5</f>
        <v>0.5</v>
      </c>
      <c r="CK26">
        <v>0</v>
      </c>
      <c r="CL26">
        <f>Table3[[#This Row],[Verbenone]]+0.5</f>
        <v>0.5</v>
      </c>
      <c r="CM26">
        <v>0</v>
      </c>
      <c r="CN26">
        <f>Table3[[#This Row],[C42]]+0.5</f>
        <v>0.5</v>
      </c>
      <c r="CO26">
        <v>164.94300000000001</v>
      </c>
      <c r="CP26">
        <f>Table3[[#This Row],[C43]]+0.5</f>
        <v>165.44300000000001</v>
      </c>
      <c r="CQ26">
        <v>483.64400000000001</v>
      </c>
      <c r="CR26">
        <f>Table3[[#This Row],[C44]]+0.5</f>
        <v>484.14400000000001</v>
      </c>
      <c r="CS26">
        <v>190.12200000000001</v>
      </c>
      <c r="CT26">
        <f>Table3[[#This Row],[lavandol]]+0.5</f>
        <v>190.62200000000001</v>
      </c>
      <c r="CU26">
        <v>197.31700000000001</v>
      </c>
      <c r="CV26">
        <f>Table3[[#This Row],[C45]]+0.5</f>
        <v>197.81700000000001</v>
      </c>
    </row>
    <row r="27" spans="1:100">
      <c r="A27">
        <v>28654.562000000002</v>
      </c>
      <c r="B27">
        <f>Table3[[#This Row],[C01]]+0.5</f>
        <v>28655.062000000002</v>
      </c>
      <c r="C27">
        <v>1166.4939999999999</v>
      </c>
      <c r="D27">
        <f>Table3[[#This Row],[C02]]+0.5</f>
        <v>1166.9939999999999</v>
      </c>
      <c r="E27">
        <v>112.708</v>
      </c>
      <c r="F27">
        <f>Table3[[#This Row],[C03]]+0.5</f>
        <v>113.208</v>
      </c>
      <c r="G27">
        <v>0</v>
      </c>
      <c r="H27">
        <f>Table3[[#This Row],[C04]]+0.5</f>
        <v>0.5</v>
      </c>
      <c r="I27">
        <v>1081.2239999999999</v>
      </c>
      <c r="J27">
        <f>Table3[[#This Row],[C05]]+0.5</f>
        <v>1081.7239999999999</v>
      </c>
      <c r="K27">
        <v>0</v>
      </c>
      <c r="L27">
        <f>Table3[[#This Row],[C06]]+0.5</f>
        <v>0.5</v>
      </c>
      <c r="M27">
        <v>718.80799999999999</v>
      </c>
      <c r="N27">
        <f>Table3[[#This Row],[C07]]+0.5</f>
        <v>719.30799999999999</v>
      </c>
      <c r="O27">
        <v>0</v>
      </c>
      <c r="P27">
        <f>Table3[[#This Row],[c08]]+0.5</f>
        <v>0.5</v>
      </c>
      <c r="Q27">
        <v>163.28800000000001</v>
      </c>
      <c r="R27">
        <f>Table3[[#This Row],[C09]]+0.5</f>
        <v>163.78800000000001</v>
      </c>
      <c r="S27">
        <v>560.05600000000004</v>
      </c>
      <c r="T27">
        <f>Table3[[#This Row],[C10]]+0.5</f>
        <v>560.55600000000004</v>
      </c>
      <c r="U27">
        <v>168.398</v>
      </c>
      <c r="V27">
        <f>Table3[[#This Row],[C11]]+0.5</f>
        <v>168.898</v>
      </c>
      <c r="W27">
        <v>0</v>
      </c>
      <c r="X27">
        <f>Table3[[#This Row],[C12]]+0.5</f>
        <v>0.5</v>
      </c>
      <c r="Y27">
        <v>446.80599999999998</v>
      </c>
      <c r="Z27">
        <f>Table3[[#This Row],[C13]]+0.5</f>
        <v>447.30599999999998</v>
      </c>
      <c r="AA27">
        <v>0</v>
      </c>
      <c r="AB27">
        <f>Table3[[#This Row],[C14]]+0.5</f>
        <v>0.5</v>
      </c>
      <c r="AC27">
        <v>145.40100000000001</v>
      </c>
      <c r="AD27">
        <f>Table3[[#This Row],[C15]]+0.5</f>
        <v>145.90100000000001</v>
      </c>
      <c r="AE27">
        <v>125.47799999999999</v>
      </c>
      <c r="AF27">
        <f>Table3[[#This Row],[C17]]+0.5</f>
        <v>125.97799999999999</v>
      </c>
      <c r="AG27">
        <v>3968.4229999999998</v>
      </c>
      <c r="AH27">
        <f>Table3[[#This Row],[C20]]+0.5</f>
        <v>3968.9229999999998</v>
      </c>
      <c r="AI27">
        <v>0</v>
      </c>
      <c r="AJ27">
        <f>Table3[[#This Row],[C21]]+0.5</f>
        <v>0.5</v>
      </c>
      <c r="AK27">
        <v>1116.8689999999999</v>
      </c>
      <c r="AL27">
        <f>Table3[[#This Row],[C22]]+0.5</f>
        <v>1117.3689999999999</v>
      </c>
      <c r="AM27">
        <v>141.54499999999999</v>
      </c>
      <c r="AN27">
        <f>Table3[[#This Row],[alpha-pinene]]+0.5</f>
        <v>142.04499999999999</v>
      </c>
      <c r="AO27">
        <v>508.58199999999999</v>
      </c>
      <c r="AP27">
        <f>Table3[[#This Row],[Camphene]]+0.5</f>
        <v>509.08199999999999</v>
      </c>
      <c r="AQ27">
        <v>0</v>
      </c>
      <c r="AR27">
        <f>Table3[[#This Row],[C23]]+0.5</f>
        <v>0.5</v>
      </c>
      <c r="AS27">
        <v>206.15100000000001</v>
      </c>
      <c r="AT27">
        <f>Table3[[#This Row],[C24]]+0.5</f>
        <v>206.65100000000001</v>
      </c>
      <c r="AU27">
        <v>0</v>
      </c>
      <c r="AV27">
        <f>Table3[[#This Row],[C25]]+0.5</f>
        <v>0.5</v>
      </c>
      <c r="AW27">
        <v>1498.6020000000001</v>
      </c>
      <c r="AX27">
        <f>Table3[[#This Row],[beta-pinene]]+0.5</f>
        <v>1499.1020000000001</v>
      </c>
      <c r="AY27">
        <v>103.666</v>
      </c>
      <c r="AZ27">
        <f>Table3[[#This Row],[C26]]+0.5</f>
        <v>104.166</v>
      </c>
      <c r="BA27">
        <v>0</v>
      </c>
      <c r="BB27">
        <f>Table3[[#This Row],[C28]]+0.5</f>
        <v>0.5</v>
      </c>
      <c r="BC27">
        <v>2358.1379999999999</v>
      </c>
      <c r="BD27">
        <f>Table3[[#This Row],[(+)-3-carene]]+0.5</f>
        <v>2358.6379999999999</v>
      </c>
      <c r="BE27">
        <v>196.22900000000001</v>
      </c>
      <c r="BF27">
        <f>Table3[[#This Row],[p-cymene]]+0.5</f>
        <v>196.72900000000001</v>
      </c>
      <c r="BG27">
        <v>818.10299999999995</v>
      </c>
      <c r="BH27">
        <f>Table3[[#This Row],[1,8-cineole]]+0.5</f>
        <v>818.60299999999995</v>
      </c>
      <c r="BI27">
        <v>1837.1379999999999</v>
      </c>
      <c r="BJ27">
        <f>Table3[[#This Row],[C29]]+0.5</f>
        <v>1837.6379999999999</v>
      </c>
      <c r="BK27">
        <v>0</v>
      </c>
      <c r="BL27">
        <f>Table3[[#This Row],[C30]]+0.5</f>
        <v>0.5</v>
      </c>
      <c r="BM27">
        <v>0</v>
      </c>
      <c r="BN27">
        <f>Table3[[#This Row],[Sabinene]]+0.5</f>
        <v>0.5</v>
      </c>
      <c r="BO27">
        <v>688.18200000000002</v>
      </c>
      <c r="BP27">
        <f>Table3[[#This Row],[C31]]+0.5</f>
        <v>688.68200000000002</v>
      </c>
      <c r="BQ27">
        <v>1183.2919999999999</v>
      </c>
      <c r="BR27">
        <f>Table3[[#This Row],[Terpinolene]]+0.5</f>
        <v>1183.7919999999999</v>
      </c>
      <c r="BS27">
        <v>0</v>
      </c>
      <c r="BT27">
        <f>Table3[[#This Row],[C32]]+0.5</f>
        <v>0.5</v>
      </c>
      <c r="BU27">
        <v>239.881</v>
      </c>
      <c r="BV27">
        <f>Table3[[#This Row],[C33]]+0.5</f>
        <v>240.381</v>
      </c>
      <c r="BW27">
        <v>0</v>
      </c>
      <c r="BX27">
        <f>Table3[[#This Row],[C34]]+0.5</f>
        <v>0.5</v>
      </c>
      <c r="BY27">
        <v>303.79199999999997</v>
      </c>
      <c r="BZ27">
        <f>Table3[[#This Row],[C35]]+0.5</f>
        <v>304.29199999999997</v>
      </c>
      <c r="CA27">
        <v>294.33499999999998</v>
      </c>
      <c r="CB27">
        <f>Table3[[#This Row],[C36]]+0.5</f>
        <v>294.83499999999998</v>
      </c>
      <c r="CC27">
        <v>2544.636</v>
      </c>
      <c r="CD27">
        <f>Table3[[#This Row],[Camphor]]+0.5</f>
        <v>2545.136</v>
      </c>
      <c r="CE27">
        <v>2759.38</v>
      </c>
      <c r="CF27">
        <f>Table3[[#This Row],[C37]]+0.5</f>
        <v>2759.88</v>
      </c>
      <c r="CG27">
        <v>19306.712</v>
      </c>
      <c r="CH27">
        <f>Table3[[#This Row],[C38]]+0.5</f>
        <v>19307.212</v>
      </c>
      <c r="CI27">
        <v>0</v>
      </c>
      <c r="CJ27">
        <f>Table3[[#This Row],[C39]]+0.5</f>
        <v>0.5</v>
      </c>
      <c r="CK27">
        <v>0</v>
      </c>
      <c r="CL27">
        <f>Table3[[#This Row],[Verbenone]]+0.5</f>
        <v>0.5</v>
      </c>
      <c r="CM27">
        <v>152.59100000000001</v>
      </c>
      <c r="CN27">
        <f>Table3[[#This Row],[C42]]+0.5</f>
        <v>153.09100000000001</v>
      </c>
      <c r="CO27">
        <v>208.40199999999999</v>
      </c>
      <c r="CP27">
        <f>Table3[[#This Row],[C43]]+0.5</f>
        <v>208.90199999999999</v>
      </c>
      <c r="CQ27">
        <v>544.726</v>
      </c>
      <c r="CR27">
        <f>Table3[[#This Row],[C44]]+0.5</f>
        <v>545.226</v>
      </c>
      <c r="CS27">
        <v>152.56700000000001</v>
      </c>
      <c r="CT27">
        <f>Table3[[#This Row],[lavandol]]+0.5</f>
        <v>153.06700000000001</v>
      </c>
      <c r="CU27">
        <v>176.798</v>
      </c>
      <c r="CV27">
        <f>Table3[[#This Row],[C45]]+0.5</f>
        <v>177.298</v>
      </c>
    </row>
    <row r="28" spans="1:100">
      <c r="A28">
        <v>33628.156000000003</v>
      </c>
      <c r="B28">
        <f>Table3[[#This Row],[C01]]+0.5</f>
        <v>33628.656000000003</v>
      </c>
      <c r="C28">
        <v>1106.9469999999999</v>
      </c>
      <c r="D28">
        <f>Table3[[#This Row],[C02]]+0.5</f>
        <v>1107.4469999999999</v>
      </c>
      <c r="E28">
        <v>122.261</v>
      </c>
      <c r="F28">
        <f>Table3[[#This Row],[C03]]+0.5</f>
        <v>122.761</v>
      </c>
      <c r="G28">
        <v>0</v>
      </c>
      <c r="H28">
        <f>Table3[[#This Row],[C04]]+0.5</f>
        <v>0.5</v>
      </c>
      <c r="I28">
        <v>521.88900000000001</v>
      </c>
      <c r="J28">
        <f>Table3[[#This Row],[C05]]+0.5</f>
        <v>522.38900000000001</v>
      </c>
      <c r="K28">
        <v>0</v>
      </c>
      <c r="L28">
        <f>Table3[[#This Row],[C06]]+0.5</f>
        <v>0.5</v>
      </c>
      <c r="M28">
        <v>1126.779</v>
      </c>
      <c r="N28">
        <f>Table3[[#This Row],[C07]]+0.5</f>
        <v>1127.279</v>
      </c>
      <c r="O28">
        <v>0</v>
      </c>
      <c r="P28">
        <f>Table3[[#This Row],[c08]]+0.5</f>
        <v>0.5</v>
      </c>
      <c r="Q28">
        <v>202.881</v>
      </c>
      <c r="R28">
        <f>Table3[[#This Row],[C09]]+0.5</f>
        <v>203.381</v>
      </c>
      <c r="S28">
        <v>378.57100000000003</v>
      </c>
      <c r="T28">
        <f>Table3[[#This Row],[C10]]+0.5</f>
        <v>379.07100000000003</v>
      </c>
      <c r="U28">
        <v>168.68</v>
      </c>
      <c r="V28">
        <f>Table3[[#This Row],[C11]]+0.5</f>
        <v>169.18</v>
      </c>
      <c r="W28">
        <v>0</v>
      </c>
      <c r="X28">
        <f>Table3[[#This Row],[C12]]+0.5</f>
        <v>0.5</v>
      </c>
      <c r="Y28">
        <v>396.07799999999997</v>
      </c>
      <c r="Z28">
        <f>Table3[[#This Row],[C13]]+0.5</f>
        <v>396.57799999999997</v>
      </c>
      <c r="AA28">
        <v>0</v>
      </c>
      <c r="AB28">
        <f>Table3[[#This Row],[C14]]+0.5</f>
        <v>0.5</v>
      </c>
      <c r="AC28">
        <v>163.23599999999999</v>
      </c>
      <c r="AD28">
        <f>Table3[[#This Row],[C15]]+0.5</f>
        <v>163.73599999999999</v>
      </c>
      <c r="AE28">
        <v>132.33500000000001</v>
      </c>
      <c r="AF28">
        <f>Table3[[#This Row],[C17]]+0.5</f>
        <v>132.83500000000001</v>
      </c>
      <c r="AG28">
        <v>3385.1170000000002</v>
      </c>
      <c r="AH28">
        <f>Table3[[#This Row],[C20]]+0.5</f>
        <v>3385.6170000000002</v>
      </c>
      <c r="AI28">
        <v>347.56599999999997</v>
      </c>
      <c r="AJ28">
        <f>Table3[[#This Row],[C21]]+0.5</f>
        <v>348.06599999999997</v>
      </c>
      <c r="AK28">
        <v>651.28599999999994</v>
      </c>
      <c r="AL28">
        <f>Table3[[#This Row],[C22]]+0.5</f>
        <v>651.78599999999994</v>
      </c>
      <c r="AM28">
        <v>133.37100000000001</v>
      </c>
      <c r="AN28">
        <f>Table3[[#This Row],[alpha-pinene]]+0.5</f>
        <v>133.87100000000001</v>
      </c>
      <c r="AO28">
        <v>3401.8580000000002</v>
      </c>
      <c r="AP28">
        <f>Table3[[#This Row],[Camphene]]+0.5</f>
        <v>3402.3580000000002</v>
      </c>
      <c r="AQ28">
        <v>0</v>
      </c>
      <c r="AR28">
        <f>Table3[[#This Row],[C23]]+0.5</f>
        <v>0.5</v>
      </c>
      <c r="AS28">
        <v>158.75700000000001</v>
      </c>
      <c r="AT28">
        <f>Table3[[#This Row],[C24]]+0.5</f>
        <v>159.25700000000001</v>
      </c>
      <c r="AU28">
        <v>0</v>
      </c>
      <c r="AV28">
        <f>Table3[[#This Row],[C25]]+0.5</f>
        <v>0.5</v>
      </c>
      <c r="AW28">
        <v>1587.3119999999999</v>
      </c>
      <c r="AX28">
        <f>Table3[[#This Row],[beta-pinene]]+0.5</f>
        <v>1587.8119999999999</v>
      </c>
      <c r="AY28">
        <v>131.11500000000001</v>
      </c>
      <c r="AZ28">
        <f>Table3[[#This Row],[C26]]+0.5</f>
        <v>131.61500000000001</v>
      </c>
      <c r="BA28">
        <v>0</v>
      </c>
      <c r="BB28">
        <f>Table3[[#This Row],[C28]]+0.5</f>
        <v>0.5</v>
      </c>
      <c r="BC28">
        <v>3618.7130000000002</v>
      </c>
      <c r="BD28">
        <f>Table3[[#This Row],[(+)-3-carene]]+0.5</f>
        <v>3619.2130000000002</v>
      </c>
      <c r="BE28">
        <v>385.64100000000002</v>
      </c>
      <c r="BF28">
        <f>Table3[[#This Row],[p-cymene]]+0.5</f>
        <v>386.14100000000002</v>
      </c>
      <c r="BG28">
        <v>2593.7510000000002</v>
      </c>
      <c r="BH28">
        <f>Table3[[#This Row],[1,8-cineole]]+0.5</f>
        <v>2594.2510000000002</v>
      </c>
      <c r="BI28">
        <v>454.87599999999998</v>
      </c>
      <c r="BJ28">
        <f>Table3[[#This Row],[C29]]+0.5</f>
        <v>455.37599999999998</v>
      </c>
      <c r="BK28">
        <v>0</v>
      </c>
      <c r="BL28">
        <f>Table3[[#This Row],[C30]]+0.5</f>
        <v>0.5</v>
      </c>
      <c r="BM28">
        <v>0</v>
      </c>
      <c r="BN28">
        <f>Table3[[#This Row],[Sabinene]]+0.5</f>
        <v>0.5</v>
      </c>
      <c r="BO28">
        <v>1584.3219999999999</v>
      </c>
      <c r="BP28">
        <f>Table3[[#This Row],[C31]]+0.5</f>
        <v>1584.8219999999999</v>
      </c>
      <c r="BQ28">
        <v>1020.529</v>
      </c>
      <c r="BR28">
        <f>Table3[[#This Row],[Terpinolene]]+0.5</f>
        <v>1021.029</v>
      </c>
      <c r="BS28">
        <v>0</v>
      </c>
      <c r="BT28">
        <f>Table3[[#This Row],[C32]]+0.5</f>
        <v>0.5</v>
      </c>
      <c r="BU28">
        <v>204.267</v>
      </c>
      <c r="BV28">
        <f>Table3[[#This Row],[C33]]+0.5</f>
        <v>204.767</v>
      </c>
      <c r="BW28">
        <v>0</v>
      </c>
      <c r="BX28">
        <f>Table3[[#This Row],[C34]]+0.5</f>
        <v>0.5</v>
      </c>
      <c r="BY28">
        <v>181.49799999999999</v>
      </c>
      <c r="BZ28">
        <f>Table3[[#This Row],[C35]]+0.5</f>
        <v>181.99799999999999</v>
      </c>
      <c r="CA28">
        <v>355.142</v>
      </c>
      <c r="CB28">
        <f>Table3[[#This Row],[C36]]+0.5</f>
        <v>355.642</v>
      </c>
      <c r="CC28">
        <v>5925.2020000000002</v>
      </c>
      <c r="CD28">
        <f>Table3[[#This Row],[Camphor]]+0.5</f>
        <v>5925.7020000000002</v>
      </c>
      <c r="CE28">
        <v>3932.3609999999999</v>
      </c>
      <c r="CF28">
        <f>Table3[[#This Row],[C37]]+0.5</f>
        <v>3932.8609999999999</v>
      </c>
      <c r="CG28">
        <v>9093.48</v>
      </c>
      <c r="CH28">
        <f>Table3[[#This Row],[C38]]+0.5</f>
        <v>9093.98</v>
      </c>
      <c r="CI28">
        <v>0</v>
      </c>
      <c r="CJ28">
        <f>Table3[[#This Row],[C39]]+0.5</f>
        <v>0.5</v>
      </c>
      <c r="CK28">
        <v>0</v>
      </c>
      <c r="CL28">
        <f>Table3[[#This Row],[Verbenone]]+0.5</f>
        <v>0.5</v>
      </c>
      <c r="CM28">
        <v>210.173</v>
      </c>
      <c r="CN28">
        <f>Table3[[#This Row],[C42]]+0.5</f>
        <v>210.673</v>
      </c>
      <c r="CO28">
        <v>122.471</v>
      </c>
      <c r="CP28">
        <f>Table3[[#This Row],[C43]]+0.5</f>
        <v>122.971</v>
      </c>
      <c r="CQ28">
        <v>483.35500000000002</v>
      </c>
      <c r="CR28">
        <f>Table3[[#This Row],[C44]]+0.5</f>
        <v>483.85500000000002</v>
      </c>
      <c r="CS28">
        <v>242.541</v>
      </c>
      <c r="CT28">
        <f>Table3[[#This Row],[lavandol]]+0.5</f>
        <v>243.041</v>
      </c>
      <c r="CU28">
        <v>207.649</v>
      </c>
      <c r="CV28">
        <f>Table3[[#This Row],[C45]]+0.5</f>
        <v>208.149</v>
      </c>
    </row>
    <row r="29" spans="1:100">
      <c r="A29">
        <v>20555.719000000001</v>
      </c>
      <c r="B29">
        <f>Table3[[#This Row],[C01]]+0.5</f>
        <v>20556.219000000001</v>
      </c>
      <c r="C29">
        <v>1025.086</v>
      </c>
      <c r="D29">
        <f>Table3[[#This Row],[C02]]+0.5</f>
        <v>1025.586</v>
      </c>
      <c r="E29">
        <v>152.251</v>
      </c>
      <c r="F29">
        <f>Table3[[#This Row],[C03]]+0.5</f>
        <v>152.751</v>
      </c>
      <c r="G29">
        <v>0</v>
      </c>
      <c r="H29">
        <f>Table3[[#This Row],[C04]]+0.5</f>
        <v>0.5</v>
      </c>
      <c r="I29">
        <v>904.61400000000003</v>
      </c>
      <c r="J29">
        <f>Table3[[#This Row],[C05]]+0.5</f>
        <v>905.11400000000003</v>
      </c>
      <c r="K29">
        <v>0</v>
      </c>
      <c r="L29">
        <f>Table3[[#This Row],[C06]]+0.5</f>
        <v>0.5</v>
      </c>
      <c r="M29">
        <v>398.13099999999997</v>
      </c>
      <c r="N29">
        <f>Table3[[#This Row],[C07]]+0.5</f>
        <v>398.63099999999997</v>
      </c>
      <c r="O29">
        <v>0</v>
      </c>
      <c r="P29">
        <f>Table3[[#This Row],[c08]]+0.5</f>
        <v>0.5</v>
      </c>
      <c r="Q29">
        <v>0</v>
      </c>
      <c r="R29">
        <f>Table3[[#This Row],[C09]]+0.5</f>
        <v>0.5</v>
      </c>
      <c r="S29">
        <v>230.64</v>
      </c>
      <c r="T29">
        <f>Table3[[#This Row],[C10]]+0.5</f>
        <v>231.14</v>
      </c>
      <c r="U29">
        <v>0</v>
      </c>
      <c r="V29">
        <f>Table3[[#This Row],[C11]]+0.5</f>
        <v>0.5</v>
      </c>
      <c r="W29">
        <v>0</v>
      </c>
      <c r="X29">
        <f>Table3[[#This Row],[C12]]+0.5</f>
        <v>0.5</v>
      </c>
      <c r="Y29">
        <v>278.35899999999998</v>
      </c>
      <c r="Z29">
        <f>Table3[[#This Row],[C13]]+0.5</f>
        <v>278.85899999999998</v>
      </c>
      <c r="AA29">
        <v>0</v>
      </c>
      <c r="AB29">
        <f>Table3[[#This Row],[C14]]+0.5</f>
        <v>0.5</v>
      </c>
      <c r="AC29">
        <v>144.25700000000001</v>
      </c>
      <c r="AD29">
        <f>Table3[[#This Row],[C15]]+0.5</f>
        <v>144.75700000000001</v>
      </c>
      <c r="AE29">
        <v>0</v>
      </c>
      <c r="AF29">
        <f>Table3[[#This Row],[C17]]+0.5</f>
        <v>0.5</v>
      </c>
      <c r="AG29">
        <v>2449.8629999999998</v>
      </c>
      <c r="AH29">
        <f>Table3[[#This Row],[C20]]+0.5</f>
        <v>2450.3629999999998</v>
      </c>
      <c r="AI29">
        <v>228.17599999999999</v>
      </c>
      <c r="AJ29">
        <f>Table3[[#This Row],[C21]]+0.5</f>
        <v>228.67599999999999</v>
      </c>
      <c r="AK29">
        <v>615.16499999999996</v>
      </c>
      <c r="AL29">
        <f>Table3[[#This Row],[C22]]+0.5</f>
        <v>615.66499999999996</v>
      </c>
      <c r="AM29">
        <v>0</v>
      </c>
      <c r="AN29">
        <f>Table3[[#This Row],[alpha-pinene]]+0.5</f>
        <v>0.5</v>
      </c>
      <c r="AO29">
        <v>1784.596</v>
      </c>
      <c r="AP29">
        <f>Table3[[#This Row],[Camphene]]+0.5</f>
        <v>1785.096</v>
      </c>
      <c r="AQ29">
        <v>0</v>
      </c>
      <c r="AR29">
        <f>Table3[[#This Row],[C23]]+0.5</f>
        <v>0.5</v>
      </c>
      <c r="AS29">
        <v>183.23500000000001</v>
      </c>
      <c r="AT29">
        <f>Table3[[#This Row],[C24]]+0.5</f>
        <v>183.73500000000001</v>
      </c>
      <c r="AU29">
        <v>0</v>
      </c>
      <c r="AV29">
        <f>Table3[[#This Row],[C25]]+0.5</f>
        <v>0.5</v>
      </c>
      <c r="AW29">
        <v>631.98199999999997</v>
      </c>
      <c r="AX29">
        <f>Table3[[#This Row],[beta-pinene]]+0.5</f>
        <v>632.48199999999997</v>
      </c>
      <c r="AY29">
        <v>0</v>
      </c>
      <c r="AZ29">
        <f>Table3[[#This Row],[C26]]+0.5</f>
        <v>0.5</v>
      </c>
      <c r="BA29">
        <v>0</v>
      </c>
      <c r="BB29">
        <f>Table3[[#This Row],[C28]]+0.5</f>
        <v>0.5</v>
      </c>
      <c r="BC29">
        <v>3365.8310000000001</v>
      </c>
      <c r="BD29">
        <f>Table3[[#This Row],[(+)-3-carene]]+0.5</f>
        <v>3366.3310000000001</v>
      </c>
      <c r="BE29">
        <v>400.12200000000001</v>
      </c>
      <c r="BF29">
        <f>Table3[[#This Row],[p-cymene]]+0.5</f>
        <v>400.62200000000001</v>
      </c>
      <c r="BG29">
        <v>3254.5949999999998</v>
      </c>
      <c r="BH29">
        <f>Table3[[#This Row],[1,8-cineole]]+0.5</f>
        <v>3255.0949999999998</v>
      </c>
      <c r="BI29">
        <v>0</v>
      </c>
      <c r="BJ29">
        <f>Table3[[#This Row],[C29]]+0.5</f>
        <v>0.5</v>
      </c>
      <c r="BK29">
        <v>0</v>
      </c>
      <c r="BL29">
        <f>Table3[[#This Row],[C30]]+0.5</f>
        <v>0.5</v>
      </c>
      <c r="BM29">
        <v>0</v>
      </c>
      <c r="BN29">
        <f>Table3[[#This Row],[Sabinene]]+0.5</f>
        <v>0.5</v>
      </c>
      <c r="BO29">
        <v>522.17600000000004</v>
      </c>
      <c r="BP29">
        <f>Table3[[#This Row],[C31]]+0.5</f>
        <v>522.67600000000004</v>
      </c>
      <c r="BQ29">
        <v>834.346</v>
      </c>
      <c r="BR29">
        <f>Table3[[#This Row],[Terpinolene]]+0.5</f>
        <v>834.846</v>
      </c>
      <c r="BS29">
        <v>138.05600000000001</v>
      </c>
      <c r="BT29">
        <f>Table3[[#This Row],[C32]]+0.5</f>
        <v>138.55600000000001</v>
      </c>
      <c r="BU29">
        <v>301.93599999999998</v>
      </c>
      <c r="BV29">
        <f>Table3[[#This Row],[C33]]+0.5</f>
        <v>302.43599999999998</v>
      </c>
      <c r="BW29">
        <v>0</v>
      </c>
      <c r="BX29">
        <f>Table3[[#This Row],[C34]]+0.5</f>
        <v>0.5</v>
      </c>
      <c r="BY29">
        <v>169.27799999999999</v>
      </c>
      <c r="BZ29">
        <f>Table3[[#This Row],[C35]]+0.5</f>
        <v>169.77799999999999</v>
      </c>
      <c r="CA29">
        <v>113.43</v>
      </c>
      <c r="CB29">
        <f>Table3[[#This Row],[C36]]+0.5</f>
        <v>113.93</v>
      </c>
      <c r="CC29">
        <v>5123.6120000000001</v>
      </c>
      <c r="CD29">
        <f>Table3[[#This Row],[Camphor]]+0.5</f>
        <v>5124.1120000000001</v>
      </c>
      <c r="CE29">
        <v>1469.4590000000001</v>
      </c>
      <c r="CF29">
        <f>Table3[[#This Row],[C37]]+0.5</f>
        <v>1469.9590000000001</v>
      </c>
      <c r="CG29">
        <v>7308.7449999999999</v>
      </c>
      <c r="CH29">
        <f>Table3[[#This Row],[C38]]+0.5</f>
        <v>7309.2449999999999</v>
      </c>
      <c r="CI29">
        <v>0</v>
      </c>
      <c r="CJ29">
        <f>Table3[[#This Row],[C39]]+0.5</f>
        <v>0.5</v>
      </c>
      <c r="CK29">
        <v>0</v>
      </c>
      <c r="CL29">
        <f>Table3[[#This Row],[Verbenone]]+0.5</f>
        <v>0.5</v>
      </c>
      <c r="CM29">
        <v>205.96799999999999</v>
      </c>
      <c r="CN29">
        <f>Table3[[#This Row],[C42]]+0.5</f>
        <v>206.46799999999999</v>
      </c>
      <c r="CO29">
        <v>159.024</v>
      </c>
      <c r="CP29">
        <f>Table3[[#This Row],[C43]]+0.5</f>
        <v>159.524</v>
      </c>
      <c r="CQ29">
        <v>589.69899999999996</v>
      </c>
      <c r="CR29">
        <f>Table3[[#This Row],[C44]]+0.5</f>
        <v>590.19899999999996</v>
      </c>
      <c r="CS29">
        <v>298.387</v>
      </c>
      <c r="CT29">
        <f>Table3[[#This Row],[lavandol]]+0.5</f>
        <v>298.887</v>
      </c>
      <c r="CU29">
        <v>202.70599999999999</v>
      </c>
      <c r="CV29">
        <f>Table3[[#This Row],[C45]]+0.5</f>
        <v>203.20599999999999</v>
      </c>
    </row>
    <row r="30" spans="1:100">
      <c r="A30">
        <v>19263.767</v>
      </c>
      <c r="B30">
        <f>Table3[[#This Row],[C01]]+0.5</f>
        <v>19264.267</v>
      </c>
      <c r="C30">
        <v>761.61300000000006</v>
      </c>
      <c r="D30">
        <f>Table3[[#This Row],[C02]]+0.5</f>
        <v>762.11300000000006</v>
      </c>
      <c r="E30">
        <v>133.87200000000001</v>
      </c>
      <c r="F30">
        <f>Table3[[#This Row],[C03]]+0.5</f>
        <v>134.37200000000001</v>
      </c>
      <c r="G30">
        <v>0</v>
      </c>
      <c r="H30">
        <f>Table3[[#This Row],[C04]]+0.5</f>
        <v>0.5</v>
      </c>
      <c r="I30">
        <v>431.43</v>
      </c>
      <c r="J30">
        <f>Table3[[#This Row],[C05]]+0.5</f>
        <v>431.93</v>
      </c>
      <c r="K30">
        <v>0</v>
      </c>
      <c r="L30">
        <f>Table3[[#This Row],[C06]]+0.5</f>
        <v>0.5</v>
      </c>
      <c r="M30">
        <v>0</v>
      </c>
      <c r="N30">
        <f>Table3[[#This Row],[C07]]+0.5</f>
        <v>0.5</v>
      </c>
      <c r="O30">
        <v>407.67700000000002</v>
      </c>
      <c r="P30">
        <f>Table3[[#This Row],[c08]]+0.5</f>
        <v>408.17700000000002</v>
      </c>
      <c r="Q30">
        <v>0</v>
      </c>
      <c r="R30">
        <f>Table3[[#This Row],[C09]]+0.5</f>
        <v>0.5</v>
      </c>
      <c r="S30">
        <v>394.46899999999999</v>
      </c>
      <c r="T30">
        <f>Table3[[#This Row],[C10]]+0.5</f>
        <v>394.96899999999999</v>
      </c>
      <c r="U30">
        <v>123.736</v>
      </c>
      <c r="V30">
        <f>Table3[[#This Row],[C11]]+0.5</f>
        <v>124.236</v>
      </c>
      <c r="W30">
        <v>0</v>
      </c>
      <c r="X30">
        <f>Table3[[#This Row],[C12]]+0.5</f>
        <v>0.5</v>
      </c>
      <c r="Y30">
        <v>275.48500000000001</v>
      </c>
      <c r="Z30">
        <f>Table3[[#This Row],[C13]]+0.5</f>
        <v>275.98500000000001</v>
      </c>
      <c r="AA30">
        <v>0</v>
      </c>
      <c r="AB30">
        <f>Table3[[#This Row],[C14]]+0.5</f>
        <v>0.5</v>
      </c>
      <c r="AC30">
        <v>0</v>
      </c>
      <c r="AD30">
        <f>Table3[[#This Row],[C15]]+0.5</f>
        <v>0.5</v>
      </c>
      <c r="AE30">
        <v>112.33799999999999</v>
      </c>
      <c r="AF30">
        <f>Table3[[#This Row],[C17]]+0.5</f>
        <v>112.83799999999999</v>
      </c>
      <c r="AG30">
        <v>2214.6750000000002</v>
      </c>
      <c r="AH30">
        <f>Table3[[#This Row],[C20]]+0.5</f>
        <v>2215.1750000000002</v>
      </c>
      <c r="AI30">
        <v>244.893</v>
      </c>
      <c r="AJ30">
        <f>Table3[[#This Row],[C21]]+0.5</f>
        <v>245.393</v>
      </c>
      <c r="AK30">
        <v>352.88099999999997</v>
      </c>
      <c r="AL30">
        <f>Table3[[#This Row],[C22]]+0.5</f>
        <v>353.38099999999997</v>
      </c>
      <c r="AM30">
        <v>0</v>
      </c>
      <c r="AN30">
        <f>Table3[[#This Row],[alpha-pinene]]+0.5</f>
        <v>0.5</v>
      </c>
      <c r="AO30">
        <v>2603.7710000000002</v>
      </c>
      <c r="AP30">
        <f>Table3[[#This Row],[Camphene]]+0.5</f>
        <v>2604.2710000000002</v>
      </c>
      <c r="AQ30">
        <v>0</v>
      </c>
      <c r="AR30">
        <f>Table3[[#This Row],[C23]]+0.5</f>
        <v>0.5</v>
      </c>
      <c r="AS30">
        <v>130.55799999999999</v>
      </c>
      <c r="AT30">
        <f>Table3[[#This Row],[C24]]+0.5</f>
        <v>131.05799999999999</v>
      </c>
      <c r="AU30">
        <v>0</v>
      </c>
      <c r="AV30">
        <f>Table3[[#This Row],[C25]]+0.5</f>
        <v>0.5</v>
      </c>
      <c r="AW30">
        <v>911.55</v>
      </c>
      <c r="AX30">
        <f>Table3[[#This Row],[beta-pinene]]+0.5</f>
        <v>912.05</v>
      </c>
      <c r="AY30">
        <v>0</v>
      </c>
      <c r="AZ30">
        <f>Table3[[#This Row],[C26]]+0.5</f>
        <v>0.5</v>
      </c>
      <c r="BA30">
        <v>0</v>
      </c>
      <c r="BB30">
        <f>Table3[[#This Row],[C28]]+0.5</f>
        <v>0.5</v>
      </c>
      <c r="BC30">
        <v>349.11200000000002</v>
      </c>
      <c r="BD30">
        <f>Table3[[#This Row],[(+)-3-carene]]+0.5</f>
        <v>349.61200000000002</v>
      </c>
      <c r="BE30">
        <v>203.83600000000001</v>
      </c>
      <c r="BF30">
        <f>Table3[[#This Row],[p-cymene]]+0.5</f>
        <v>204.33600000000001</v>
      </c>
      <c r="BG30">
        <v>2574.56</v>
      </c>
      <c r="BH30">
        <f>Table3[[#This Row],[1,8-cineole]]+0.5</f>
        <v>2575.06</v>
      </c>
      <c r="BI30">
        <v>173.40600000000001</v>
      </c>
      <c r="BJ30">
        <f>Table3[[#This Row],[C29]]+0.5</f>
        <v>173.90600000000001</v>
      </c>
      <c r="BK30">
        <v>0</v>
      </c>
      <c r="BL30">
        <f>Table3[[#This Row],[C30]]+0.5</f>
        <v>0.5</v>
      </c>
      <c r="BM30">
        <v>0</v>
      </c>
      <c r="BN30">
        <f>Table3[[#This Row],[Sabinene]]+0.5</f>
        <v>0.5</v>
      </c>
      <c r="BO30">
        <v>670.01300000000003</v>
      </c>
      <c r="BP30">
        <f>Table3[[#This Row],[C31]]+0.5</f>
        <v>670.51300000000003</v>
      </c>
      <c r="BQ30">
        <v>393.49</v>
      </c>
      <c r="BR30">
        <f>Table3[[#This Row],[Terpinolene]]+0.5</f>
        <v>393.99</v>
      </c>
      <c r="BS30">
        <v>0</v>
      </c>
      <c r="BT30">
        <f>Table3[[#This Row],[C32]]+0.5</f>
        <v>0.5</v>
      </c>
      <c r="BU30">
        <v>304.99299999999999</v>
      </c>
      <c r="BV30">
        <f>Table3[[#This Row],[C33]]+0.5</f>
        <v>305.49299999999999</v>
      </c>
      <c r="BW30">
        <v>0</v>
      </c>
      <c r="BX30">
        <f>Table3[[#This Row],[C34]]+0.5</f>
        <v>0.5</v>
      </c>
      <c r="BY30">
        <v>173.05699999999999</v>
      </c>
      <c r="BZ30">
        <f>Table3[[#This Row],[C35]]+0.5</f>
        <v>173.55699999999999</v>
      </c>
      <c r="CA30">
        <v>155.29</v>
      </c>
      <c r="CB30">
        <f>Table3[[#This Row],[C36]]+0.5</f>
        <v>155.79</v>
      </c>
      <c r="CC30">
        <v>5743.09</v>
      </c>
      <c r="CD30">
        <f>Table3[[#This Row],[Camphor]]+0.5</f>
        <v>5743.59</v>
      </c>
      <c r="CE30">
        <v>2320.366</v>
      </c>
      <c r="CF30">
        <f>Table3[[#This Row],[C37]]+0.5</f>
        <v>2320.866</v>
      </c>
      <c r="CG30">
        <v>6191.4219999999996</v>
      </c>
      <c r="CH30">
        <f>Table3[[#This Row],[C38]]+0.5</f>
        <v>6191.9219999999996</v>
      </c>
      <c r="CI30">
        <v>0</v>
      </c>
      <c r="CJ30">
        <f>Table3[[#This Row],[C39]]+0.5</f>
        <v>0.5</v>
      </c>
      <c r="CK30">
        <v>0</v>
      </c>
      <c r="CL30">
        <f>Table3[[#This Row],[Verbenone]]+0.5</f>
        <v>0.5</v>
      </c>
      <c r="CM30">
        <v>192.05</v>
      </c>
      <c r="CN30">
        <f>Table3[[#This Row],[C42]]+0.5</f>
        <v>192.55</v>
      </c>
      <c r="CO30">
        <v>200.273</v>
      </c>
      <c r="CP30">
        <f>Table3[[#This Row],[C43]]+0.5</f>
        <v>200.773</v>
      </c>
      <c r="CQ30">
        <v>522.70100000000002</v>
      </c>
      <c r="CR30">
        <f>Table3[[#This Row],[C44]]+0.5</f>
        <v>523.20100000000002</v>
      </c>
      <c r="CS30">
        <v>225.62899999999999</v>
      </c>
      <c r="CT30">
        <f>Table3[[#This Row],[lavandol]]+0.5</f>
        <v>226.12899999999999</v>
      </c>
      <c r="CU30">
        <v>179.65</v>
      </c>
      <c r="CV30">
        <f>Table3[[#This Row],[C45]]+0.5</f>
        <v>180.15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9"/>
  <sheetViews>
    <sheetView topLeftCell="D1" workbookViewId="0">
      <selection activeCell="H1" sqref="H1"/>
    </sheetView>
  </sheetViews>
  <sheetFormatPr baseColWidth="10" defaultColWidth="8.83203125" defaultRowHeight="15"/>
  <cols>
    <col min="6" max="6" width="13.6640625" customWidth="1"/>
    <col min="7" max="7" width="11.83203125" customWidth="1"/>
  </cols>
  <sheetData>
    <row r="1" spans="1:58" ht="60.75" customHeight="1">
      <c r="A1" s="3" t="s">
        <v>269</v>
      </c>
      <c r="B1" s="3" t="s">
        <v>270</v>
      </c>
      <c r="C1" s="3" t="s">
        <v>271</v>
      </c>
      <c r="D1" s="3" t="s">
        <v>272</v>
      </c>
      <c r="E1" s="3" t="s">
        <v>273</v>
      </c>
      <c r="F1" s="3" t="s">
        <v>274</v>
      </c>
      <c r="G1" t="s">
        <v>353</v>
      </c>
      <c r="H1" s="11" t="s">
        <v>354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213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16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50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ht="32">
      <c r="A2" s="4" t="s">
        <v>275</v>
      </c>
      <c r="B2" s="4" t="s">
        <v>276</v>
      </c>
      <c r="C2" s="4" t="s">
        <v>277</v>
      </c>
      <c r="D2" s="4" t="s">
        <v>278</v>
      </c>
      <c r="E2" s="4" t="s">
        <v>279</v>
      </c>
      <c r="F2" s="5">
        <v>44350</v>
      </c>
      <c r="G2">
        <v>6.25E-2</v>
      </c>
      <c r="H2">
        <v>0.56766575840145317</v>
      </c>
      <c r="I2">
        <v>5349.0510000000004</v>
      </c>
      <c r="J2">
        <v>255.71899999999999</v>
      </c>
      <c r="K2">
        <v>131.4</v>
      </c>
      <c r="L2">
        <v>0.5</v>
      </c>
      <c r="M2">
        <v>320.48099999999999</v>
      </c>
      <c r="N2">
        <v>0.5</v>
      </c>
      <c r="O2">
        <v>104.849</v>
      </c>
      <c r="P2">
        <v>0.5</v>
      </c>
      <c r="Q2">
        <v>0.5</v>
      </c>
      <c r="R2">
        <v>0.5</v>
      </c>
      <c r="S2">
        <v>0.5</v>
      </c>
      <c r="T2">
        <v>104.68300000000001</v>
      </c>
      <c r="U2">
        <v>0.5</v>
      </c>
      <c r="V2">
        <v>0.5</v>
      </c>
      <c r="W2">
        <v>0.5</v>
      </c>
      <c r="X2">
        <v>0.5</v>
      </c>
      <c r="Y2">
        <v>1632.809</v>
      </c>
      <c r="Z2">
        <v>0.5</v>
      </c>
      <c r="AA2">
        <v>0.5</v>
      </c>
      <c r="AB2">
        <v>471.15300000000002</v>
      </c>
      <c r="AC2">
        <v>1699.5170000000001</v>
      </c>
      <c r="AD2">
        <v>0.5</v>
      </c>
      <c r="AE2">
        <v>0.5</v>
      </c>
      <c r="AF2">
        <v>0.5</v>
      </c>
      <c r="AG2">
        <v>8843.2250000000004</v>
      </c>
      <c r="AH2">
        <v>0.5</v>
      </c>
      <c r="AI2">
        <v>0.5</v>
      </c>
      <c r="AJ2">
        <v>130.47800000000001</v>
      </c>
      <c r="AK2">
        <v>520.83399999999995</v>
      </c>
      <c r="AL2">
        <v>10265.269</v>
      </c>
      <c r="AM2">
        <v>113.169</v>
      </c>
      <c r="AN2">
        <v>183.83799999999999</v>
      </c>
      <c r="AO2">
        <v>289.87900000000002</v>
      </c>
      <c r="AP2">
        <v>307.25099999999998</v>
      </c>
      <c r="AQ2">
        <v>0.5</v>
      </c>
      <c r="AR2">
        <v>101.08199999999999</v>
      </c>
      <c r="AS2">
        <v>234.952</v>
      </c>
      <c r="AT2">
        <v>131.68299999999999</v>
      </c>
      <c r="AU2">
        <v>0.5</v>
      </c>
      <c r="AV2">
        <v>3046.2460000000001</v>
      </c>
      <c r="AW2">
        <v>11233.200999999999</v>
      </c>
      <c r="AX2">
        <v>0.5</v>
      </c>
      <c r="AY2">
        <v>169.946</v>
      </c>
      <c r="AZ2">
        <v>156.69399999999999</v>
      </c>
      <c r="BA2">
        <v>411.18700000000001</v>
      </c>
      <c r="BB2">
        <v>146.02099999999999</v>
      </c>
      <c r="BC2">
        <v>170.994</v>
      </c>
      <c r="BD2">
        <v>359.58800000000002</v>
      </c>
      <c r="BE2">
        <v>108.05500000000001</v>
      </c>
      <c r="BF2">
        <v>0.5</v>
      </c>
    </row>
    <row r="3" spans="1:58" ht="32">
      <c r="A3" s="4" t="s">
        <v>280</v>
      </c>
      <c r="B3" s="4" t="s">
        <v>276</v>
      </c>
      <c r="C3" s="4" t="s">
        <v>277</v>
      </c>
      <c r="D3" s="4" t="s">
        <v>281</v>
      </c>
      <c r="E3" s="4" t="s">
        <v>279</v>
      </c>
      <c r="F3" s="5">
        <v>44350</v>
      </c>
      <c r="G3">
        <v>5.3099999999998815E-2</v>
      </c>
      <c r="H3">
        <v>0.52263779527557885</v>
      </c>
      <c r="I3">
        <v>5173.5230000000001</v>
      </c>
      <c r="J3">
        <v>140.916</v>
      </c>
      <c r="K3">
        <v>0.5</v>
      </c>
      <c r="L3">
        <v>0.5</v>
      </c>
      <c r="M3">
        <v>299.95999999999998</v>
      </c>
      <c r="N3">
        <v>0.5</v>
      </c>
      <c r="O3">
        <v>116.81699999999999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4532.0680000000002</v>
      </c>
      <c r="Z3">
        <v>0.5</v>
      </c>
      <c r="AA3">
        <v>0.5</v>
      </c>
      <c r="AB3">
        <v>539.24900000000002</v>
      </c>
      <c r="AC3">
        <v>1880.3630000000001</v>
      </c>
      <c r="AD3">
        <v>0.5</v>
      </c>
      <c r="AE3">
        <v>0.5</v>
      </c>
      <c r="AF3">
        <v>0.5</v>
      </c>
      <c r="AG3">
        <v>22625.329000000002</v>
      </c>
      <c r="AH3">
        <v>0.5</v>
      </c>
      <c r="AI3">
        <v>109.508</v>
      </c>
      <c r="AJ3">
        <v>108.735</v>
      </c>
      <c r="AK3">
        <v>165.52699999999999</v>
      </c>
      <c r="AL3">
        <v>5111.9830000000002</v>
      </c>
      <c r="AM3">
        <v>217.505</v>
      </c>
      <c r="AN3">
        <v>288.17</v>
      </c>
      <c r="AO3">
        <v>0.5</v>
      </c>
      <c r="AP3">
        <v>827.48199999999997</v>
      </c>
      <c r="AQ3">
        <v>107.98699999999999</v>
      </c>
      <c r="AR3">
        <v>100.566</v>
      </c>
      <c r="AS3">
        <v>814.59900000000005</v>
      </c>
      <c r="AT3">
        <v>826.09299999999996</v>
      </c>
      <c r="AU3">
        <v>0.5</v>
      </c>
      <c r="AV3">
        <v>7129.0990000000002</v>
      </c>
      <c r="AW3">
        <v>6106.3729999999996</v>
      </c>
      <c r="AX3">
        <v>790.46699999999998</v>
      </c>
      <c r="AY3">
        <v>464.90899999999999</v>
      </c>
      <c r="AZ3">
        <v>0.5</v>
      </c>
      <c r="BA3">
        <v>412.87200000000001</v>
      </c>
      <c r="BB3">
        <v>217.48500000000001</v>
      </c>
      <c r="BC3">
        <v>184.958</v>
      </c>
      <c r="BD3">
        <v>284.73200000000003</v>
      </c>
      <c r="BE3">
        <v>225.22900000000001</v>
      </c>
      <c r="BF3">
        <v>0.5</v>
      </c>
    </row>
    <row r="4" spans="1:58" ht="32">
      <c r="A4" s="4" t="s">
        <v>282</v>
      </c>
      <c r="B4" s="4" t="s">
        <v>283</v>
      </c>
      <c r="C4" s="4" t="s">
        <v>277</v>
      </c>
      <c r="D4" s="4" t="s">
        <v>284</v>
      </c>
      <c r="E4" s="4" t="s">
        <v>279</v>
      </c>
      <c r="F4" s="5">
        <v>44350</v>
      </c>
      <c r="G4">
        <v>6.0499999999999332E-2</v>
      </c>
      <c r="H4">
        <v>0.60499999999999332</v>
      </c>
      <c r="I4">
        <v>3563.0830000000001</v>
      </c>
      <c r="J4">
        <v>0.5</v>
      </c>
      <c r="K4">
        <v>126.91500000000001</v>
      </c>
      <c r="L4">
        <v>0.5</v>
      </c>
      <c r="M4">
        <v>308.62700000000001</v>
      </c>
      <c r="N4">
        <v>0.5</v>
      </c>
      <c r="O4">
        <v>107.209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</v>
      </c>
      <c r="X4">
        <v>0.5</v>
      </c>
      <c r="Y4">
        <v>3414.7040000000002</v>
      </c>
      <c r="Z4">
        <v>149.58699999999999</v>
      </c>
      <c r="AA4">
        <v>0.5</v>
      </c>
      <c r="AB4">
        <v>491.34399999999999</v>
      </c>
      <c r="AC4">
        <v>2802.1370000000002</v>
      </c>
      <c r="AD4">
        <v>0.5</v>
      </c>
      <c r="AE4">
        <v>0.5</v>
      </c>
      <c r="AF4">
        <v>387.54899999999998</v>
      </c>
      <c r="AG4">
        <v>10029.441999999999</v>
      </c>
      <c r="AH4">
        <v>111.127</v>
      </c>
      <c r="AI4">
        <v>216.21799999999999</v>
      </c>
      <c r="AJ4">
        <v>507.11099999999999</v>
      </c>
      <c r="AK4">
        <v>444.63799999999998</v>
      </c>
      <c r="AL4">
        <v>9845.81</v>
      </c>
      <c r="AM4">
        <v>206.24100000000001</v>
      </c>
      <c r="AN4">
        <v>160.74600000000001</v>
      </c>
      <c r="AO4">
        <v>0.5</v>
      </c>
      <c r="AP4">
        <v>588.19399999999996</v>
      </c>
      <c r="AQ4">
        <v>180.37</v>
      </c>
      <c r="AR4">
        <v>155.77799999999999</v>
      </c>
      <c r="AS4">
        <v>214.39500000000001</v>
      </c>
      <c r="AT4">
        <v>183.90299999999999</v>
      </c>
      <c r="AU4">
        <v>111.845</v>
      </c>
      <c r="AV4">
        <v>3855.8870000000002</v>
      </c>
      <c r="AW4">
        <v>9514.3439999999991</v>
      </c>
      <c r="AX4">
        <v>853.36</v>
      </c>
      <c r="AY4">
        <v>303.97500000000002</v>
      </c>
      <c r="AZ4">
        <v>208.488</v>
      </c>
      <c r="BA4">
        <v>165.31</v>
      </c>
      <c r="BB4">
        <v>188.20599999999999</v>
      </c>
      <c r="BC4">
        <v>144.124</v>
      </c>
      <c r="BD4">
        <v>310.78399999999999</v>
      </c>
      <c r="BE4">
        <v>323.63299999999998</v>
      </c>
      <c r="BF4">
        <v>0.5</v>
      </c>
    </row>
    <row r="5" spans="1:58" ht="32">
      <c r="A5" s="4" t="s">
        <v>285</v>
      </c>
      <c r="B5" s="4" t="s">
        <v>286</v>
      </c>
      <c r="C5" s="4" t="s">
        <v>277</v>
      </c>
      <c r="D5" s="4" t="s">
        <v>287</v>
      </c>
      <c r="E5" s="4" t="s">
        <v>279</v>
      </c>
      <c r="F5" s="5">
        <v>44350</v>
      </c>
      <c r="G5">
        <v>6.1999999999999389E-2</v>
      </c>
      <c r="H5">
        <v>0.55805580558055257</v>
      </c>
      <c r="I5">
        <v>2430.1239999999998</v>
      </c>
      <c r="J5">
        <v>363.26499999999999</v>
      </c>
      <c r="K5">
        <v>0.5</v>
      </c>
      <c r="L5">
        <v>0.5</v>
      </c>
      <c r="M5">
        <v>0.5</v>
      </c>
      <c r="N5">
        <v>0.5</v>
      </c>
      <c r="O5">
        <v>0.5</v>
      </c>
      <c r="P5">
        <v>0.5</v>
      </c>
      <c r="Q5">
        <v>0.5</v>
      </c>
      <c r="R5">
        <v>0.5</v>
      </c>
      <c r="S5">
        <v>0.5</v>
      </c>
      <c r="T5">
        <v>0.5</v>
      </c>
      <c r="U5">
        <v>0.5</v>
      </c>
      <c r="V5">
        <v>0.5</v>
      </c>
      <c r="W5">
        <v>0.5</v>
      </c>
      <c r="X5">
        <v>0.5</v>
      </c>
      <c r="Y5">
        <v>1414.9639999999999</v>
      </c>
      <c r="Z5">
        <v>0.5</v>
      </c>
      <c r="AA5">
        <v>0.5</v>
      </c>
      <c r="AB5">
        <v>196.23</v>
      </c>
      <c r="AC5">
        <v>2058.7150000000001</v>
      </c>
      <c r="AD5">
        <v>0.5</v>
      </c>
      <c r="AE5">
        <v>0.5</v>
      </c>
      <c r="AF5">
        <v>1113.0920000000001</v>
      </c>
      <c r="AG5">
        <v>9982.3050000000003</v>
      </c>
      <c r="AH5">
        <v>0.5</v>
      </c>
      <c r="AI5">
        <v>0.5</v>
      </c>
      <c r="AJ5">
        <v>170.40899999999999</v>
      </c>
      <c r="AK5">
        <v>160.244</v>
      </c>
      <c r="AL5">
        <v>3636.4609999999998</v>
      </c>
      <c r="AM5">
        <v>1217.059</v>
      </c>
      <c r="AN5">
        <v>133.55199999999999</v>
      </c>
      <c r="AO5">
        <v>638.03300000000002</v>
      </c>
      <c r="AP5">
        <v>505.52699999999999</v>
      </c>
      <c r="AQ5">
        <v>0.5</v>
      </c>
      <c r="AR5">
        <v>0.5</v>
      </c>
      <c r="AS5">
        <v>164.17</v>
      </c>
      <c r="AT5">
        <v>116.48</v>
      </c>
      <c r="AU5">
        <v>0.5</v>
      </c>
      <c r="AV5">
        <v>2428.7379999999998</v>
      </c>
      <c r="AW5">
        <v>5220.4449999999997</v>
      </c>
      <c r="AX5">
        <v>219.11799999999999</v>
      </c>
      <c r="AY5">
        <v>161.04599999999999</v>
      </c>
      <c r="AZ5">
        <v>231.49700000000001</v>
      </c>
      <c r="BA5">
        <v>0.5</v>
      </c>
      <c r="BB5">
        <v>177.941</v>
      </c>
      <c r="BC5">
        <v>140.678</v>
      </c>
      <c r="BD5">
        <v>343.70299999999997</v>
      </c>
      <c r="BE5">
        <v>320.02699999999999</v>
      </c>
      <c r="BF5">
        <v>114.41800000000001</v>
      </c>
    </row>
    <row r="6" spans="1:58" ht="32">
      <c r="A6" s="4" t="s">
        <v>288</v>
      </c>
      <c r="B6" s="4" t="s">
        <v>289</v>
      </c>
      <c r="C6" s="4" t="s">
        <v>277</v>
      </c>
      <c r="D6" s="4" t="s">
        <v>290</v>
      </c>
      <c r="E6" s="4" t="s">
        <v>279</v>
      </c>
      <c r="F6" s="5">
        <v>44350</v>
      </c>
      <c r="G6">
        <v>5.379999999999896E-2</v>
      </c>
      <c r="H6">
        <v>0.50374531835205016</v>
      </c>
      <c r="I6">
        <v>2135.9740000000002</v>
      </c>
      <c r="J6">
        <v>245.11799999999999</v>
      </c>
      <c r="K6">
        <v>125.41800000000001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</v>
      </c>
      <c r="R6">
        <v>0.5</v>
      </c>
      <c r="S6">
        <v>0.5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2869.1680000000001</v>
      </c>
      <c r="Z6">
        <v>0.5</v>
      </c>
      <c r="AA6">
        <v>0.5</v>
      </c>
      <c r="AB6">
        <v>703.27800000000002</v>
      </c>
      <c r="AC6">
        <v>2254.1320000000001</v>
      </c>
      <c r="AD6">
        <v>0.5</v>
      </c>
      <c r="AE6">
        <v>0.5</v>
      </c>
      <c r="AF6">
        <v>169.91800000000001</v>
      </c>
      <c r="AG6">
        <v>10292.831</v>
      </c>
      <c r="AH6">
        <v>0.5</v>
      </c>
      <c r="AI6">
        <v>0.5</v>
      </c>
      <c r="AJ6">
        <v>166.45</v>
      </c>
      <c r="AK6">
        <v>558.15099999999995</v>
      </c>
      <c r="AL6">
        <v>11717.789000000001</v>
      </c>
      <c r="AM6">
        <v>1143.8140000000001</v>
      </c>
      <c r="AN6">
        <v>397.24</v>
      </c>
      <c r="AO6">
        <v>692.73400000000004</v>
      </c>
      <c r="AP6">
        <v>373.46</v>
      </c>
      <c r="AQ6">
        <v>0.5</v>
      </c>
      <c r="AR6">
        <v>0.5</v>
      </c>
      <c r="AS6">
        <v>0.5</v>
      </c>
      <c r="AT6">
        <v>130.13399999999999</v>
      </c>
      <c r="AU6">
        <v>0.5</v>
      </c>
      <c r="AV6">
        <v>1845.51</v>
      </c>
      <c r="AW6">
        <v>6838.1459999999997</v>
      </c>
      <c r="AX6">
        <v>0.5</v>
      </c>
      <c r="AY6">
        <v>104.321</v>
      </c>
      <c r="AZ6">
        <v>338.15300000000002</v>
      </c>
      <c r="BA6">
        <v>0.5</v>
      </c>
      <c r="BB6">
        <v>137.81399999999999</v>
      </c>
      <c r="BC6">
        <v>192.023</v>
      </c>
      <c r="BD6">
        <v>290.02600000000001</v>
      </c>
      <c r="BE6">
        <v>296.62400000000002</v>
      </c>
      <c r="BF6">
        <v>128.625</v>
      </c>
    </row>
    <row r="7" spans="1:58" ht="16">
      <c r="A7" s="4" t="s">
        <v>291</v>
      </c>
      <c r="B7" s="4" t="s">
        <v>292</v>
      </c>
      <c r="C7" s="4" t="s">
        <v>293</v>
      </c>
      <c r="D7" s="4" t="s">
        <v>294</v>
      </c>
      <c r="E7" s="4" t="s">
        <v>295</v>
      </c>
      <c r="F7" s="6" t="s">
        <v>296</v>
      </c>
      <c r="G7">
        <v>6.8499999999998451E-2</v>
      </c>
      <c r="H7">
        <v>0.72410147991541696</v>
      </c>
      <c r="I7">
        <v>803.10500000000002</v>
      </c>
      <c r="J7">
        <v>0.5</v>
      </c>
      <c r="K7">
        <v>115.32599999999999</v>
      </c>
      <c r="L7">
        <v>0.5</v>
      </c>
      <c r="M7">
        <v>0.5</v>
      </c>
      <c r="N7">
        <v>120.90900000000001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158.30600000000001</v>
      </c>
      <c r="W7">
        <v>0.5</v>
      </c>
      <c r="X7">
        <v>0.5</v>
      </c>
      <c r="Y7">
        <v>324.26499999999999</v>
      </c>
      <c r="Z7">
        <v>0.5</v>
      </c>
      <c r="AA7">
        <v>244.76900000000001</v>
      </c>
      <c r="AB7">
        <v>0.5</v>
      </c>
      <c r="AC7">
        <v>863.13499999999999</v>
      </c>
      <c r="AD7">
        <v>0.5</v>
      </c>
      <c r="AE7">
        <v>0.5</v>
      </c>
      <c r="AF7">
        <v>702.76900000000001</v>
      </c>
      <c r="AG7">
        <v>3038.377</v>
      </c>
      <c r="AH7">
        <v>0.5</v>
      </c>
      <c r="AI7">
        <v>0.5</v>
      </c>
      <c r="AJ7">
        <v>1378.597</v>
      </c>
      <c r="AK7">
        <v>0.5</v>
      </c>
      <c r="AL7">
        <v>133.92599999999999</v>
      </c>
      <c r="AM7">
        <v>0.5</v>
      </c>
      <c r="AN7">
        <v>0.5</v>
      </c>
      <c r="AO7">
        <v>0.5</v>
      </c>
      <c r="AP7">
        <v>515.49599999999998</v>
      </c>
      <c r="AQ7">
        <v>731.85199999999998</v>
      </c>
      <c r="AR7">
        <v>0.5</v>
      </c>
      <c r="AS7">
        <v>0.5</v>
      </c>
      <c r="AT7">
        <v>187.94200000000001</v>
      </c>
      <c r="AU7">
        <v>0.5</v>
      </c>
      <c r="AV7">
        <v>446.82299999999998</v>
      </c>
      <c r="AW7">
        <v>1230.8409999999999</v>
      </c>
      <c r="AX7">
        <v>113.83</v>
      </c>
      <c r="AY7">
        <v>1085.787</v>
      </c>
      <c r="AZ7">
        <v>0.5</v>
      </c>
      <c r="BA7">
        <v>0.5</v>
      </c>
      <c r="BB7">
        <v>0.5</v>
      </c>
      <c r="BC7">
        <v>0.5</v>
      </c>
      <c r="BD7">
        <v>155.37700000000001</v>
      </c>
      <c r="BE7">
        <v>0.5</v>
      </c>
      <c r="BF7">
        <v>127.755</v>
      </c>
    </row>
    <row r="8" spans="1:58" ht="16">
      <c r="A8" s="8" t="s">
        <v>297</v>
      </c>
      <c r="B8" s="8" t="s">
        <v>292</v>
      </c>
      <c r="C8" s="8" t="s">
        <v>298</v>
      </c>
      <c r="D8" s="8" t="s">
        <v>299</v>
      </c>
      <c r="E8" s="8" t="s">
        <v>300</v>
      </c>
      <c r="F8" s="9" t="s">
        <v>296</v>
      </c>
      <c r="G8">
        <v>7.0600000000000662E-2</v>
      </c>
      <c r="H8">
        <v>0.51308139534884201</v>
      </c>
      <c r="I8">
        <v>19022.91</v>
      </c>
      <c r="J8">
        <v>593.74400000000003</v>
      </c>
      <c r="K8">
        <v>159.733</v>
      </c>
      <c r="L8">
        <v>0.5</v>
      </c>
      <c r="M8">
        <v>1073.27</v>
      </c>
      <c r="N8">
        <v>0.5</v>
      </c>
      <c r="O8">
        <v>136.935</v>
      </c>
      <c r="P8">
        <v>0.5</v>
      </c>
      <c r="Q8">
        <v>0.5</v>
      </c>
      <c r="R8">
        <v>288.40600000000001</v>
      </c>
      <c r="S8">
        <v>128.87</v>
      </c>
      <c r="T8">
        <v>0.5</v>
      </c>
      <c r="U8">
        <v>272.81299999999999</v>
      </c>
      <c r="V8">
        <v>0.5</v>
      </c>
      <c r="W8">
        <v>0.5</v>
      </c>
      <c r="X8">
        <v>105.19799999999999</v>
      </c>
      <c r="Y8">
        <v>2840.9229999999998</v>
      </c>
      <c r="Z8">
        <v>166.124</v>
      </c>
      <c r="AA8">
        <v>298.09300000000002</v>
      </c>
      <c r="AB8">
        <v>0.5</v>
      </c>
      <c r="AC8">
        <v>2141.6860000000001</v>
      </c>
      <c r="AD8">
        <v>747.625</v>
      </c>
      <c r="AE8">
        <v>1086.136</v>
      </c>
      <c r="AF8">
        <v>0.5</v>
      </c>
      <c r="AG8">
        <v>2098.355</v>
      </c>
      <c r="AH8">
        <v>113.30200000000001</v>
      </c>
      <c r="AI8">
        <v>0.5</v>
      </c>
      <c r="AJ8">
        <v>146.751</v>
      </c>
      <c r="AK8">
        <v>0.5</v>
      </c>
      <c r="AL8">
        <v>900.08299999999997</v>
      </c>
      <c r="AM8">
        <v>679.09900000000005</v>
      </c>
      <c r="AN8">
        <v>2922.578</v>
      </c>
      <c r="AO8">
        <v>0.5</v>
      </c>
      <c r="AP8">
        <v>2102.8240000000001</v>
      </c>
      <c r="AQ8">
        <v>497.8</v>
      </c>
      <c r="AR8">
        <v>119.29900000000001</v>
      </c>
      <c r="AS8">
        <v>136.45400000000001</v>
      </c>
      <c r="AT8">
        <v>0.5</v>
      </c>
      <c r="AU8">
        <v>181.541</v>
      </c>
      <c r="AV8">
        <v>723.78700000000003</v>
      </c>
      <c r="AW8">
        <v>4033.1550000000002</v>
      </c>
      <c r="AX8">
        <v>1951.9010000000001</v>
      </c>
      <c r="AY8">
        <v>1493.0250000000001</v>
      </c>
      <c r="AZ8">
        <v>195.40600000000001</v>
      </c>
      <c r="BA8">
        <v>0.5</v>
      </c>
      <c r="BB8">
        <v>150.19999999999999</v>
      </c>
      <c r="BC8">
        <v>245.00899999999999</v>
      </c>
      <c r="BD8">
        <v>468.62200000000001</v>
      </c>
      <c r="BE8">
        <v>328.13400000000001</v>
      </c>
      <c r="BF8">
        <v>163.57599999999999</v>
      </c>
    </row>
    <row r="9" spans="1:58" ht="16">
      <c r="A9" s="4" t="s">
        <v>301</v>
      </c>
      <c r="B9" s="4" t="s">
        <v>292</v>
      </c>
      <c r="C9" s="4" t="s">
        <v>298</v>
      </c>
      <c r="D9" s="4" t="s">
        <v>302</v>
      </c>
      <c r="E9" s="10" t="s">
        <v>303</v>
      </c>
      <c r="F9" s="6" t="s">
        <v>296</v>
      </c>
      <c r="G9">
        <v>8.8699999999999335E-2</v>
      </c>
      <c r="H9">
        <v>0.54118364856619483</v>
      </c>
      <c r="I9">
        <v>13044.953</v>
      </c>
      <c r="J9">
        <v>327.85300000000001</v>
      </c>
      <c r="K9">
        <v>168.98</v>
      </c>
      <c r="L9">
        <v>0.5</v>
      </c>
      <c r="M9">
        <v>1438.86</v>
      </c>
      <c r="N9">
        <v>0.5</v>
      </c>
      <c r="O9">
        <v>141.995</v>
      </c>
      <c r="P9">
        <v>0.5</v>
      </c>
      <c r="Q9">
        <v>0.5</v>
      </c>
      <c r="R9">
        <v>356.24</v>
      </c>
      <c r="S9">
        <v>186.36</v>
      </c>
      <c r="T9">
        <v>139.553</v>
      </c>
      <c r="U9">
        <v>178.33500000000001</v>
      </c>
      <c r="V9">
        <v>0.5</v>
      </c>
      <c r="W9">
        <v>0.5</v>
      </c>
      <c r="X9">
        <v>0.5</v>
      </c>
      <c r="Y9">
        <v>3465.4659999999999</v>
      </c>
      <c r="Z9">
        <v>0.5</v>
      </c>
      <c r="AA9">
        <v>444.77800000000002</v>
      </c>
      <c r="AB9">
        <v>0.5</v>
      </c>
      <c r="AC9">
        <v>948.55799999999999</v>
      </c>
      <c r="AD9">
        <v>102.28400000000001</v>
      </c>
      <c r="AE9">
        <v>108.57599999999999</v>
      </c>
      <c r="AF9">
        <v>0.5</v>
      </c>
      <c r="AG9">
        <v>10256.537</v>
      </c>
      <c r="AH9">
        <v>117.97</v>
      </c>
      <c r="AI9">
        <v>0.5</v>
      </c>
      <c r="AJ9">
        <v>431.46499999999997</v>
      </c>
      <c r="AK9">
        <v>134.536</v>
      </c>
      <c r="AL9">
        <v>2074.4290000000001</v>
      </c>
      <c r="AM9">
        <v>180.054</v>
      </c>
      <c r="AN9">
        <v>112.751</v>
      </c>
      <c r="AO9">
        <v>0.5</v>
      </c>
      <c r="AP9">
        <v>815.87599999999998</v>
      </c>
      <c r="AQ9">
        <v>656.59799999999996</v>
      </c>
      <c r="AR9">
        <v>180.376</v>
      </c>
      <c r="AS9">
        <v>265.76400000000001</v>
      </c>
      <c r="AT9">
        <v>0.5</v>
      </c>
      <c r="AU9">
        <v>0.5</v>
      </c>
      <c r="AV9">
        <v>3236.5970000000002</v>
      </c>
      <c r="AW9">
        <v>3685.9029999999998</v>
      </c>
      <c r="AX9">
        <v>1984.596</v>
      </c>
      <c r="AY9">
        <v>7268.58</v>
      </c>
      <c r="AZ9">
        <v>144.441</v>
      </c>
      <c r="BA9">
        <v>0.5</v>
      </c>
      <c r="BB9">
        <v>513.04200000000003</v>
      </c>
      <c r="BC9">
        <v>341.77</v>
      </c>
      <c r="BD9">
        <v>586.452</v>
      </c>
      <c r="BE9">
        <v>371.52699999999999</v>
      </c>
      <c r="BF9">
        <v>175.154</v>
      </c>
    </row>
    <row r="10" spans="1:58" ht="16">
      <c r="A10" s="4" t="s">
        <v>304</v>
      </c>
      <c r="B10" s="4" t="s">
        <v>292</v>
      </c>
      <c r="C10" s="4" t="s">
        <v>293</v>
      </c>
      <c r="D10" s="4" t="s">
        <v>302</v>
      </c>
      <c r="E10" s="10" t="s">
        <v>305</v>
      </c>
      <c r="F10" s="6" t="s">
        <v>296</v>
      </c>
      <c r="G10">
        <v>5.6799999999999073E-2</v>
      </c>
      <c r="H10">
        <v>0.52641334569044551</v>
      </c>
      <c r="I10">
        <v>15145.382</v>
      </c>
      <c r="J10">
        <v>190.465</v>
      </c>
      <c r="K10">
        <v>127.639</v>
      </c>
      <c r="L10">
        <v>0.5</v>
      </c>
      <c r="M10">
        <v>953.85900000000004</v>
      </c>
      <c r="N10">
        <v>0.5</v>
      </c>
      <c r="O10">
        <v>0.5</v>
      </c>
      <c r="P10">
        <v>0.5</v>
      </c>
      <c r="Q10">
        <v>0.5</v>
      </c>
      <c r="R10">
        <v>239.464</v>
      </c>
      <c r="S10">
        <v>106.67100000000001</v>
      </c>
      <c r="T10">
        <v>0.5</v>
      </c>
      <c r="U10">
        <v>270.98599999999999</v>
      </c>
      <c r="V10">
        <v>0.5</v>
      </c>
      <c r="W10">
        <v>0.5</v>
      </c>
      <c r="X10">
        <v>0.5</v>
      </c>
      <c r="Y10">
        <v>2319.0830000000001</v>
      </c>
      <c r="Z10">
        <v>151.304</v>
      </c>
      <c r="AA10">
        <v>263.38499999999999</v>
      </c>
      <c r="AB10">
        <v>0.5</v>
      </c>
      <c r="AC10">
        <v>1095.152</v>
      </c>
      <c r="AD10">
        <v>0.5</v>
      </c>
      <c r="AE10">
        <v>155.791</v>
      </c>
      <c r="AF10">
        <v>0.5</v>
      </c>
      <c r="AG10">
        <v>1516.8019999999999</v>
      </c>
      <c r="AH10">
        <v>0.5</v>
      </c>
      <c r="AI10">
        <v>0.5</v>
      </c>
      <c r="AJ10">
        <v>114.76600000000001</v>
      </c>
      <c r="AK10">
        <v>112.434</v>
      </c>
      <c r="AL10">
        <v>1689.8579999999999</v>
      </c>
      <c r="AM10">
        <v>164.48</v>
      </c>
      <c r="AN10">
        <v>190.19800000000001</v>
      </c>
      <c r="AO10">
        <v>0.5</v>
      </c>
      <c r="AP10">
        <v>949.59299999999996</v>
      </c>
      <c r="AQ10">
        <v>492.37099999999998</v>
      </c>
      <c r="AR10">
        <v>0.5</v>
      </c>
      <c r="AS10">
        <v>360.69400000000002</v>
      </c>
      <c r="AT10">
        <v>0.5</v>
      </c>
      <c r="AU10">
        <v>155.56800000000001</v>
      </c>
      <c r="AV10">
        <v>631.32600000000002</v>
      </c>
      <c r="AW10">
        <v>4065.8939999999998</v>
      </c>
      <c r="AX10">
        <v>2365.4569999999999</v>
      </c>
      <c r="AY10">
        <v>1722.874</v>
      </c>
      <c r="AZ10">
        <v>0.5</v>
      </c>
      <c r="BA10">
        <v>0.5</v>
      </c>
      <c r="BB10">
        <v>282.07100000000003</v>
      </c>
      <c r="BC10">
        <v>178.233</v>
      </c>
      <c r="BD10">
        <v>752.64300000000003</v>
      </c>
      <c r="BE10">
        <v>291.28800000000001</v>
      </c>
      <c r="BF10">
        <v>197.05600000000001</v>
      </c>
    </row>
    <row r="11" spans="1:58" ht="16">
      <c r="A11" s="4" t="s">
        <v>306</v>
      </c>
      <c r="B11" s="4" t="s">
        <v>292</v>
      </c>
      <c r="C11" s="4" t="s">
        <v>293</v>
      </c>
      <c r="D11" s="4" t="s">
        <v>307</v>
      </c>
      <c r="E11" s="4" t="s">
        <v>308</v>
      </c>
      <c r="F11" s="6" t="s">
        <v>296</v>
      </c>
      <c r="G11">
        <v>5.8300000000000907E-2</v>
      </c>
      <c r="H11">
        <v>0.57779980178395351</v>
      </c>
      <c r="I11">
        <v>15024.011</v>
      </c>
      <c r="J11">
        <v>220.654</v>
      </c>
      <c r="K11">
        <v>135.21700000000001</v>
      </c>
      <c r="L11">
        <v>0.5</v>
      </c>
      <c r="M11">
        <v>647.74400000000003</v>
      </c>
      <c r="N11">
        <v>0.5</v>
      </c>
      <c r="O11">
        <v>323.03699999999998</v>
      </c>
      <c r="P11">
        <v>0.5</v>
      </c>
      <c r="Q11">
        <v>0.5</v>
      </c>
      <c r="R11">
        <v>439.291</v>
      </c>
      <c r="S11">
        <v>131.36199999999999</v>
      </c>
      <c r="T11">
        <v>0.5</v>
      </c>
      <c r="U11">
        <v>308.31</v>
      </c>
      <c r="V11">
        <v>0.5</v>
      </c>
      <c r="W11">
        <v>0.5</v>
      </c>
      <c r="X11">
        <v>0.5</v>
      </c>
      <c r="Y11">
        <v>1145.068</v>
      </c>
      <c r="Z11">
        <v>0.5</v>
      </c>
      <c r="AA11">
        <v>540.62199999999996</v>
      </c>
      <c r="AB11">
        <v>0.5</v>
      </c>
      <c r="AC11">
        <v>356.39400000000001</v>
      </c>
      <c r="AD11">
        <v>0.5</v>
      </c>
      <c r="AE11">
        <v>122.41800000000001</v>
      </c>
      <c r="AF11">
        <v>0.5</v>
      </c>
      <c r="AG11">
        <v>885.51800000000003</v>
      </c>
      <c r="AH11">
        <v>0.5</v>
      </c>
      <c r="AI11">
        <v>0.5</v>
      </c>
      <c r="AJ11">
        <v>237.381</v>
      </c>
      <c r="AK11">
        <v>321.48399999999998</v>
      </c>
      <c r="AL11">
        <v>3139.9520000000002</v>
      </c>
      <c r="AM11">
        <v>170.691</v>
      </c>
      <c r="AN11">
        <v>141.108</v>
      </c>
      <c r="AO11">
        <v>0.5</v>
      </c>
      <c r="AP11">
        <v>687.21</v>
      </c>
      <c r="AQ11">
        <v>1098.354</v>
      </c>
      <c r="AR11">
        <v>0.5</v>
      </c>
      <c r="AS11">
        <v>322.07100000000003</v>
      </c>
      <c r="AT11">
        <v>0.5</v>
      </c>
      <c r="AU11">
        <v>307.29000000000002</v>
      </c>
      <c r="AV11">
        <v>184.65100000000001</v>
      </c>
      <c r="AW11">
        <v>2150.7539999999999</v>
      </c>
      <c r="AX11">
        <v>2534.038</v>
      </c>
      <c r="AY11">
        <v>15348.632</v>
      </c>
      <c r="AZ11">
        <v>0.5</v>
      </c>
      <c r="BA11">
        <v>0.5</v>
      </c>
      <c r="BB11">
        <v>210.11199999999999</v>
      </c>
      <c r="BC11">
        <v>203.499</v>
      </c>
      <c r="BD11">
        <v>617.99300000000005</v>
      </c>
      <c r="BE11">
        <v>199.624</v>
      </c>
      <c r="BF11">
        <v>215.11699999999999</v>
      </c>
    </row>
    <row r="12" spans="1:58" ht="16">
      <c r="A12" s="4" t="s">
        <v>309</v>
      </c>
      <c r="B12" s="4" t="s">
        <v>292</v>
      </c>
      <c r="C12" s="4" t="s">
        <v>293</v>
      </c>
      <c r="D12" s="4" t="s">
        <v>310</v>
      </c>
      <c r="E12" s="4" t="s">
        <v>311</v>
      </c>
      <c r="F12" s="6" t="s">
        <v>296</v>
      </c>
      <c r="G12">
        <v>8.3199999999999719E-2</v>
      </c>
      <c r="H12">
        <v>0.79012345679012075</v>
      </c>
      <c r="I12">
        <v>4902.7190000000001</v>
      </c>
      <c r="J12">
        <v>263.76799999999997</v>
      </c>
      <c r="K12">
        <v>356.08100000000002</v>
      </c>
      <c r="L12">
        <v>0.5</v>
      </c>
      <c r="M12">
        <v>446.524</v>
      </c>
      <c r="N12">
        <v>0.5</v>
      </c>
      <c r="O12">
        <v>0.5</v>
      </c>
      <c r="P12">
        <v>0.5</v>
      </c>
      <c r="Q12">
        <v>0.5</v>
      </c>
      <c r="R12">
        <v>0.5</v>
      </c>
      <c r="S12">
        <v>0.5</v>
      </c>
      <c r="T12">
        <v>0.5</v>
      </c>
      <c r="U12">
        <v>0.5</v>
      </c>
      <c r="V12">
        <v>339.16399999999999</v>
      </c>
      <c r="W12">
        <v>0.5</v>
      </c>
      <c r="X12">
        <v>0.5</v>
      </c>
      <c r="Y12">
        <v>6198.8310000000001</v>
      </c>
      <c r="Z12">
        <v>268.37599999999998</v>
      </c>
      <c r="AA12">
        <v>0.5</v>
      </c>
      <c r="AB12">
        <v>1209.3969999999999</v>
      </c>
      <c r="AC12">
        <v>4742.3670000000002</v>
      </c>
      <c r="AD12">
        <v>0.5</v>
      </c>
      <c r="AE12">
        <v>894.09</v>
      </c>
      <c r="AF12">
        <v>0.5</v>
      </c>
      <c r="AG12">
        <v>0.5</v>
      </c>
      <c r="AH12">
        <v>44031.896000000001</v>
      </c>
      <c r="AI12">
        <v>113.18300000000001</v>
      </c>
      <c r="AJ12">
        <v>245.9</v>
      </c>
      <c r="AK12">
        <v>208.22399999999999</v>
      </c>
      <c r="AL12">
        <v>2264.0059999999999</v>
      </c>
      <c r="AM12">
        <v>193.785</v>
      </c>
      <c r="AN12">
        <v>0.5</v>
      </c>
      <c r="AO12">
        <v>0.5</v>
      </c>
      <c r="AP12">
        <v>464</v>
      </c>
      <c r="AQ12">
        <v>136.21899999999999</v>
      </c>
      <c r="AR12">
        <v>0.5</v>
      </c>
      <c r="AS12">
        <v>464.77100000000002</v>
      </c>
      <c r="AT12">
        <v>200.74100000000001</v>
      </c>
      <c r="AU12">
        <v>0.5</v>
      </c>
      <c r="AV12">
        <v>5891.9139999999998</v>
      </c>
      <c r="AW12">
        <v>4880.5450000000001</v>
      </c>
      <c r="AX12">
        <v>241.827</v>
      </c>
      <c r="AY12">
        <v>1623.5940000000001</v>
      </c>
      <c r="AZ12">
        <v>0.5</v>
      </c>
      <c r="BA12">
        <v>0.5</v>
      </c>
      <c r="BB12">
        <v>259.02300000000002</v>
      </c>
      <c r="BC12">
        <v>458.00900000000001</v>
      </c>
      <c r="BD12">
        <v>690.48699999999997</v>
      </c>
      <c r="BE12">
        <v>237.61099999999999</v>
      </c>
      <c r="BF12">
        <v>167.297</v>
      </c>
    </row>
    <row r="13" spans="1:58" ht="16">
      <c r="A13" s="4" t="s">
        <v>312</v>
      </c>
      <c r="B13" s="4" t="s">
        <v>292</v>
      </c>
      <c r="C13" s="4" t="s">
        <v>293</v>
      </c>
      <c r="D13" s="4" t="s">
        <v>313</v>
      </c>
      <c r="E13" s="4" t="s">
        <v>314</v>
      </c>
      <c r="F13" s="6" t="s">
        <v>296</v>
      </c>
      <c r="G13">
        <v>4.8199999999999577E-2</v>
      </c>
      <c r="H13">
        <v>0.48199999999999577</v>
      </c>
      <c r="I13">
        <v>11083.129000000001</v>
      </c>
      <c r="J13">
        <v>223.09299999999999</v>
      </c>
      <c r="K13">
        <v>0.5</v>
      </c>
      <c r="L13">
        <v>0.5</v>
      </c>
      <c r="M13">
        <v>711.83500000000004</v>
      </c>
      <c r="N13">
        <v>0.5</v>
      </c>
      <c r="O13">
        <v>112.85599999999999</v>
      </c>
      <c r="P13">
        <v>0.5</v>
      </c>
      <c r="Q13">
        <v>0.5</v>
      </c>
      <c r="R13">
        <v>253.75299999999999</v>
      </c>
      <c r="S13">
        <v>182.626</v>
      </c>
      <c r="T13">
        <v>198.52</v>
      </c>
      <c r="U13">
        <v>249.52500000000001</v>
      </c>
      <c r="V13">
        <v>0.5</v>
      </c>
      <c r="W13">
        <v>0.5</v>
      </c>
      <c r="X13">
        <v>0.5</v>
      </c>
      <c r="Y13">
        <v>1884.2670000000001</v>
      </c>
      <c r="Z13">
        <v>0.5</v>
      </c>
      <c r="AA13">
        <v>470.12799999999999</v>
      </c>
      <c r="AB13">
        <v>0.5</v>
      </c>
      <c r="AC13">
        <v>458.476</v>
      </c>
      <c r="AD13">
        <v>0.5</v>
      </c>
      <c r="AE13">
        <v>231.137</v>
      </c>
      <c r="AF13">
        <v>0.5</v>
      </c>
      <c r="AG13">
        <v>762.63800000000003</v>
      </c>
      <c r="AH13">
        <v>0.5</v>
      </c>
      <c r="AI13">
        <v>0.5</v>
      </c>
      <c r="AJ13">
        <v>159.08199999999999</v>
      </c>
      <c r="AK13">
        <v>143.64599999999999</v>
      </c>
      <c r="AL13">
        <v>2280.1379999999999</v>
      </c>
      <c r="AM13">
        <v>117.962</v>
      </c>
      <c r="AN13">
        <v>0.5</v>
      </c>
      <c r="AO13">
        <v>0.5</v>
      </c>
      <c r="AP13">
        <v>519.71600000000001</v>
      </c>
      <c r="AQ13">
        <v>1015.158</v>
      </c>
      <c r="AR13">
        <v>0.5</v>
      </c>
      <c r="AS13">
        <v>192.21799999999999</v>
      </c>
      <c r="AT13">
        <v>0.5</v>
      </c>
      <c r="AU13">
        <v>160.27799999999999</v>
      </c>
      <c r="AV13">
        <v>644.46699999999998</v>
      </c>
      <c r="AW13">
        <v>3145.6779999999999</v>
      </c>
      <c r="AX13">
        <v>1396.172</v>
      </c>
      <c r="AY13">
        <v>10599.722</v>
      </c>
      <c r="AZ13">
        <v>0.5</v>
      </c>
      <c r="BA13">
        <v>0.5</v>
      </c>
      <c r="BB13">
        <v>284.12900000000002</v>
      </c>
      <c r="BC13">
        <v>517.99099999999999</v>
      </c>
      <c r="BD13">
        <v>681.721</v>
      </c>
      <c r="BE13">
        <v>315.61200000000002</v>
      </c>
      <c r="BF13">
        <v>171.25899999999999</v>
      </c>
    </row>
    <row r="14" spans="1:58" ht="16">
      <c r="A14" s="4" t="s">
        <v>315</v>
      </c>
      <c r="B14" s="4" t="s">
        <v>292</v>
      </c>
      <c r="C14" s="4" t="s">
        <v>293</v>
      </c>
      <c r="D14" s="4" t="s">
        <v>316</v>
      </c>
      <c r="E14" s="4" t="s">
        <v>317</v>
      </c>
      <c r="F14" s="6" t="s">
        <v>296</v>
      </c>
      <c r="G14">
        <v>6.5400000000000347E-2</v>
      </c>
      <c r="H14">
        <v>0.5356265356265385</v>
      </c>
      <c r="I14">
        <v>26508.249</v>
      </c>
      <c r="J14">
        <v>940.02499999999998</v>
      </c>
      <c r="K14">
        <v>145.54599999999999</v>
      </c>
      <c r="L14">
        <v>0.5</v>
      </c>
      <c r="M14">
        <v>785.55600000000004</v>
      </c>
      <c r="N14">
        <v>0.5</v>
      </c>
      <c r="O14">
        <v>0.5</v>
      </c>
      <c r="P14">
        <v>324.19799999999998</v>
      </c>
      <c r="Q14">
        <v>0.5</v>
      </c>
      <c r="R14">
        <v>318.98500000000001</v>
      </c>
      <c r="S14">
        <v>146.654</v>
      </c>
      <c r="T14">
        <v>102.673</v>
      </c>
      <c r="U14">
        <v>314</v>
      </c>
      <c r="V14">
        <v>0.5</v>
      </c>
      <c r="W14">
        <v>151.45500000000001</v>
      </c>
      <c r="X14">
        <v>130.58099999999999</v>
      </c>
      <c r="Y14">
        <v>2985.654</v>
      </c>
      <c r="Z14">
        <v>0.5</v>
      </c>
      <c r="AA14">
        <v>783.56200000000001</v>
      </c>
      <c r="AB14">
        <v>136.935</v>
      </c>
      <c r="AC14">
        <v>507.10700000000003</v>
      </c>
      <c r="AD14">
        <v>0.5</v>
      </c>
      <c r="AE14">
        <v>206.113</v>
      </c>
      <c r="AF14">
        <v>0.5</v>
      </c>
      <c r="AG14">
        <v>1259.52</v>
      </c>
      <c r="AH14">
        <v>100.953</v>
      </c>
      <c r="AI14">
        <v>119.417</v>
      </c>
      <c r="AJ14">
        <v>238.40199999999999</v>
      </c>
      <c r="AK14">
        <v>195.36799999999999</v>
      </c>
      <c r="AL14">
        <v>2240.1570000000002</v>
      </c>
      <c r="AM14">
        <v>650.87400000000002</v>
      </c>
      <c r="AN14">
        <v>168.524</v>
      </c>
      <c r="AO14">
        <v>0.5</v>
      </c>
      <c r="AP14">
        <v>927.73800000000006</v>
      </c>
      <c r="AQ14">
        <v>1208.0350000000001</v>
      </c>
      <c r="AR14">
        <v>0.5</v>
      </c>
      <c r="AS14">
        <v>203.80699999999999</v>
      </c>
      <c r="AT14">
        <v>0.5</v>
      </c>
      <c r="AU14">
        <v>318.80700000000002</v>
      </c>
      <c r="AV14">
        <v>417.23899999999998</v>
      </c>
      <c r="AW14">
        <v>2240.1039999999998</v>
      </c>
      <c r="AX14">
        <v>1759.5509999999999</v>
      </c>
      <c r="AY14">
        <v>19427.723000000002</v>
      </c>
      <c r="AZ14">
        <v>0.5</v>
      </c>
      <c r="BA14">
        <v>0.5</v>
      </c>
      <c r="BB14">
        <v>159.18</v>
      </c>
      <c r="BC14">
        <v>173.44399999999999</v>
      </c>
      <c r="BD14">
        <v>549.721</v>
      </c>
      <c r="BE14">
        <v>199.04</v>
      </c>
      <c r="BF14">
        <v>188.50399999999999</v>
      </c>
    </row>
    <row r="15" spans="1:58" ht="16">
      <c r="A15" s="4" t="s">
        <v>318</v>
      </c>
      <c r="B15" s="4" t="s">
        <v>292</v>
      </c>
      <c r="C15" s="4" t="s">
        <v>293</v>
      </c>
      <c r="D15" s="4" t="s">
        <v>319</v>
      </c>
      <c r="E15" s="4" t="s">
        <v>320</v>
      </c>
      <c r="F15" s="6" t="s">
        <v>296</v>
      </c>
      <c r="G15">
        <v>6.1600000000000321E-2</v>
      </c>
      <c r="H15">
        <v>0.54950936663693417</v>
      </c>
      <c r="I15">
        <v>12906.856</v>
      </c>
      <c r="J15">
        <v>115.056</v>
      </c>
      <c r="K15">
        <v>130.84700000000001</v>
      </c>
      <c r="L15">
        <v>0.5</v>
      </c>
      <c r="M15">
        <v>482.75700000000001</v>
      </c>
      <c r="N15">
        <v>0.5</v>
      </c>
      <c r="O15">
        <v>0.5</v>
      </c>
      <c r="P15">
        <v>230.429</v>
      </c>
      <c r="Q15">
        <v>0.5</v>
      </c>
      <c r="R15">
        <v>346.64299999999997</v>
      </c>
      <c r="S15">
        <v>108.511</v>
      </c>
      <c r="T15">
        <v>0.5</v>
      </c>
      <c r="U15">
        <v>175.02500000000001</v>
      </c>
      <c r="V15">
        <v>0.5</v>
      </c>
      <c r="W15">
        <v>0.5</v>
      </c>
      <c r="X15">
        <v>0.5</v>
      </c>
      <c r="Y15">
        <v>2223.0250000000001</v>
      </c>
      <c r="Z15">
        <v>136.75700000000001</v>
      </c>
      <c r="AA15">
        <v>371.06799999999998</v>
      </c>
      <c r="AB15">
        <v>0.5</v>
      </c>
      <c r="AC15">
        <v>1105.5920000000001</v>
      </c>
      <c r="AD15">
        <v>0.5</v>
      </c>
      <c r="AE15">
        <v>111.27</v>
      </c>
      <c r="AF15">
        <v>0.5</v>
      </c>
      <c r="AG15">
        <v>1314.0039999999999</v>
      </c>
      <c r="AH15">
        <v>103.044</v>
      </c>
      <c r="AI15">
        <v>0.5</v>
      </c>
      <c r="AJ15">
        <v>2786.7069999999999</v>
      </c>
      <c r="AK15">
        <v>0.5</v>
      </c>
      <c r="AL15">
        <v>708.428</v>
      </c>
      <c r="AM15">
        <v>202.57</v>
      </c>
      <c r="AN15">
        <v>0.5</v>
      </c>
      <c r="AO15">
        <v>0.5</v>
      </c>
      <c r="AP15">
        <v>860.83199999999999</v>
      </c>
      <c r="AQ15">
        <v>956.79300000000001</v>
      </c>
      <c r="AR15">
        <v>0.5</v>
      </c>
      <c r="AS15">
        <v>355.96899999999999</v>
      </c>
      <c r="AT15">
        <v>0.5</v>
      </c>
      <c r="AU15">
        <v>200.93899999999999</v>
      </c>
      <c r="AV15">
        <v>459.233</v>
      </c>
      <c r="AW15">
        <v>3170.0659999999998</v>
      </c>
      <c r="AX15">
        <v>2733.7339999999999</v>
      </c>
      <c r="AY15">
        <v>8849.1980000000003</v>
      </c>
      <c r="AZ15">
        <v>0.5</v>
      </c>
      <c r="BA15">
        <v>0.5</v>
      </c>
      <c r="BB15">
        <v>183.517</v>
      </c>
      <c r="BC15">
        <v>191.20400000000001</v>
      </c>
      <c r="BD15">
        <v>745.65599999999995</v>
      </c>
      <c r="BE15">
        <v>261.887</v>
      </c>
      <c r="BF15">
        <v>222.42400000000001</v>
      </c>
    </row>
    <row r="16" spans="1:58" ht="16">
      <c r="A16" s="4" t="s">
        <v>321</v>
      </c>
      <c r="B16" s="4" t="s">
        <v>292</v>
      </c>
      <c r="C16" s="4" t="s">
        <v>293</v>
      </c>
      <c r="D16" s="4" t="s">
        <v>322</v>
      </c>
      <c r="E16" s="4" t="s">
        <v>323</v>
      </c>
      <c r="F16" s="6" t="s">
        <v>296</v>
      </c>
      <c r="G16">
        <v>8.6300000000001376E-2</v>
      </c>
      <c r="H16">
        <v>0.80729653882134123</v>
      </c>
      <c r="I16">
        <v>8076.2969999999996</v>
      </c>
      <c r="J16">
        <v>313.83100000000002</v>
      </c>
      <c r="K16">
        <v>309.34399999999999</v>
      </c>
      <c r="L16">
        <v>117.13</v>
      </c>
      <c r="M16">
        <v>994.78700000000003</v>
      </c>
      <c r="N16">
        <v>0.5</v>
      </c>
      <c r="O16">
        <v>104.878</v>
      </c>
      <c r="P16">
        <v>0.5</v>
      </c>
      <c r="Q16">
        <v>0.5</v>
      </c>
      <c r="R16">
        <v>0.5</v>
      </c>
      <c r="S16">
        <v>0.5</v>
      </c>
      <c r="T16">
        <v>202.512</v>
      </c>
      <c r="U16">
        <v>0.5</v>
      </c>
      <c r="V16">
        <v>404.80799999999999</v>
      </c>
      <c r="W16">
        <v>160.19900000000001</v>
      </c>
      <c r="X16">
        <v>0.5</v>
      </c>
      <c r="Y16">
        <v>23727.780999999999</v>
      </c>
      <c r="Z16">
        <v>383.101</v>
      </c>
      <c r="AA16">
        <v>0.5</v>
      </c>
      <c r="AB16">
        <v>1342.6959999999999</v>
      </c>
      <c r="AC16">
        <v>5830.143</v>
      </c>
      <c r="AD16">
        <v>0.5</v>
      </c>
      <c r="AE16">
        <v>0.5</v>
      </c>
      <c r="AF16">
        <v>0.5</v>
      </c>
      <c r="AG16">
        <v>25478.55</v>
      </c>
      <c r="AH16">
        <v>159.12299999999999</v>
      </c>
      <c r="AI16">
        <v>710.18499999999995</v>
      </c>
      <c r="AJ16">
        <v>480.74799999999999</v>
      </c>
      <c r="AK16">
        <v>507.23899999999998</v>
      </c>
      <c r="AL16">
        <v>11094.3</v>
      </c>
      <c r="AM16">
        <v>160.286</v>
      </c>
      <c r="AN16">
        <v>180.251</v>
      </c>
      <c r="AO16">
        <v>0.5</v>
      </c>
      <c r="AP16">
        <v>441.86</v>
      </c>
      <c r="AQ16">
        <v>237.61099999999999</v>
      </c>
      <c r="AR16">
        <v>149.54900000000001</v>
      </c>
      <c r="AS16">
        <v>191.24299999999999</v>
      </c>
      <c r="AT16">
        <v>128.179</v>
      </c>
      <c r="AU16">
        <v>0.5</v>
      </c>
      <c r="AV16">
        <v>2981.377</v>
      </c>
      <c r="AW16">
        <v>7304.6660000000002</v>
      </c>
      <c r="AX16">
        <v>286.76900000000001</v>
      </c>
      <c r="AY16">
        <v>1230.4159999999999</v>
      </c>
      <c r="AZ16">
        <v>229.12799999999999</v>
      </c>
      <c r="BA16">
        <v>0.5</v>
      </c>
      <c r="BB16">
        <v>171.679</v>
      </c>
      <c r="BC16">
        <v>331.89800000000002</v>
      </c>
      <c r="BD16">
        <v>655.29700000000003</v>
      </c>
      <c r="BE16">
        <v>636.21199999999999</v>
      </c>
      <c r="BF16">
        <v>187.18</v>
      </c>
    </row>
    <row r="17" spans="1:58" ht="16">
      <c r="A17" s="4" t="s">
        <v>324</v>
      </c>
      <c r="B17" s="4" t="s">
        <v>292</v>
      </c>
      <c r="C17" s="4" t="s">
        <v>293</v>
      </c>
      <c r="D17" s="4" t="s">
        <v>325</v>
      </c>
      <c r="E17" s="4" t="s">
        <v>326</v>
      </c>
      <c r="F17" s="6" t="s">
        <v>296</v>
      </c>
      <c r="G17">
        <v>5.540000000000056E-2</v>
      </c>
      <c r="H17">
        <v>0.54207436399217768</v>
      </c>
      <c r="I17">
        <v>13171.511</v>
      </c>
      <c r="J17">
        <v>140.71799999999999</v>
      </c>
      <c r="K17">
        <v>116.148</v>
      </c>
      <c r="L17">
        <v>0.5</v>
      </c>
      <c r="M17">
        <v>521.85599999999999</v>
      </c>
      <c r="N17">
        <v>0.5</v>
      </c>
      <c r="O17">
        <v>0.5</v>
      </c>
      <c r="P17">
        <v>101.206</v>
      </c>
      <c r="Q17">
        <v>0.5</v>
      </c>
      <c r="R17">
        <v>270.31299999999999</v>
      </c>
      <c r="S17">
        <v>0.5</v>
      </c>
      <c r="T17">
        <v>0.5</v>
      </c>
      <c r="U17">
        <v>207.51499999999999</v>
      </c>
      <c r="V17">
        <v>0.5</v>
      </c>
      <c r="W17">
        <v>0.5</v>
      </c>
      <c r="X17">
        <v>0.5</v>
      </c>
      <c r="Y17">
        <v>2002.325</v>
      </c>
      <c r="Z17">
        <v>0.5</v>
      </c>
      <c r="AA17">
        <v>494.47</v>
      </c>
      <c r="AB17">
        <v>126.417</v>
      </c>
      <c r="AC17">
        <v>626.6</v>
      </c>
      <c r="AD17">
        <v>0.5</v>
      </c>
      <c r="AE17">
        <v>101.51</v>
      </c>
      <c r="AF17">
        <v>0.5</v>
      </c>
      <c r="AG17">
        <v>1001.467</v>
      </c>
      <c r="AH17">
        <v>110.803</v>
      </c>
      <c r="AI17">
        <v>0.5</v>
      </c>
      <c r="AJ17">
        <v>1612.7449999999999</v>
      </c>
      <c r="AK17">
        <v>119.23399999999999</v>
      </c>
      <c r="AL17">
        <v>1106.52</v>
      </c>
      <c r="AM17">
        <v>231.63900000000001</v>
      </c>
      <c r="AN17">
        <v>0.5</v>
      </c>
      <c r="AO17">
        <v>0.5</v>
      </c>
      <c r="AP17">
        <v>608.91200000000003</v>
      </c>
      <c r="AQ17">
        <v>432.30099999999999</v>
      </c>
      <c r="AR17">
        <v>0.5</v>
      </c>
      <c r="AS17">
        <v>197.96700000000001</v>
      </c>
      <c r="AT17">
        <v>0.5</v>
      </c>
      <c r="AU17">
        <v>167.09399999999999</v>
      </c>
      <c r="AV17">
        <v>400.291</v>
      </c>
      <c r="AW17">
        <v>6512.326</v>
      </c>
      <c r="AX17">
        <v>2159.1210000000001</v>
      </c>
      <c r="AY17">
        <v>11129.188</v>
      </c>
      <c r="AZ17">
        <v>139.333</v>
      </c>
      <c r="BA17">
        <v>0.5</v>
      </c>
      <c r="BB17">
        <v>151.57900000000001</v>
      </c>
      <c r="BC17">
        <v>102.759</v>
      </c>
      <c r="BD17">
        <v>562.06100000000004</v>
      </c>
      <c r="BE17">
        <v>558.50699999999995</v>
      </c>
      <c r="BF17">
        <v>181.95699999999999</v>
      </c>
    </row>
    <row r="18" spans="1:58" ht="16">
      <c r="A18" s="4" t="s">
        <v>327</v>
      </c>
      <c r="B18" s="4" t="s">
        <v>292</v>
      </c>
      <c r="C18" s="4" t="s">
        <v>293</v>
      </c>
      <c r="D18" s="7" t="s">
        <v>299</v>
      </c>
      <c r="E18" s="4" t="s">
        <v>328</v>
      </c>
      <c r="F18" s="6" t="s">
        <v>296</v>
      </c>
      <c r="G18">
        <v>5.6900000000000617E-2</v>
      </c>
      <c r="H18">
        <v>0.53227315247895812</v>
      </c>
      <c r="I18">
        <v>10390.798000000001</v>
      </c>
      <c r="J18">
        <v>200.71</v>
      </c>
      <c r="K18">
        <v>142.90899999999999</v>
      </c>
      <c r="L18">
        <v>0.5</v>
      </c>
      <c r="M18">
        <v>343.24200000000002</v>
      </c>
      <c r="N18">
        <v>0.5</v>
      </c>
      <c r="O18">
        <v>176.63499999999999</v>
      </c>
      <c r="P18">
        <v>0.5</v>
      </c>
      <c r="Q18">
        <v>128.607</v>
      </c>
      <c r="R18">
        <v>146.98099999999999</v>
      </c>
      <c r="S18">
        <v>0.5</v>
      </c>
      <c r="T18">
        <v>0.5</v>
      </c>
      <c r="U18">
        <v>0.5</v>
      </c>
      <c r="V18">
        <v>0.5</v>
      </c>
      <c r="W18">
        <v>0.5</v>
      </c>
      <c r="X18">
        <v>0.5</v>
      </c>
      <c r="Y18">
        <v>1569.4090000000001</v>
      </c>
      <c r="Z18">
        <v>247.56200000000001</v>
      </c>
      <c r="AA18">
        <v>117.271</v>
      </c>
      <c r="AB18">
        <v>0.5</v>
      </c>
      <c r="AC18">
        <v>3353.2139999999999</v>
      </c>
      <c r="AD18">
        <v>0.5</v>
      </c>
      <c r="AE18">
        <v>0.5</v>
      </c>
      <c r="AF18">
        <v>0.5</v>
      </c>
      <c r="AG18">
        <v>5074.4840000000004</v>
      </c>
      <c r="AH18">
        <v>0.5</v>
      </c>
      <c r="AI18">
        <v>0.5</v>
      </c>
      <c r="AJ18">
        <v>250.43100000000001</v>
      </c>
      <c r="AK18">
        <v>312.245</v>
      </c>
      <c r="AL18">
        <v>1034.05</v>
      </c>
      <c r="AM18">
        <v>116.678</v>
      </c>
      <c r="AN18">
        <v>0.5</v>
      </c>
      <c r="AO18">
        <v>0.5</v>
      </c>
      <c r="AP18">
        <v>375.70600000000002</v>
      </c>
      <c r="AQ18">
        <v>128.90600000000001</v>
      </c>
      <c r="AR18">
        <v>0.5</v>
      </c>
      <c r="AS18">
        <v>451.13299999999998</v>
      </c>
      <c r="AT18">
        <v>0.5</v>
      </c>
      <c r="AU18">
        <v>0.5</v>
      </c>
      <c r="AV18">
        <v>2376.2919999999999</v>
      </c>
      <c r="AW18">
        <v>7340.7129999999997</v>
      </c>
      <c r="AX18">
        <v>1005.811</v>
      </c>
      <c r="AY18">
        <v>1670.87</v>
      </c>
      <c r="AZ18">
        <v>0.5</v>
      </c>
      <c r="BA18">
        <v>0.5</v>
      </c>
      <c r="BB18">
        <v>225.59299999999999</v>
      </c>
      <c r="BC18">
        <v>212.977</v>
      </c>
      <c r="BD18">
        <v>644.43200000000002</v>
      </c>
      <c r="BE18">
        <v>257.47699999999998</v>
      </c>
      <c r="BF18">
        <v>173.47</v>
      </c>
    </row>
    <row r="19" spans="1:58" ht="16">
      <c r="A19" s="4" t="s">
        <v>329</v>
      </c>
      <c r="B19" s="4" t="s">
        <v>292</v>
      </c>
      <c r="C19" s="4" t="s">
        <v>293</v>
      </c>
      <c r="D19" s="4" t="s">
        <v>330</v>
      </c>
      <c r="E19" s="4" t="s">
        <v>331</v>
      </c>
      <c r="F19" s="6" t="s">
        <v>296</v>
      </c>
      <c r="G19">
        <v>7.6300000000001589E-2</v>
      </c>
      <c r="H19">
        <v>0.72666666666668178</v>
      </c>
      <c r="I19">
        <v>36986.565000000002</v>
      </c>
      <c r="J19">
        <v>476.82100000000003</v>
      </c>
      <c r="K19">
        <v>0.5</v>
      </c>
      <c r="L19">
        <v>1052.556</v>
      </c>
      <c r="M19">
        <v>1218.1400000000001</v>
      </c>
      <c r="N19">
        <v>0.5</v>
      </c>
      <c r="O19">
        <v>267.89499999999998</v>
      </c>
      <c r="P19">
        <v>0.5</v>
      </c>
      <c r="Q19">
        <v>0.5</v>
      </c>
      <c r="R19">
        <v>422.762</v>
      </c>
      <c r="S19">
        <v>192.20099999999999</v>
      </c>
      <c r="T19">
        <v>130.78899999999999</v>
      </c>
      <c r="U19">
        <v>542.86800000000005</v>
      </c>
      <c r="V19">
        <v>0.5</v>
      </c>
      <c r="W19">
        <v>116.54300000000001</v>
      </c>
      <c r="X19">
        <v>184.208</v>
      </c>
      <c r="Y19">
        <v>3120.7829999999999</v>
      </c>
      <c r="Z19">
        <v>0.5</v>
      </c>
      <c r="AA19">
        <v>1053.1500000000001</v>
      </c>
      <c r="AB19">
        <v>136.31899999999999</v>
      </c>
      <c r="AC19">
        <v>635.49</v>
      </c>
      <c r="AD19">
        <v>0.5</v>
      </c>
      <c r="AE19">
        <v>181.24299999999999</v>
      </c>
      <c r="AF19">
        <v>0.5</v>
      </c>
      <c r="AG19">
        <v>1677.623</v>
      </c>
      <c r="AH19">
        <v>137.86000000000001</v>
      </c>
      <c r="AI19">
        <v>0.5</v>
      </c>
      <c r="AJ19">
        <v>1729.998</v>
      </c>
      <c r="AK19">
        <v>399.863</v>
      </c>
      <c r="AL19">
        <v>4273.9139999999998</v>
      </c>
      <c r="AM19">
        <v>886.72500000000002</v>
      </c>
      <c r="AN19">
        <v>0.5</v>
      </c>
      <c r="AO19">
        <v>0.5</v>
      </c>
      <c r="AP19">
        <v>1780.211</v>
      </c>
      <c r="AQ19">
        <v>1102.3699999999999</v>
      </c>
      <c r="AR19">
        <v>0.5</v>
      </c>
      <c r="AS19">
        <v>183.17400000000001</v>
      </c>
      <c r="AT19">
        <v>149.52799999999999</v>
      </c>
      <c r="AU19">
        <v>412.92500000000001</v>
      </c>
      <c r="AV19">
        <v>350.43099999999998</v>
      </c>
      <c r="AW19">
        <v>2373.2759999999998</v>
      </c>
      <c r="AX19">
        <v>3863.7559999999999</v>
      </c>
      <c r="AY19">
        <v>22798.583999999999</v>
      </c>
      <c r="AZ19">
        <v>195.43199999999999</v>
      </c>
      <c r="BA19">
        <v>0.5</v>
      </c>
      <c r="BB19">
        <v>151.12</v>
      </c>
      <c r="BC19">
        <v>160.952</v>
      </c>
      <c r="BD19">
        <v>402.762</v>
      </c>
      <c r="BE19">
        <v>182.49</v>
      </c>
      <c r="BF19">
        <v>207.81200000000001</v>
      </c>
    </row>
    <row r="20" spans="1:58" ht="16">
      <c r="A20" s="4" t="s">
        <v>332</v>
      </c>
      <c r="B20" s="4" t="s">
        <v>292</v>
      </c>
      <c r="C20" s="4" t="s">
        <v>293</v>
      </c>
      <c r="D20" s="4" t="s">
        <v>322</v>
      </c>
      <c r="E20" s="4" t="s">
        <v>333</v>
      </c>
      <c r="F20" s="6" t="s">
        <v>296</v>
      </c>
      <c r="G20">
        <v>7.7500000000000568E-2</v>
      </c>
      <c r="H20">
        <v>0.75683593750000555</v>
      </c>
      <c r="I20">
        <v>855.54499999999996</v>
      </c>
      <c r="J20">
        <v>0.5</v>
      </c>
      <c r="K20">
        <v>0.5</v>
      </c>
      <c r="L20">
        <v>242.964</v>
      </c>
      <c r="M20">
        <v>0.5</v>
      </c>
      <c r="N20">
        <v>152.578</v>
      </c>
      <c r="O20">
        <v>0.5</v>
      </c>
      <c r="P20">
        <v>0.5</v>
      </c>
      <c r="Q20">
        <v>0.5</v>
      </c>
      <c r="R20">
        <v>0.5</v>
      </c>
      <c r="S20">
        <v>0.5</v>
      </c>
      <c r="T20">
        <v>0.5</v>
      </c>
      <c r="U20">
        <v>0.5</v>
      </c>
      <c r="V20">
        <v>185.16200000000001</v>
      </c>
      <c r="W20">
        <v>0.5</v>
      </c>
      <c r="X20">
        <v>0.5</v>
      </c>
      <c r="Y20">
        <v>1655.453</v>
      </c>
      <c r="Z20">
        <v>0.5</v>
      </c>
      <c r="AA20">
        <v>674.78099999999995</v>
      </c>
      <c r="AB20">
        <v>0.5</v>
      </c>
      <c r="AC20">
        <v>259.68299999999999</v>
      </c>
      <c r="AD20">
        <v>0.5</v>
      </c>
      <c r="AE20">
        <v>0.5</v>
      </c>
      <c r="AF20">
        <v>1137.3910000000001</v>
      </c>
      <c r="AG20">
        <v>6618.6949999999997</v>
      </c>
      <c r="AH20">
        <v>0.5</v>
      </c>
      <c r="AI20">
        <v>0.5</v>
      </c>
      <c r="AJ20">
        <v>1109.335</v>
      </c>
      <c r="AK20">
        <v>0.5</v>
      </c>
      <c r="AL20">
        <v>0.5</v>
      </c>
      <c r="AM20">
        <v>3285.683</v>
      </c>
      <c r="AN20">
        <v>0.5</v>
      </c>
      <c r="AO20">
        <v>0.5</v>
      </c>
      <c r="AP20">
        <v>1736.847</v>
      </c>
      <c r="AQ20">
        <v>471.05599999999998</v>
      </c>
      <c r="AR20">
        <v>0.5</v>
      </c>
      <c r="AS20">
        <v>0.5</v>
      </c>
      <c r="AT20">
        <v>0.5</v>
      </c>
      <c r="AU20">
        <v>368.14</v>
      </c>
      <c r="AV20">
        <v>915.35</v>
      </c>
      <c r="AW20">
        <v>441.37700000000001</v>
      </c>
      <c r="AX20">
        <v>391.87799999999999</v>
      </c>
      <c r="AY20">
        <v>31749.437000000002</v>
      </c>
      <c r="AZ20">
        <v>249.56299999999999</v>
      </c>
      <c r="BA20">
        <v>0.5</v>
      </c>
      <c r="BB20">
        <v>0.5</v>
      </c>
      <c r="BC20">
        <v>0.5</v>
      </c>
      <c r="BD20">
        <v>220.21700000000001</v>
      </c>
      <c r="BE20">
        <v>203.767</v>
      </c>
      <c r="BF20">
        <v>183.23099999999999</v>
      </c>
    </row>
    <row r="21" spans="1:58" ht="16">
      <c r="A21" s="4" t="s">
        <v>334</v>
      </c>
      <c r="B21" s="4" t="s">
        <v>292</v>
      </c>
      <c r="C21" s="4" t="s">
        <v>293</v>
      </c>
      <c r="D21" s="4" t="s">
        <v>335</v>
      </c>
      <c r="E21" s="4" t="s">
        <v>336</v>
      </c>
      <c r="F21" s="6" t="s">
        <v>296</v>
      </c>
      <c r="G21">
        <v>7.1400000000000574E-2</v>
      </c>
      <c r="H21">
        <v>0.65927977839335716</v>
      </c>
      <c r="I21">
        <v>6392.192</v>
      </c>
      <c r="J21">
        <v>111.66800000000001</v>
      </c>
      <c r="K21">
        <v>156.25700000000001</v>
      </c>
      <c r="L21">
        <v>0.5</v>
      </c>
      <c r="M21">
        <v>0.5</v>
      </c>
      <c r="N21">
        <v>373.93299999999999</v>
      </c>
      <c r="O21">
        <v>415.78800000000001</v>
      </c>
      <c r="P21">
        <v>0.5</v>
      </c>
      <c r="Q21">
        <v>0.5</v>
      </c>
      <c r="R21">
        <v>0.5</v>
      </c>
      <c r="S21">
        <v>0.5</v>
      </c>
      <c r="T21">
        <v>0.5</v>
      </c>
      <c r="U21">
        <v>0.5</v>
      </c>
      <c r="V21">
        <v>0.5</v>
      </c>
      <c r="W21">
        <v>0.5</v>
      </c>
      <c r="X21">
        <v>0.5</v>
      </c>
      <c r="Y21">
        <v>982.98900000000003</v>
      </c>
      <c r="Z21">
        <v>438.875</v>
      </c>
      <c r="AA21">
        <v>0.5</v>
      </c>
      <c r="AB21">
        <v>628.76</v>
      </c>
      <c r="AC21">
        <v>8469.51</v>
      </c>
      <c r="AD21">
        <v>670.34699999999998</v>
      </c>
      <c r="AE21">
        <v>239.48500000000001</v>
      </c>
      <c r="AF21">
        <v>139.28</v>
      </c>
      <c r="AG21">
        <v>14884.707</v>
      </c>
      <c r="AH21">
        <v>0.5</v>
      </c>
      <c r="AI21">
        <v>0.5</v>
      </c>
      <c r="AJ21">
        <v>351.91899999999998</v>
      </c>
      <c r="AK21">
        <v>1033.345</v>
      </c>
      <c r="AL21">
        <v>18674.822</v>
      </c>
      <c r="AM21">
        <v>494.255</v>
      </c>
      <c r="AN21">
        <v>550.58799999999997</v>
      </c>
      <c r="AO21">
        <v>121.428</v>
      </c>
      <c r="AP21">
        <v>215.76</v>
      </c>
      <c r="AQ21">
        <v>386.536</v>
      </c>
      <c r="AR21">
        <v>0.5</v>
      </c>
      <c r="AS21">
        <v>154.13800000000001</v>
      </c>
      <c r="AT21">
        <v>0.5</v>
      </c>
      <c r="AU21">
        <v>0.5</v>
      </c>
      <c r="AV21">
        <v>0.5</v>
      </c>
      <c r="AW21">
        <v>0.5</v>
      </c>
      <c r="AX21">
        <v>0.5</v>
      </c>
      <c r="AY21">
        <v>5647.1790000000001</v>
      </c>
      <c r="AZ21">
        <v>0.5</v>
      </c>
      <c r="BA21">
        <v>0.5</v>
      </c>
      <c r="BB21">
        <v>146.61099999999999</v>
      </c>
      <c r="BC21">
        <v>262.07499999999999</v>
      </c>
      <c r="BD21">
        <v>349.197</v>
      </c>
      <c r="BE21">
        <v>150.762</v>
      </c>
      <c r="BF21">
        <v>163.20099999999999</v>
      </c>
    </row>
    <row r="22" spans="1:58" ht="16">
      <c r="A22" s="4" t="s">
        <v>337</v>
      </c>
      <c r="B22" s="4" t="s">
        <v>292</v>
      </c>
      <c r="C22" s="4" t="s">
        <v>298</v>
      </c>
      <c r="D22" s="4" t="s">
        <v>299</v>
      </c>
      <c r="E22" s="4" t="s">
        <v>338</v>
      </c>
      <c r="F22" s="6" t="s">
        <v>296</v>
      </c>
      <c r="G22">
        <v>5.3800000000000736E-2</v>
      </c>
      <c r="H22">
        <v>0.5094696969697039</v>
      </c>
      <c r="I22">
        <v>12680.478999999999</v>
      </c>
      <c r="J22">
        <v>107.401</v>
      </c>
      <c r="K22">
        <v>0.5</v>
      </c>
      <c r="L22">
        <v>0.5</v>
      </c>
      <c r="M22">
        <v>783.52</v>
      </c>
      <c r="N22">
        <v>0.5</v>
      </c>
      <c r="O22">
        <v>0.5</v>
      </c>
      <c r="P22">
        <v>209.41900000000001</v>
      </c>
      <c r="Q22">
        <v>0.5</v>
      </c>
      <c r="R22">
        <v>203.19</v>
      </c>
      <c r="S22">
        <v>0.5</v>
      </c>
      <c r="T22">
        <v>0.5</v>
      </c>
      <c r="U22">
        <v>211.029</v>
      </c>
      <c r="V22">
        <v>0.5</v>
      </c>
      <c r="W22">
        <v>119.84699999999999</v>
      </c>
      <c r="X22">
        <v>0.5</v>
      </c>
      <c r="Y22">
        <v>2353.395</v>
      </c>
      <c r="Z22">
        <v>160.935</v>
      </c>
      <c r="AA22">
        <v>229.00200000000001</v>
      </c>
      <c r="AB22">
        <v>0.5</v>
      </c>
      <c r="AC22">
        <v>1091.443</v>
      </c>
      <c r="AD22">
        <v>116.247</v>
      </c>
      <c r="AE22">
        <v>216.18299999999999</v>
      </c>
      <c r="AF22">
        <v>0.5</v>
      </c>
      <c r="AG22">
        <v>1206.665</v>
      </c>
      <c r="AH22">
        <v>0.5</v>
      </c>
      <c r="AI22">
        <v>0.5</v>
      </c>
      <c r="AJ22">
        <v>195.65</v>
      </c>
      <c r="AK22">
        <v>0.5</v>
      </c>
      <c r="AL22">
        <v>788.47199999999998</v>
      </c>
      <c r="AM22">
        <v>275.85399999999998</v>
      </c>
      <c r="AN22">
        <v>0.5</v>
      </c>
      <c r="AO22">
        <v>0.5</v>
      </c>
      <c r="AP22">
        <v>929.58299999999997</v>
      </c>
      <c r="AQ22">
        <v>125.21599999999999</v>
      </c>
      <c r="AR22">
        <v>0.5</v>
      </c>
      <c r="AS22">
        <v>234.17599999999999</v>
      </c>
      <c r="AT22">
        <v>0.5</v>
      </c>
      <c r="AU22">
        <v>127.66500000000001</v>
      </c>
      <c r="AV22">
        <v>647.29</v>
      </c>
      <c r="AW22">
        <v>5863.6710000000003</v>
      </c>
      <c r="AX22">
        <v>1199.567</v>
      </c>
      <c r="AY22">
        <v>1756.442</v>
      </c>
      <c r="AZ22">
        <v>0.5</v>
      </c>
      <c r="BA22">
        <v>0.5</v>
      </c>
      <c r="BB22">
        <v>170.905</v>
      </c>
      <c r="BC22">
        <v>138.06200000000001</v>
      </c>
      <c r="BD22">
        <v>577.21799999999996</v>
      </c>
      <c r="BE22">
        <v>230.06200000000001</v>
      </c>
      <c r="BF22">
        <v>182.63300000000001</v>
      </c>
    </row>
    <row r="23" spans="1:58" ht="16">
      <c r="A23" s="4" t="s">
        <v>339</v>
      </c>
      <c r="B23" s="4" t="s">
        <v>292</v>
      </c>
      <c r="C23" s="4" t="s">
        <v>298</v>
      </c>
      <c r="D23" s="4" t="s">
        <v>319</v>
      </c>
      <c r="E23" s="4" t="s">
        <v>340</v>
      </c>
      <c r="F23" s="6" t="s">
        <v>296</v>
      </c>
      <c r="G23">
        <v>6.1700000000000088E-2</v>
      </c>
      <c r="H23">
        <v>0.6102868447082106</v>
      </c>
      <c r="I23">
        <v>26179.774000000001</v>
      </c>
      <c r="J23">
        <v>749.89300000000003</v>
      </c>
      <c r="K23">
        <v>193.666</v>
      </c>
      <c r="L23">
        <v>0.5</v>
      </c>
      <c r="M23">
        <v>558.13699999999994</v>
      </c>
      <c r="N23">
        <v>0.5</v>
      </c>
      <c r="O23">
        <v>0.5</v>
      </c>
      <c r="P23">
        <v>0.5</v>
      </c>
      <c r="Q23">
        <v>0.5</v>
      </c>
      <c r="R23">
        <v>223.18899999999999</v>
      </c>
      <c r="S23">
        <v>119.43300000000001</v>
      </c>
      <c r="T23">
        <v>0.5</v>
      </c>
      <c r="U23">
        <v>391.74799999999999</v>
      </c>
      <c r="V23">
        <v>0.5</v>
      </c>
      <c r="W23">
        <v>112.455</v>
      </c>
      <c r="X23">
        <v>131.91900000000001</v>
      </c>
      <c r="Y23">
        <v>3139.9549999999999</v>
      </c>
      <c r="Z23">
        <v>260.74400000000003</v>
      </c>
      <c r="AA23">
        <v>284.79199999999997</v>
      </c>
      <c r="AB23">
        <v>0.5</v>
      </c>
      <c r="AC23">
        <v>1988.9760000000001</v>
      </c>
      <c r="AD23">
        <v>0.5</v>
      </c>
      <c r="AE23">
        <v>165.96899999999999</v>
      </c>
      <c r="AF23">
        <v>0.5</v>
      </c>
      <c r="AG23">
        <v>1107.6420000000001</v>
      </c>
      <c r="AH23">
        <v>0.5</v>
      </c>
      <c r="AI23">
        <v>0.5</v>
      </c>
      <c r="AJ23">
        <v>160.215</v>
      </c>
      <c r="AK23">
        <v>188.66900000000001</v>
      </c>
      <c r="AL23">
        <v>2251.0079999999998</v>
      </c>
      <c r="AM23">
        <v>329.40800000000002</v>
      </c>
      <c r="AN23">
        <v>131.97300000000001</v>
      </c>
      <c r="AO23">
        <v>0.5</v>
      </c>
      <c r="AP23">
        <v>903.24099999999999</v>
      </c>
      <c r="AQ23">
        <v>181.27199999999999</v>
      </c>
      <c r="AR23">
        <v>0.5</v>
      </c>
      <c r="AS23">
        <v>327.42899999999997</v>
      </c>
      <c r="AT23">
        <v>0.5</v>
      </c>
      <c r="AU23">
        <v>161.93899999999999</v>
      </c>
      <c r="AV23">
        <v>377.07100000000003</v>
      </c>
      <c r="AW23">
        <v>4769.8559999999998</v>
      </c>
      <c r="AX23">
        <v>1985.1020000000001</v>
      </c>
      <c r="AY23">
        <v>1152.8710000000001</v>
      </c>
      <c r="AZ23">
        <v>0.5</v>
      </c>
      <c r="BA23">
        <v>0.5</v>
      </c>
      <c r="BB23">
        <v>198.548</v>
      </c>
      <c r="BC23">
        <v>167.005</v>
      </c>
      <c r="BD23">
        <v>708.77300000000002</v>
      </c>
      <c r="BE23">
        <v>302.26799999999997</v>
      </c>
      <c r="BF23">
        <v>223.16900000000001</v>
      </c>
    </row>
    <row r="24" spans="1:58" ht="16">
      <c r="A24" s="4" t="s">
        <v>341</v>
      </c>
      <c r="B24" s="4" t="s">
        <v>292</v>
      </c>
      <c r="C24" s="4" t="s">
        <v>298</v>
      </c>
      <c r="D24" s="4" t="s">
        <v>325</v>
      </c>
      <c r="E24" s="4" t="s">
        <v>342</v>
      </c>
      <c r="F24" s="6" t="s">
        <v>296</v>
      </c>
      <c r="G24">
        <v>7.1699999999999875E-2</v>
      </c>
      <c r="H24">
        <v>0.60404380791912282</v>
      </c>
      <c r="I24">
        <v>20753.973000000002</v>
      </c>
      <c r="J24">
        <v>197.971</v>
      </c>
      <c r="K24">
        <v>145.596</v>
      </c>
      <c r="L24">
        <v>0.5</v>
      </c>
      <c r="M24">
        <v>424.58600000000001</v>
      </c>
      <c r="N24">
        <v>0.5</v>
      </c>
      <c r="O24">
        <v>429.50200000000001</v>
      </c>
      <c r="P24">
        <v>0.5</v>
      </c>
      <c r="Q24">
        <v>0.5</v>
      </c>
      <c r="R24">
        <v>276.536</v>
      </c>
      <c r="S24">
        <v>101.428</v>
      </c>
      <c r="T24">
        <v>0.5</v>
      </c>
      <c r="U24">
        <v>212.62700000000001</v>
      </c>
      <c r="V24">
        <v>0.5</v>
      </c>
      <c r="W24">
        <v>0.5</v>
      </c>
      <c r="X24">
        <v>0.5</v>
      </c>
      <c r="Y24">
        <v>2655.9870000000001</v>
      </c>
      <c r="Z24">
        <v>120.453</v>
      </c>
      <c r="AA24">
        <v>757.98500000000001</v>
      </c>
      <c r="AB24">
        <v>107.04300000000001</v>
      </c>
      <c r="AC24">
        <v>589.78300000000002</v>
      </c>
      <c r="AD24">
        <v>0.5</v>
      </c>
      <c r="AE24">
        <v>147.559</v>
      </c>
      <c r="AF24">
        <v>0.5</v>
      </c>
      <c r="AG24">
        <v>806.82899999999995</v>
      </c>
      <c r="AH24">
        <v>0.5</v>
      </c>
      <c r="AI24">
        <v>0.5</v>
      </c>
      <c r="AJ24">
        <v>3301.1120000000001</v>
      </c>
      <c r="AK24">
        <v>181.81100000000001</v>
      </c>
      <c r="AL24">
        <v>466.83300000000003</v>
      </c>
      <c r="AM24">
        <v>407.43299999999999</v>
      </c>
      <c r="AN24">
        <v>0.5</v>
      </c>
      <c r="AO24">
        <v>0.5</v>
      </c>
      <c r="AP24">
        <v>639.68299999999999</v>
      </c>
      <c r="AQ24">
        <v>1361.924</v>
      </c>
      <c r="AR24">
        <v>0.5</v>
      </c>
      <c r="AS24">
        <v>322.48599999999999</v>
      </c>
      <c r="AT24">
        <v>0.5</v>
      </c>
      <c r="AU24">
        <v>249.125</v>
      </c>
      <c r="AV24">
        <v>269.58699999999999</v>
      </c>
      <c r="AW24">
        <v>3138.703</v>
      </c>
      <c r="AX24">
        <v>1147.961</v>
      </c>
      <c r="AY24">
        <v>11973.385</v>
      </c>
      <c r="AZ24">
        <v>0.5</v>
      </c>
      <c r="BA24">
        <v>0.5</v>
      </c>
      <c r="BB24">
        <v>121.99299999999999</v>
      </c>
      <c r="BC24">
        <v>166.90299999999999</v>
      </c>
      <c r="BD24">
        <v>601.74900000000002</v>
      </c>
      <c r="BE24">
        <v>239.517</v>
      </c>
      <c r="BF24">
        <v>207.571</v>
      </c>
    </row>
    <row r="25" spans="1:58" ht="16">
      <c r="A25" s="4" t="s">
        <v>343</v>
      </c>
      <c r="B25" s="4" t="s">
        <v>292</v>
      </c>
      <c r="C25" s="4" t="s">
        <v>298</v>
      </c>
      <c r="D25" s="4" t="s">
        <v>307</v>
      </c>
      <c r="E25" s="4" t="s">
        <v>344</v>
      </c>
      <c r="F25" s="6" t="s">
        <v>296</v>
      </c>
      <c r="G25">
        <v>6.0200000000000031E-2</v>
      </c>
      <c r="H25">
        <v>0.53558718861209997</v>
      </c>
      <c r="I25">
        <v>23606.879000000001</v>
      </c>
      <c r="J25">
        <v>1219.481</v>
      </c>
      <c r="K25">
        <v>110.372</v>
      </c>
      <c r="L25">
        <v>0.5</v>
      </c>
      <c r="M25">
        <v>875.67499999999995</v>
      </c>
      <c r="N25">
        <v>0.5</v>
      </c>
      <c r="O25">
        <v>288.81099999999998</v>
      </c>
      <c r="P25">
        <v>0.5</v>
      </c>
      <c r="Q25">
        <v>0.5</v>
      </c>
      <c r="R25">
        <v>278.678</v>
      </c>
      <c r="S25">
        <v>109.027</v>
      </c>
      <c r="T25">
        <v>0.5</v>
      </c>
      <c r="U25">
        <v>345.14400000000001</v>
      </c>
      <c r="V25">
        <v>0.5</v>
      </c>
      <c r="W25">
        <v>116.15300000000001</v>
      </c>
      <c r="X25">
        <v>0.5</v>
      </c>
      <c r="Y25">
        <v>2514.33</v>
      </c>
      <c r="Z25">
        <v>0.5</v>
      </c>
      <c r="AA25">
        <v>684.923</v>
      </c>
      <c r="AB25">
        <v>0.5</v>
      </c>
      <c r="AC25">
        <v>496.93599999999998</v>
      </c>
      <c r="AD25">
        <v>0.5</v>
      </c>
      <c r="AE25">
        <v>179.90700000000001</v>
      </c>
      <c r="AF25">
        <v>0.5</v>
      </c>
      <c r="AG25">
        <v>952.47799999999995</v>
      </c>
      <c r="AH25">
        <v>0.5</v>
      </c>
      <c r="AI25">
        <v>0.5</v>
      </c>
      <c r="AJ25">
        <v>392.13299999999998</v>
      </c>
      <c r="AK25">
        <v>362.59399999999999</v>
      </c>
      <c r="AL25">
        <v>2546.64</v>
      </c>
      <c r="AM25">
        <v>559.00900000000001</v>
      </c>
      <c r="AN25">
        <v>0.5</v>
      </c>
      <c r="AO25">
        <v>0.5</v>
      </c>
      <c r="AP25">
        <v>602.33000000000004</v>
      </c>
      <c r="AQ25">
        <v>2129.6260000000002</v>
      </c>
      <c r="AR25">
        <v>0.5</v>
      </c>
      <c r="AS25">
        <v>285.14499999999998</v>
      </c>
      <c r="AT25">
        <v>0.5</v>
      </c>
      <c r="AU25">
        <v>297.25799999999998</v>
      </c>
      <c r="AV25">
        <v>228.35</v>
      </c>
      <c r="AW25">
        <v>2759.547</v>
      </c>
      <c r="AX25">
        <v>1286.6949999999999</v>
      </c>
      <c r="AY25">
        <v>16379.745999999999</v>
      </c>
      <c r="AZ25">
        <v>0.5</v>
      </c>
      <c r="BA25">
        <v>0.5</v>
      </c>
      <c r="BB25">
        <v>0.5</v>
      </c>
      <c r="BC25">
        <v>165.44300000000001</v>
      </c>
      <c r="BD25">
        <v>484.14400000000001</v>
      </c>
      <c r="BE25">
        <v>190.62200000000001</v>
      </c>
      <c r="BF25">
        <v>197.81700000000001</v>
      </c>
    </row>
    <row r="26" spans="1:58" ht="16">
      <c r="A26" s="4" t="s">
        <v>345</v>
      </c>
      <c r="B26" s="4" t="s">
        <v>292</v>
      </c>
      <c r="C26" s="4" t="s">
        <v>298</v>
      </c>
      <c r="D26" s="4" t="s">
        <v>316</v>
      </c>
      <c r="E26" s="4" t="s">
        <v>346</v>
      </c>
      <c r="F26" s="6" t="s">
        <v>296</v>
      </c>
      <c r="G26">
        <v>7.1400000000000574E-2</v>
      </c>
      <c r="H26">
        <v>0.62358078602620581</v>
      </c>
      <c r="I26">
        <v>28655.062000000002</v>
      </c>
      <c r="J26">
        <v>1166.9939999999999</v>
      </c>
      <c r="K26">
        <v>113.208</v>
      </c>
      <c r="L26">
        <v>0.5</v>
      </c>
      <c r="M26">
        <v>1081.7239999999999</v>
      </c>
      <c r="N26">
        <v>0.5</v>
      </c>
      <c r="O26">
        <v>719.30799999999999</v>
      </c>
      <c r="P26">
        <v>0.5</v>
      </c>
      <c r="Q26">
        <v>163.78800000000001</v>
      </c>
      <c r="R26">
        <v>560.55600000000004</v>
      </c>
      <c r="S26">
        <v>168.898</v>
      </c>
      <c r="T26">
        <v>0.5</v>
      </c>
      <c r="U26">
        <v>447.30599999999998</v>
      </c>
      <c r="V26">
        <v>0.5</v>
      </c>
      <c r="W26">
        <v>145.90100000000001</v>
      </c>
      <c r="X26">
        <v>125.97799999999999</v>
      </c>
      <c r="Y26">
        <v>3968.9229999999998</v>
      </c>
      <c r="Z26">
        <v>0.5</v>
      </c>
      <c r="AA26">
        <v>1117.3689999999999</v>
      </c>
      <c r="AB26">
        <v>142.04499999999999</v>
      </c>
      <c r="AC26">
        <v>509.08199999999999</v>
      </c>
      <c r="AD26">
        <v>0.5</v>
      </c>
      <c r="AE26">
        <v>206.65100000000001</v>
      </c>
      <c r="AF26">
        <v>0.5</v>
      </c>
      <c r="AG26">
        <v>1499.1020000000001</v>
      </c>
      <c r="AH26">
        <v>104.166</v>
      </c>
      <c r="AI26">
        <v>0.5</v>
      </c>
      <c r="AJ26">
        <v>2358.6379999999999</v>
      </c>
      <c r="AK26">
        <v>196.72900000000001</v>
      </c>
      <c r="AL26">
        <v>818.60299999999995</v>
      </c>
      <c r="AM26">
        <v>1837.6379999999999</v>
      </c>
      <c r="AN26">
        <v>0.5</v>
      </c>
      <c r="AO26">
        <v>0.5</v>
      </c>
      <c r="AP26">
        <v>688.68200000000002</v>
      </c>
      <c r="AQ26">
        <v>1183.7919999999999</v>
      </c>
      <c r="AR26">
        <v>0.5</v>
      </c>
      <c r="AS26">
        <v>240.381</v>
      </c>
      <c r="AT26">
        <v>0.5</v>
      </c>
      <c r="AU26">
        <v>304.29199999999997</v>
      </c>
      <c r="AV26">
        <v>294.83499999999998</v>
      </c>
      <c r="AW26">
        <v>2545.136</v>
      </c>
      <c r="AX26">
        <v>2759.88</v>
      </c>
      <c r="AY26">
        <v>19307.212</v>
      </c>
      <c r="AZ26">
        <v>0.5</v>
      </c>
      <c r="BA26">
        <v>0.5</v>
      </c>
      <c r="BB26">
        <v>153.09100000000001</v>
      </c>
      <c r="BC26">
        <v>208.90199999999999</v>
      </c>
      <c r="BD26">
        <v>545.226</v>
      </c>
      <c r="BE26">
        <v>153.06700000000001</v>
      </c>
      <c r="BF26">
        <v>177.298</v>
      </c>
    </row>
    <row r="27" spans="1:58" ht="16">
      <c r="A27" s="4" t="s">
        <v>347</v>
      </c>
      <c r="B27" s="4" t="s">
        <v>292</v>
      </c>
      <c r="C27" s="4" t="s">
        <v>298</v>
      </c>
      <c r="D27" s="4" t="s">
        <v>313</v>
      </c>
      <c r="E27" s="4" t="s">
        <v>348</v>
      </c>
      <c r="F27" s="6" t="s">
        <v>296</v>
      </c>
      <c r="G27">
        <v>7.0400000000001128E-2</v>
      </c>
      <c r="H27">
        <v>0.64646464646465684</v>
      </c>
      <c r="I27">
        <v>33628.656000000003</v>
      </c>
      <c r="J27">
        <v>1107.4469999999999</v>
      </c>
      <c r="K27">
        <v>122.761</v>
      </c>
      <c r="L27">
        <v>0.5</v>
      </c>
      <c r="M27">
        <v>522.38900000000001</v>
      </c>
      <c r="N27">
        <v>0.5</v>
      </c>
      <c r="O27">
        <v>1127.279</v>
      </c>
      <c r="P27">
        <v>0.5</v>
      </c>
      <c r="Q27">
        <v>203.381</v>
      </c>
      <c r="R27">
        <v>379.07100000000003</v>
      </c>
      <c r="S27">
        <v>169.18</v>
      </c>
      <c r="T27">
        <v>0.5</v>
      </c>
      <c r="U27">
        <v>396.57799999999997</v>
      </c>
      <c r="V27">
        <v>0.5</v>
      </c>
      <c r="W27">
        <v>163.73599999999999</v>
      </c>
      <c r="X27">
        <v>132.83500000000001</v>
      </c>
      <c r="Y27">
        <v>3385.6170000000002</v>
      </c>
      <c r="Z27">
        <v>348.06599999999997</v>
      </c>
      <c r="AA27">
        <v>651.78599999999994</v>
      </c>
      <c r="AB27">
        <v>133.87100000000001</v>
      </c>
      <c r="AC27">
        <v>3402.3580000000002</v>
      </c>
      <c r="AD27">
        <v>0.5</v>
      </c>
      <c r="AE27">
        <v>159.25700000000001</v>
      </c>
      <c r="AF27">
        <v>0.5</v>
      </c>
      <c r="AG27">
        <v>1587.8119999999999</v>
      </c>
      <c r="AH27">
        <v>131.61500000000001</v>
      </c>
      <c r="AI27">
        <v>0.5</v>
      </c>
      <c r="AJ27">
        <v>3619.2130000000002</v>
      </c>
      <c r="AK27">
        <v>386.14100000000002</v>
      </c>
      <c r="AL27">
        <v>2594.2510000000002</v>
      </c>
      <c r="AM27">
        <v>455.37599999999998</v>
      </c>
      <c r="AN27">
        <v>0.5</v>
      </c>
      <c r="AO27">
        <v>0.5</v>
      </c>
      <c r="AP27">
        <v>1584.8219999999999</v>
      </c>
      <c r="AQ27">
        <v>1021.029</v>
      </c>
      <c r="AR27">
        <v>0.5</v>
      </c>
      <c r="AS27">
        <v>204.767</v>
      </c>
      <c r="AT27">
        <v>0.5</v>
      </c>
      <c r="AU27">
        <v>181.99799999999999</v>
      </c>
      <c r="AV27">
        <v>355.642</v>
      </c>
      <c r="AW27">
        <v>5925.7020000000002</v>
      </c>
      <c r="AX27">
        <v>3932.8609999999999</v>
      </c>
      <c r="AY27">
        <v>9093.98</v>
      </c>
      <c r="AZ27">
        <v>0.5</v>
      </c>
      <c r="BA27">
        <v>0.5</v>
      </c>
      <c r="BB27">
        <v>210.673</v>
      </c>
      <c r="BC27">
        <v>122.971</v>
      </c>
      <c r="BD27">
        <v>483.85500000000002</v>
      </c>
      <c r="BE27">
        <v>243.041</v>
      </c>
      <c r="BF27">
        <v>208.149</v>
      </c>
    </row>
    <row r="28" spans="1:58" ht="16">
      <c r="A28" s="4" t="s">
        <v>349</v>
      </c>
      <c r="B28" s="4" t="s">
        <v>292</v>
      </c>
      <c r="C28" s="4" t="s">
        <v>298</v>
      </c>
      <c r="D28" s="4" t="s">
        <v>330</v>
      </c>
      <c r="E28" s="4" t="s">
        <v>350</v>
      </c>
      <c r="F28" s="6" t="s">
        <v>296</v>
      </c>
      <c r="G28">
        <v>6.5199999999999037E-2</v>
      </c>
      <c r="H28">
        <v>0.55442176870747484</v>
      </c>
      <c r="I28">
        <v>20556.219000000001</v>
      </c>
      <c r="J28">
        <v>1025.586</v>
      </c>
      <c r="K28">
        <v>152.751</v>
      </c>
      <c r="L28">
        <v>0.5</v>
      </c>
      <c r="M28">
        <v>905.11400000000003</v>
      </c>
      <c r="N28">
        <v>0.5</v>
      </c>
      <c r="O28">
        <v>398.63099999999997</v>
      </c>
      <c r="P28">
        <v>0.5</v>
      </c>
      <c r="Q28">
        <v>0.5</v>
      </c>
      <c r="R28">
        <v>231.14</v>
      </c>
      <c r="S28">
        <v>0.5</v>
      </c>
      <c r="T28">
        <v>0.5</v>
      </c>
      <c r="U28">
        <v>278.85899999999998</v>
      </c>
      <c r="V28">
        <v>0.5</v>
      </c>
      <c r="W28">
        <v>144.75700000000001</v>
      </c>
      <c r="X28">
        <v>0.5</v>
      </c>
      <c r="Y28">
        <v>2450.3629999999998</v>
      </c>
      <c r="Z28">
        <v>228.67599999999999</v>
      </c>
      <c r="AA28">
        <v>615.66499999999996</v>
      </c>
      <c r="AB28">
        <v>0.5</v>
      </c>
      <c r="AC28">
        <v>1785.096</v>
      </c>
      <c r="AD28">
        <v>0.5</v>
      </c>
      <c r="AE28">
        <v>183.73500000000001</v>
      </c>
      <c r="AF28">
        <v>0.5</v>
      </c>
      <c r="AG28">
        <v>632.48199999999997</v>
      </c>
      <c r="AH28">
        <v>0.5</v>
      </c>
      <c r="AI28">
        <v>0.5</v>
      </c>
      <c r="AJ28">
        <v>3366.3310000000001</v>
      </c>
      <c r="AK28">
        <v>400.62200000000001</v>
      </c>
      <c r="AL28">
        <v>3255.0949999999998</v>
      </c>
      <c r="AM28">
        <v>0.5</v>
      </c>
      <c r="AN28">
        <v>0.5</v>
      </c>
      <c r="AO28">
        <v>0.5</v>
      </c>
      <c r="AP28">
        <v>522.67600000000004</v>
      </c>
      <c r="AQ28">
        <v>834.846</v>
      </c>
      <c r="AR28">
        <v>138.55600000000001</v>
      </c>
      <c r="AS28">
        <v>302.43599999999998</v>
      </c>
      <c r="AT28">
        <v>0.5</v>
      </c>
      <c r="AU28">
        <v>169.77799999999999</v>
      </c>
      <c r="AV28">
        <v>113.93</v>
      </c>
      <c r="AW28">
        <v>5124.1120000000001</v>
      </c>
      <c r="AX28">
        <v>1469.9590000000001</v>
      </c>
      <c r="AY28">
        <v>7309.2449999999999</v>
      </c>
      <c r="AZ28">
        <v>0.5</v>
      </c>
      <c r="BA28">
        <v>0.5</v>
      </c>
      <c r="BB28">
        <v>206.46799999999999</v>
      </c>
      <c r="BC28">
        <v>159.524</v>
      </c>
      <c r="BD28">
        <v>590.19899999999996</v>
      </c>
      <c r="BE28">
        <v>298.887</v>
      </c>
      <c r="BF28">
        <v>203.20599999999999</v>
      </c>
    </row>
    <row r="29" spans="1:58" ht="16">
      <c r="A29" s="4" t="s">
        <v>351</v>
      </c>
      <c r="B29" s="4" t="s">
        <v>292</v>
      </c>
      <c r="C29" s="4" t="s">
        <v>298</v>
      </c>
      <c r="D29" s="4" t="s">
        <v>335</v>
      </c>
      <c r="E29" s="4" t="s">
        <v>352</v>
      </c>
      <c r="F29" s="6" t="s">
        <v>296</v>
      </c>
      <c r="G29">
        <v>6.369999999999898E-2</v>
      </c>
      <c r="H29">
        <v>0.56471631205672856</v>
      </c>
      <c r="I29">
        <v>19264.267</v>
      </c>
      <c r="J29">
        <v>762.11300000000006</v>
      </c>
      <c r="K29">
        <v>134.37200000000001</v>
      </c>
      <c r="L29">
        <v>0.5</v>
      </c>
      <c r="M29">
        <v>431.93</v>
      </c>
      <c r="N29">
        <v>0.5</v>
      </c>
      <c r="O29">
        <v>0.5</v>
      </c>
      <c r="P29">
        <v>408.17700000000002</v>
      </c>
      <c r="Q29">
        <v>0.5</v>
      </c>
      <c r="R29">
        <v>394.96899999999999</v>
      </c>
      <c r="S29">
        <v>124.236</v>
      </c>
      <c r="T29">
        <v>0.5</v>
      </c>
      <c r="U29">
        <v>275.98500000000001</v>
      </c>
      <c r="V29">
        <v>0.5</v>
      </c>
      <c r="W29">
        <v>0.5</v>
      </c>
      <c r="X29">
        <v>112.83799999999999</v>
      </c>
      <c r="Y29">
        <v>2215.1750000000002</v>
      </c>
      <c r="Z29">
        <v>245.393</v>
      </c>
      <c r="AA29">
        <v>353.38099999999997</v>
      </c>
      <c r="AB29">
        <v>0.5</v>
      </c>
      <c r="AC29">
        <v>2604.2710000000002</v>
      </c>
      <c r="AD29">
        <v>0.5</v>
      </c>
      <c r="AE29">
        <v>131.05799999999999</v>
      </c>
      <c r="AF29">
        <v>0.5</v>
      </c>
      <c r="AG29">
        <v>912.05</v>
      </c>
      <c r="AH29">
        <v>0.5</v>
      </c>
      <c r="AI29">
        <v>0.5</v>
      </c>
      <c r="AJ29">
        <v>349.61200000000002</v>
      </c>
      <c r="AK29">
        <v>204.33600000000001</v>
      </c>
      <c r="AL29">
        <v>2575.06</v>
      </c>
      <c r="AM29">
        <v>173.90600000000001</v>
      </c>
      <c r="AN29">
        <v>0.5</v>
      </c>
      <c r="AO29">
        <v>0.5</v>
      </c>
      <c r="AP29">
        <v>670.51300000000003</v>
      </c>
      <c r="AQ29">
        <v>393.99</v>
      </c>
      <c r="AR29">
        <v>0.5</v>
      </c>
      <c r="AS29">
        <v>305.49299999999999</v>
      </c>
      <c r="AT29">
        <v>0.5</v>
      </c>
      <c r="AU29">
        <v>173.55699999999999</v>
      </c>
      <c r="AV29">
        <v>155.79</v>
      </c>
      <c r="AW29">
        <v>5743.59</v>
      </c>
      <c r="AX29">
        <v>2320.866</v>
      </c>
      <c r="AY29">
        <v>6191.9219999999996</v>
      </c>
      <c r="AZ29">
        <v>0.5</v>
      </c>
      <c r="BA29">
        <v>0.5</v>
      </c>
      <c r="BB29">
        <v>192.55</v>
      </c>
      <c r="BC29">
        <v>200.773</v>
      </c>
      <c r="BD29">
        <v>523.20100000000002</v>
      </c>
      <c r="BE29">
        <v>226.12899999999999</v>
      </c>
      <c r="BF29">
        <v>180.15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D29"/>
  <sheetViews>
    <sheetView topLeftCell="D1" workbookViewId="0">
      <selection activeCell="J2" sqref="J2"/>
    </sheetView>
  </sheetViews>
  <sheetFormatPr baseColWidth="10" defaultColWidth="8.83203125" defaultRowHeight="15"/>
  <cols>
    <col min="3" max="3" width="11.5" customWidth="1"/>
    <col min="4" max="4" width="11.33203125" customWidth="1"/>
    <col min="5" max="5" width="10.5" customWidth="1"/>
    <col min="6" max="6" width="31.5" customWidth="1"/>
    <col min="7" max="7" width="12.5" customWidth="1"/>
    <col min="8" max="8" width="12.83203125" customWidth="1"/>
    <col min="10" max="10" width="11.5" customWidth="1"/>
    <col min="12" max="12" width="12.5" customWidth="1"/>
    <col min="14" max="14" width="12.5" customWidth="1"/>
    <col min="16" max="16" width="12.5" customWidth="1"/>
    <col min="18" max="18" width="12.5" customWidth="1"/>
    <col min="20" max="20" width="12.5" customWidth="1"/>
    <col min="22" max="22" width="12.5" customWidth="1"/>
    <col min="24" max="24" width="12.5" customWidth="1"/>
    <col min="26" max="26" width="12.5" customWidth="1"/>
    <col min="28" max="28" width="13.5" customWidth="1"/>
    <col min="30" max="30" width="13.5" customWidth="1"/>
    <col min="32" max="32" width="13.5" customWidth="1"/>
    <col min="34" max="34" width="13.5" customWidth="1"/>
    <col min="36" max="36" width="13.5" customWidth="1"/>
    <col min="38" max="38" width="13.5" customWidth="1"/>
    <col min="40" max="40" width="13.5" customWidth="1"/>
    <col min="42" max="42" width="13.5" customWidth="1"/>
    <col min="44" max="44" width="13.5" customWidth="1"/>
    <col min="46" max="46" width="13.5" customWidth="1"/>
    <col min="47" max="47" width="15" customWidth="1"/>
    <col min="48" max="48" width="13.5" customWidth="1"/>
    <col min="49" max="49" width="12.6640625" customWidth="1"/>
    <col min="50" max="50" width="13.5" customWidth="1"/>
    <col min="52" max="52" width="13.5" customWidth="1"/>
    <col min="54" max="54" width="13.5" customWidth="1"/>
    <col min="56" max="56" width="13.5" customWidth="1"/>
    <col min="57" max="57" width="14.1640625" customWidth="1"/>
    <col min="58" max="58" width="13.5" customWidth="1"/>
    <col min="60" max="60" width="13.5" customWidth="1"/>
    <col min="62" max="62" width="13.5" customWidth="1"/>
    <col min="63" max="63" width="14" customWidth="1"/>
    <col min="64" max="64" width="13.5" customWidth="1"/>
    <col min="65" max="65" width="12" customWidth="1"/>
    <col min="66" max="66" width="13.5" customWidth="1"/>
    <col min="67" max="67" width="13" customWidth="1"/>
    <col min="68" max="68" width="13.5" customWidth="1"/>
    <col min="70" max="70" width="13.5" customWidth="1"/>
    <col min="72" max="72" width="13.5" customWidth="1"/>
    <col min="73" max="73" width="11.5" customWidth="1"/>
    <col min="74" max="74" width="13.5" customWidth="1"/>
    <col min="76" max="76" width="13.5" customWidth="1"/>
    <col min="77" max="77" width="14" customWidth="1"/>
    <col min="78" max="78" width="13.5" customWidth="1"/>
    <col min="80" max="80" width="13.5" customWidth="1"/>
    <col min="82" max="82" width="13.5" customWidth="1"/>
    <col min="84" max="84" width="13.5" customWidth="1"/>
    <col min="86" max="86" width="13.5" customWidth="1"/>
    <col min="88" max="88" width="13.5" customWidth="1"/>
    <col min="89" max="89" width="11.1640625" customWidth="1"/>
    <col min="90" max="90" width="13.5" customWidth="1"/>
    <col min="92" max="92" width="13.5" customWidth="1"/>
    <col min="94" max="94" width="13.5" customWidth="1"/>
    <col min="96" max="96" width="13.5" customWidth="1"/>
    <col min="97" max="97" width="13.1640625" customWidth="1"/>
    <col min="98" max="98" width="13.5" customWidth="1"/>
    <col min="100" max="100" width="13.5" customWidth="1"/>
    <col min="102" max="102" width="13.5" customWidth="1"/>
    <col min="104" max="104" width="13.5" customWidth="1"/>
    <col min="105" max="105" width="10.6640625" customWidth="1"/>
    <col min="106" max="106" width="13.5" customWidth="1"/>
    <col min="108" max="108" width="13.5" customWidth="1"/>
  </cols>
  <sheetData>
    <row r="1" spans="1:108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353</v>
      </c>
      <c r="H1" t="s">
        <v>354</v>
      </c>
      <c r="I1" t="s">
        <v>0</v>
      </c>
      <c r="J1" t="s">
        <v>357</v>
      </c>
      <c r="K1" t="s">
        <v>1</v>
      </c>
      <c r="L1" t="s">
        <v>358</v>
      </c>
      <c r="M1" t="s">
        <v>2</v>
      </c>
      <c r="N1" t="s">
        <v>359</v>
      </c>
      <c r="O1" t="s">
        <v>3</v>
      </c>
      <c r="P1" t="s">
        <v>360</v>
      </c>
      <c r="Q1" t="s">
        <v>4</v>
      </c>
      <c r="R1" t="s">
        <v>361</v>
      </c>
      <c r="S1" t="s">
        <v>5</v>
      </c>
      <c r="T1" t="s">
        <v>362</v>
      </c>
      <c r="U1" t="s">
        <v>6</v>
      </c>
      <c r="V1" t="s">
        <v>363</v>
      </c>
      <c r="W1" t="s">
        <v>213</v>
      </c>
      <c r="X1" t="s">
        <v>364</v>
      </c>
      <c r="Y1" t="s">
        <v>8</v>
      </c>
      <c r="Z1" t="s">
        <v>365</v>
      </c>
      <c r="AA1" t="s">
        <v>9</v>
      </c>
      <c r="AB1" t="s">
        <v>366</v>
      </c>
      <c r="AC1" t="s">
        <v>10</v>
      </c>
      <c r="AD1" t="s">
        <v>367</v>
      </c>
      <c r="AE1" t="s">
        <v>11</v>
      </c>
      <c r="AF1" t="s">
        <v>368</v>
      </c>
      <c r="AG1" t="s">
        <v>12</v>
      </c>
      <c r="AH1" t="s">
        <v>369</v>
      </c>
      <c r="AI1" t="s">
        <v>13</v>
      </c>
      <c r="AJ1" t="s">
        <v>370</v>
      </c>
      <c r="AK1" t="s">
        <v>14</v>
      </c>
      <c r="AL1" t="s">
        <v>371</v>
      </c>
      <c r="AM1" t="s">
        <v>16</v>
      </c>
      <c r="AN1" t="s">
        <v>372</v>
      </c>
      <c r="AO1" t="s">
        <v>19</v>
      </c>
      <c r="AP1" t="s">
        <v>373</v>
      </c>
      <c r="AQ1" t="s">
        <v>20</v>
      </c>
      <c r="AR1" t="s">
        <v>374</v>
      </c>
      <c r="AS1" t="s">
        <v>21</v>
      </c>
      <c r="AT1" t="s">
        <v>375</v>
      </c>
      <c r="AU1" t="s">
        <v>22</v>
      </c>
      <c r="AV1" t="s">
        <v>376</v>
      </c>
      <c r="AW1" t="s">
        <v>23</v>
      </c>
      <c r="AX1" t="s">
        <v>377</v>
      </c>
      <c r="AY1" t="s">
        <v>24</v>
      </c>
      <c r="AZ1" t="s">
        <v>378</v>
      </c>
      <c r="BA1" t="s">
        <v>25</v>
      </c>
      <c r="BB1" t="s">
        <v>379</v>
      </c>
      <c r="BC1" t="s">
        <v>26</v>
      </c>
      <c r="BD1" t="s">
        <v>380</v>
      </c>
      <c r="BE1" t="s">
        <v>27</v>
      </c>
      <c r="BF1" t="s">
        <v>381</v>
      </c>
      <c r="BG1" t="s">
        <v>28</v>
      </c>
      <c r="BH1" t="s">
        <v>382</v>
      </c>
      <c r="BI1" t="s">
        <v>30</v>
      </c>
      <c r="BJ1" t="s">
        <v>383</v>
      </c>
      <c r="BK1" t="s">
        <v>31</v>
      </c>
      <c r="BL1" t="s">
        <v>384</v>
      </c>
      <c r="BM1" t="s">
        <v>32</v>
      </c>
      <c r="BN1" t="s">
        <v>385</v>
      </c>
      <c r="BO1" t="s">
        <v>33</v>
      </c>
      <c r="BP1" t="s">
        <v>386</v>
      </c>
      <c r="BQ1" t="s">
        <v>34</v>
      </c>
      <c r="BR1" t="s">
        <v>387</v>
      </c>
      <c r="BS1" t="s">
        <v>35</v>
      </c>
      <c r="BT1" t="s">
        <v>388</v>
      </c>
      <c r="BU1" t="s">
        <v>36</v>
      </c>
      <c r="BV1" t="s">
        <v>389</v>
      </c>
      <c r="BW1" t="s">
        <v>37</v>
      </c>
      <c r="BX1" t="s">
        <v>390</v>
      </c>
      <c r="BY1" t="s">
        <v>38</v>
      </c>
      <c r="BZ1" t="s">
        <v>391</v>
      </c>
      <c r="CA1" t="s">
        <v>40</v>
      </c>
      <c r="CB1" t="s">
        <v>392</v>
      </c>
      <c r="CC1" t="s">
        <v>41</v>
      </c>
      <c r="CD1" t="s">
        <v>393</v>
      </c>
      <c r="CE1" t="s">
        <v>42</v>
      </c>
      <c r="CF1" t="s">
        <v>394</v>
      </c>
      <c r="CG1" t="s">
        <v>43</v>
      </c>
      <c r="CH1" t="s">
        <v>395</v>
      </c>
      <c r="CI1" t="s">
        <v>44</v>
      </c>
      <c r="CJ1" t="s">
        <v>396</v>
      </c>
      <c r="CK1" t="s">
        <v>45</v>
      </c>
      <c r="CL1" t="s">
        <v>397</v>
      </c>
      <c r="CM1" t="s">
        <v>46</v>
      </c>
      <c r="CN1" t="s">
        <v>398</v>
      </c>
      <c r="CO1" t="s">
        <v>47</v>
      </c>
      <c r="CP1" t="s">
        <v>399</v>
      </c>
      <c r="CQ1" t="s">
        <v>48</v>
      </c>
      <c r="CR1" t="s">
        <v>400</v>
      </c>
      <c r="CS1" t="s">
        <v>50</v>
      </c>
      <c r="CT1" t="s">
        <v>401</v>
      </c>
      <c r="CU1" t="s">
        <v>52</v>
      </c>
      <c r="CV1" t="s">
        <v>402</v>
      </c>
      <c r="CW1" t="s">
        <v>53</v>
      </c>
      <c r="CX1" t="s">
        <v>403</v>
      </c>
      <c r="CY1" t="s">
        <v>54</v>
      </c>
      <c r="CZ1" t="s">
        <v>404</v>
      </c>
      <c r="DA1" t="s">
        <v>55</v>
      </c>
      <c r="DB1" t="s">
        <v>405</v>
      </c>
      <c r="DC1" t="s">
        <v>56</v>
      </c>
      <c r="DD1" t="s">
        <v>406</v>
      </c>
    </row>
    <row r="2" spans="1:108">
      <c r="A2" t="s">
        <v>275</v>
      </c>
      <c r="B2" t="s">
        <v>276</v>
      </c>
      <c r="C2" t="s">
        <v>277</v>
      </c>
      <c r="D2" t="s">
        <v>278</v>
      </c>
      <c r="E2" t="s">
        <v>279</v>
      </c>
      <c r="F2">
        <v>44350</v>
      </c>
      <c r="G2" s="12">
        <v>6.25E-2</v>
      </c>
      <c r="H2">
        <v>0.56766575840145317</v>
      </c>
      <c r="I2">
        <v>5349.0510000000004</v>
      </c>
      <c r="J2">
        <f>I2/G2</f>
        <v>85584.816000000006</v>
      </c>
      <c r="K2">
        <v>255.71899999999999</v>
      </c>
      <c r="L2">
        <f>K2/G2</f>
        <v>4091.5039999999999</v>
      </c>
      <c r="M2">
        <v>131.4</v>
      </c>
      <c r="N2">
        <f>M2/G2</f>
        <v>2102.4</v>
      </c>
      <c r="O2">
        <v>0.5</v>
      </c>
      <c r="P2">
        <f>O2/G2</f>
        <v>8</v>
      </c>
      <c r="Q2">
        <v>320.48099999999999</v>
      </c>
      <c r="R2">
        <f>Q2/G2</f>
        <v>5127.6959999999999</v>
      </c>
      <c r="S2">
        <v>0.5</v>
      </c>
      <c r="T2">
        <f>S2/G2</f>
        <v>8</v>
      </c>
      <c r="U2">
        <v>104.849</v>
      </c>
      <c r="V2">
        <f>U2/G2</f>
        <v>1677.5840000000001</v>
      </c>
      <c r="W2">
        <v>0.5</v>
      </c>
      <c r="X2">
        <f>W2/G2</f>
        <v>8</v>
      </c>
      <c r="Y2">
        <v>0.5</v>
      </c>
      <c r="Z2">
        <f>Y2/G2</f>
        <v>8</v>
      </c>
      <c r="AA2">
        <v>0.5</v>
      </c>
      <c r="AB2">
        <f>AA2/G2</f>
        <v>8</v>
      </c>
      <c r="AC2">
        <v>0.5</v>
      </c>
      <c r="AD2">
        <f>AC2/G2</f>
        <v>8</v>
      </c>
      <c r="AE2">
        <v>104.68300000000001</v>
      </c>
      <c r="AF2">
        <f>AE2/G2</f>
        <v>1674.9280000000001</v>
      </c>
      <c r="AG2">
        <v>0.5</v>
      </c>
      <c r="AH2">
        <f>AG2/G2</f>
        <v>8</v>
      </c>
      <c r="AI2">
        <v>0.5</v>
      </c>
      <c r="AJ2">
        <f>AI2/G2</f>
        <v>8</v>
      </c>
      <c r="AK2">
        <v>0.5</v>
      </c>
      <c r="AL2">
        <f>AK2/G2</f>
        <v>8</v>
      </c>
      <c r="AM2">
        <v>0.5</v>
      </c>
      <c r="AN2">
        <f>AM2/G2</f>
        <v>8</v>
      </c>
      <c r="AO2">
        <v>1632.809</v>
      </c>
      <c r="AP2">
        <f>AO2/G2</f>
        <v>26124.944</v>
      </c>
      <c r="AQ2">
        <v>0.5</v>
      </c>
      <c r="AR2">
        <f>AQ2/G2</f>
        <v>8</v>
      </c>
      <c r="AS2">
        <v>0.5</v>
      </c>
      <c r="AT2">
        <f>AS2/G2</f>
        <v>8</v>
      </c>
      <c r="AU2">
        <v>471.15300000000002</v>
      </c>
      <c r="AV2">
        <f>AU2/G2</f>
        <v>7538.4480000000003</v>
      </c>
      <c r="AW2">
        <v>1699.5170000000001</v>
      </c>
      <c r="AX2">
        <f>AW2/G2</f>
        <v>27192.272000000001</v>
      </c>
      <c r="AY2">
        <v>0.5</v>
      </c>
      <c r="AZ2">
        <f>AY2/G2</f>
        <v>8</v>
      </c>
      <c r="BA2">
        <v>0.5</v>
      </c>
      <c r="BB2">
        <f>BA2/G2</f>
        <v>8</v>
      </c>
      <c r="BC2">
        <v>0.5</v>
      </c>
      <c r="BD2">
        <f>BC2/G2</f>
        <v>8</v>
      </c>
      <c r="BE2">
        <v>8843.2250000000004</v>
      </c>
      <c r="BF2">
        <f>BE2/G2</f>
        <v>141491.6</v>
      </c>
      <c r="BG2">
        <v>0.5</v>
      </c>
      <c r="BH2">
        <f>BG2/G2</f>
        <v>8</v>
      </c>
      <c r="BI2">
        <v>0.5</v>
      </c>
      <c r="BJ2">
        <f>BI2/G2</f>
        <v>8</v>
      </c>
      <c r="BK2">
        <v>130.47800000000001</v>
      </c>
      <c r="BL2">
        <f>BK2/G2</f>
        <v>2087.6480000000001</v>
      </c>
      <c r="BM2">
        <v>520.83399999999995</v>
      </c>
      <c r="BN2">
        <f>BM2/G2</f>
        <v>8333.3439999999991</v>
      </c>
      <c r="BO2">
        <v>10265.269</v>
      </c>
      <c r="BP2">
        <f>BO2/G2</f>
        <v>164244.304</v>
      </c>
      <c r="BQ2">
        <v>113.169</v>
      </c>
      <c r="BR2">
        <f>BQ2/G2</f>
        <v>1810.704</v>
      </c>
      <c r="BS2">
        <v>183.83799999999999</v>
      </c>
      <c r="BT2">
        <f>BS2/G2</f>
        <v>2941.4079999999999</v>
      </c>
      <c r="BU2">
        <v>289.87900000000002</v>
      </c>
      <c r="BV2">
        <f>BU2/G2</f>
        <v>4638.0640000000003</v>
      </c>
      <c r="BW2">
        <v>307.25099999999998</v>
      </c>
      <c r="BX2">
        <f>BW2/G2</f>
        <v>4916.0159999999996</v>
      </c>
      <c r="BY2">
        <v>0.5</v>
      </c>
      <c r="BZ2">
        <f>BY2/G2</f>
        <v>8</v>
      </c>
      <c r="CA2">
        <v>101.08199999999999</v>
      </c>
      <c r="CB2">
        <f>CA2/G2</f>
        <v>1617.3119999999999</v>
      </c>
      <c r="CC2">
        <v>234.952</v>
      </c>
      <c r="CD2">
        <f>CC2/G2</f>
        <v>3759.232</v>
      </c>
      <c r="CE2">
        <v>131.68299999999999</v>
      </c>
      <c r="CF2">
        <f>CE2/G2</f>
        <v>2106.9279999999999</v>
      </c>
      <c r="CG2">
        <v>0.5</v>
      </c>
      <c r="CH2">
        <f>CG2/G2</f>
        <v>8</v>
      </c>
      <c r="CI2">
        <v>3046.2460000000001</v>
      </c>
      <c r="CJ2">
        <f>CI2/G2</f>
        <v>48739.936000000002</v>
      </c>
      <c r="CK2">
        <v>11233.200999999999</v>
      </c>
      <c r="CL2">
        <f>CK2/G2</f>
        <v>179731.21599999999</v>
      </c>
      <c r="CM2">
        <v>0.5</v>
      </c>
      <c r="CN2">
        <f>CM2/G2</f>
        <v>8</v>
      </c>
      <c r="CO2">
        <v>169.946</v>
      </c>
      <c r="CP2">
        <f>CO2/G2</f>
        <v>2719.136</v>
      </c>
      <c r="CQ2">
        <v>156.69399999999999</v>
      </c>
      <c r="CR2">
        <f>CQ2/G2</f>
        <v>2507.1039999999998</v>
      </c>
      <c r="CS2">
        <v>411.18700000000001</v>
      </c>
      <c r="CT2">
        <f>CS2/G2</f>
        <v>6578.9920000000002</v>
      </c>
      <c r="CU2">
        <v>146.02099999999999</v>
      </c>
      <c r="CV2">
        <f>CU2/G2</f>
        <v>2336.3359999999998</v>
      </c>
      <c r="CW2">
        <v>170.994</v>
      </c>
      <c r="CX2">
        <f>CW2/G2</f>
        <v>2735.904</v>
      </c>
      <c r="CY2">
        <v>359.58800000000002</v>
      </c>
      <c r="CZ2">
        <f>CY2/G2</f>
        <v>5753.4080000000004</v>
      </c>
      <c r="DA2">
        <v>108.05500000000001</v>
      </c>
      <c r="DB2">
        <f>DA2/G2</f>
        <v>1728.88</v>
      </c>
      <c r="DC2">
        <v>0.5</v>
      </c>
      <c r="DD2">
        <f>DC2/G2</f>
        <v>8</v>
      </c>
    </row>
    <row r="3" spans="1:108">
      <c r="A3" t="s">
        <v>280</v>
      </c>
      <c r="B3" t="s">
        <v>276</v>
      </c>
      <c r="C3" t="s">
        <v>277</v>
      </c>
      <c r="D3" t="s">
        <v>281</v>
      </c>
      <c r="E3" t="s">
        <v>279</v>
      </c>
      <c r="F3">
        <v>44350</v>
      </c>
      <c r="G3" s="12">
        <v>5.3099999999998815E-2</v>
      </c>
      <c r="H3">
        <v>0.52263779527557885</v>
      </c>
      <c r="I3">
        <v>5173.5230000000001</v>
      </c>
      <c r="J3">
        <f t="shared" ref="J3:J29" si="0">I3/G3</f>
        <v>97429.811676085039</v>
      </c>
      <c r="K3">
        <v>140.916</v>
      </c>
      <c r="L3">
        <f t="shared" ref="L3:L29" si="1">K3/G3</f>
        <v>2653.7853107345222</v>
      </c>
      <c r="M3">
        <v>0.5</v>
      </c>
      <c r="N3">
        <f t="shared" ref="N3:N29" si="2">M3/G3</f>
        <v>9.4161958568740332</v>
      </c>
      <c r="O3">
        <v>0.5</v>
      </c>
      <c r="P3">
        <f t="shared" ref="P3:P29" si="3">O3/G3</f>
        <v>9.4161958568740332</v>
      </c>
      <c r="Q3">
        <v>299.95999999999998</v>
      </c>
      <c r="R3">
        <f t="shared" ref="R3:R29" si="4">Q3/G3</f>
        <v>5648.9642184558697</v>
      </c>
      <c r="S3">
        <v>0.5</v>
      </c>
      <c r="T3">
        <f t="shared" ref="T3:T29" si="5">S3/G3</f>
        <v>9.4161958568740332</v>
      </c>
      <c r="U3">
        <v>116.81699999999999</v>
      </c>
      <c r="V3">
        <f t="shared" ref="V3:V29" si="6">U3/G3</f>
        <v>2199.9435028249077</v>
      </c>
      <c r="W3">
        <v>0.5</v>
      </c>
      <c r="X3">
        <f t="shared" ref="X3:X29" si="7">W3/G3</f>
        <v>9.4161958568740332</v>
      </c>
      <c r="Y3">
        <v>0.5</v>
      </c>
      <c r="Z3">
        <f t="shared" ref="Z3:Z29" si="8">Y3/G3</f>
        <v>9.4161958568740332</v>
      </c>
      <c r="AA3">
        <v>0.5</v>
      </c>
      <c r="AB3">
        <f t="shared" ref="AB3:AB29" si="9">AA3/G3</f>
        <v>9.4161958568740332</v>
      </c>
      <c r="AC3">
        <v>0.5</v>
      </c>
      <c r="AD3">
        <f t="shared" ref="AD3:AD29" si="10">AC3/G3</f>
        <v>9.4161958568740332</v>
      </c>
      <c r="AE3">
        <v>0.5</v>
      </c>
      <c r="AF3">
        <f t="shared" ref="AF3:AF29" si="11">AE3/G3</f>
        <v>9.4161958568740332</v>
      </c>
      <c r="AG3">
        <v>0.5</v>
      </c>
      <c r="AH3">
        <f t="shared" ref="AH3:AH29" si="12">AG3/G3</f>
        <v>9.4161958568740332</v>
      </c>
      <c r="AI3">
        <v>0.5</v>
      </c>
      <c r="AJ3">
        <f t="shared" ref="AJ3:AJ29" si="13">AI3/G3</f>
        <v>9.4161958568740332</v>
      </c>
      <c r="AK3">
        <v>0.5</v>
      </c>
      <c r="AL3">
        <f t="shared" ref="AL3:AL29" si="14">AK3/G3</f>
        <v>9.4161958568740332</v>
      </c>
      <c r="AM3">
        <v>0.5</v>
      </c>
      <c r="AN3">
        <f t="shared" ref="AN3:AN29" si="15">AM3/G3</f>
        <v>9.4161958568740332</v>
      </c>
      <c r="AO3">
        <v>4532.0680000000002</v>
      </c>
      <c r="AP3">
        <f t="shared" ref="AP3:AP29" si="16">AO3/G3</f>
        <v>85349.679849342778</v>
      </c>
      <c r="AQ3">
        <v>0.5</v>
      </c>
      <c r="AR3">
        <f t="shared" ref="AR3:AR29" si="17">AQ3/G3</f>
        <v>9.4161958568740332</v>
      </c>
      <c r="AS3">
        <v>0.5</v>
      </c>
      <c r="AT3">
        <f t="shared" ref="AT3:AT29" si="18">AS3/G3</f>
        <v>9.4161958568740332</v>
      </c>
      <c r="AU3">
        <v>539.24900000000002</v>
      </c>
      <c r="AV3">
        <f t="shared" ref="AV3:AV29" si="19">AU3/G3</f>
        <v>10155.348399246932</v>
      </c>
      <c r="AW3">
        <v>1880.3630000000001</v>
      </c>
      <c r="AX3">
        <f t="shared" ref="AX3:AX29" si="20">AW3/G3</f>
        <v>35411.732580038457</v>
      </c>
      <c r="AY3">
        <v>0.5</v>
      </c>
      <c r="AZ3">
        <f t="shared" ref="AZ3:AZ29" si="21">AY3/G3</f>
        <v>9.4161958568740332</v>
      </c>
      <c r="BA3">
        <v>0.5</v>
      </c>
      <c r="BB3">
        <f t="shared" ref="BB3:BB29" si="22">BA3/G3</f>
        <v>9.4161958568740332</v>
      </c>
      <c r="BC3">
        <v>0.5</v>
      </c>
      <c r="BD3">
        <f t="shared" ref="BD3:BD29" si="23">BC3/G3</f>
        <v>9.4161958568740332</v>
      </c>
      <c r="BE3">
        <v>22625.329000000002</v>
      </c>
      <c r="BF3">
        <f t="shared" ref="BF3:BF29" si="24">BE3/G3</f>
        <v>426089.05838042387</v>
      </c>
      <c r="BG3">
        <v>0.5</v>
      </c>
      <c r="BH3">
        <f t="shared" ref="BH3:BH29" si="25">BG3/G3</f>
        <v>9.4161958568740332</v>
      </c>
      <c r="BI3">
        <v>109.508</v>
      </c>
      <c r="BJ3">
        <f t="shared" ref="BJ3:BJ29" si="26">BI3/G3</f>
        <v>2062.2975517891232</v>
      </c>
      <c r="BK3">
        <v>108.735</v>
      </c>
      <c r="BL3">
        <f t="shared" ref="BL3:BL29" si="27">BK3/G3</f>
        <v>2047.740112994396</v>
      </c>
      <c r="BM3">
        <v>165.52699999999999</v>
      </c>
      <c r="BN3">
        <f t="shared" ref="BN3:BN29" si="28">BM3/G3</f>
        <v>3117.2693032015759</v>
      </c>
      <c r="BO3">
        <v>5111.9830000000002</v>
      </c>
      <c r="BP3">
        <f t="shared" ref="BP3:BP29" si="29">BO3/G3</f>
        <v>96270.866290020989</v>
      </c>
      <c r="BQ3">
        <v>217.505</v>
      </c>
      <c r="BR3">
        <f t="shared" ref="BR3:BR29" si="30">BQ3/G3</f>
        <v>4096.1393596987728</v>
      </c>
      <c r="BS3">
        <v>288.17</v>
      </c>
      <c r="BT3">
        <f t="shared" ref="BT3:BT29" si="31">BS3/G3</f>
        <v>5426.930320150781</v>
      </c>
      <c r="BU3">
        <v>0.5</v>
      </c>
      <c r="BV3">
        <f t="shared" ref="BV3:BV29" si="32">BU3/G3</f>
        <v>9.4161958568740332</v>
      </c>
      <c r="BW3">
        <v>827.48199999999997</v>
      </c>
      <c r="BX3">
        <f t="shared" ref="BX3:BX29" si="33">BW3/G3</f>
        <v>15583.465160075677</v>
      </c>
      <c r="BY3">
        <v>107.98699999999999</v>
      </c>
      <c r="BZ3">
        <f t="shared" ref="BZ3:BZ29" si="34">BY3/G3</f>
        <v>2033.6534839925123</v>
      </c>
      <c r="CA3">
        <v>100.566</v>
      </c>
      <c r="CB3">
        <f t="shared" ref="CB3:CB29" si="35">CA3/G3</f>
        <v>1893.898305084788</v>
      </c>
      <c r="CC3">
        <v>814.59900000000005</v>
      </c>
      <c r="CD3">
        <f t="shared" ref="CD3:CD29" si="36">CC3/G3</f>
        <v>15340.847457627462</v>
      </c>
      <c r="CE3">
        <v>826.09299999999996</v>
      </c>
      <c r="CF3">
        <f t="shared" ref="CF3:CF29" si="37">CE3/G3</f>
        <v>15557.30696798528</v>
      </c>
      <c r="CG3">
        <v>0.5</v>
      </c>
      <c r="CH3">
        <f t="shared" ref="CH3:CH29" si="38">CG3/G3</f>
        <v>9.4161958568740332</v>
      </c>
      <c r="CI3">
        <v>7129.0990000000002</v>
      </c>
      <c r="CJ3">
        <f t="shared" ref="CJ3:CJ29" si="39">CI3/G3</f>
        <v>134257.98493408962</v>
      </c>
      <c r="CK3">
        <v>6106.3729999999996</v>
      </c>
      <c r="CL3">
        <f t="shared" ref="CL3:CL29" si="40">CK3/G3</f>
        <v>114997.60828625491</v>
      </c>
      <c r="CM3">
        <v>790.46699999999998</v>
      </c>
      <c r="CN3">
        <f t="shared" ref="CN3:CN29" si="41">CM3/G3</f>
        <v>14886.384180791292</v>
      </c>
      <c r="CO3">
        <v>464.90899999999999</v>
      </c>
      <c r="CP3">
        <f t="shared" ref="CP3:CP29" si="42">CO3/G3</f>
        <v>8755.3483992468991</v>
      </c>
      <c r="CQ3">
        <v>0.5</v>
      </c>
      <c r="CR3">
        <f t="shared" ref="CR3:CR29" si="43">CQ3/G3</f>
        <v>9.4161958568740332</v>
      </c>
      <c r="CS3">
        <v>412.87200000000001</v>
      </c>
      <c r="CT3">
        <f t="shared" ref="CT3:CT29" si="44">CS3/G3</f>
        <v>7775.3672316385919</v>
      </c>
      <c r="CU3">
        <v>217.48500000000001</v>
      </c>
      <c r="CV3">
        <f t="shared" ref="CV3:CV29" si="45">CU3/G3</f>
        <v>4095.7627118644987</v>
      </c>
      <c r="CW3">
        <v>184.958</v>
      </c>
      <c r="CX3">
        <f t="shared" ref="CX3:CX29" si="46">CW3/G3</f>
        <v>3483.2015065914147</v>
      </c>
      <c r="CY3">
        <v>284.73200000000003</v>
      </c>
      <c r="CZ3">
        <f t="shared" ref="CZ3:CZ29" si="47">CY3/G3</f>
        <v>5362.1845574389154</v>
      </c>
      <c r="DA3">
        <v>225.22900000000001</v>
      </c>
      <c r="DB3">
        <f t="shared" ref="DB3:DB29" si="48">DA3/G3</f>
        <v>4241.6007532957638</v>
      </c>
      <c r="DC3">
        <v>0.5</v>
      </c>
      <c r="DD3">
        <f t="shared" ref="DD3:DD29" si="49">DC3/G3</f>
        <v>9.4161958568740332</v>
      </c>
    </row>
    <row r="4" spans="1:108">
      <c r="A4" t="s">
        <v>282</v>
      </c>
      <c r="B4" t="s">
        <v>283</v>
      </c>
      <c r="C4" t="s">
        <v>277</v>
      </c>
      <c r="D4" t="s">
        <v>284</v>
      </c>
      <c r="E4" t="s">
        <v>279</v>
      </c>
      <c r="F4">
        <v>44350</v>
      </c>
      <c r="G4" s="12">
        <v>6.0499999999999332E-2</v>
      </c>
      <c r="H4">
        <v>0.60499999999999332</v>
      </c>
      <c r="I4">
        <v>3563.0830000000001</v>
      </c>
      <c r="J4">
        <f t="shared" si="0"/>
        <v>58893.933884298174</v>
      </c>
      <c r="K4">
        <v>0.5</v>
      </c>
      <c r="L4">
        <f t="shared" si="1"/>
        <v>8.2644628099174469</v>
      </c>
      <c r="M4">
        <v>126.91500000000001</v>
      </c>
      <c r="N4">
        <f t="shared" si="2"/>
        <v>2097.7685950413456</v>
      </c>
      <c r="O4">
        <v>0.5</v>
      </c>
      <c r="P4">
        <f t="shared" si="3"/>
        <v>8.2644628099174469</v>
      </c>
      <c r="Q4">
        <v>308.62700000000001</v>
      </c>
      <c r="R4">
        <f t="shared" si="4"/>
        <v>5101.2727272727834</v>
      </c>
      <c r="S4">
        <v>0.5</v>
      </c>
      <c r="T4">
        <f t="shared" si="5"/>
        <v>8.2644628099174469</v>
      </c>
      <c r="U4">
        <v>107.209</v>
      </c>
      <c r="V4">
        <f t="shared" si="6"/>
        <v>1772.0495867768791</v>
      </c>
      <c r="W4">
        <v>0.5</v>
      </c>
      <c r="X4">
        <f t="shared" si="7"/>
        <v>8.2644628099174469</v>
      </c>
      <c r="Y4">
        <v>0.5</v>
      </c>
      <c r="Z4">
        <f t="shared" si="8"/>
        <v>8.2644628099174469</v>
      </c>
      <c r="AA4">
        <v>0.5</v>
      </c>
      <c r="AB4">
        <f t="shared" si="9"/>
        <v>8.2644628099174469</v>
      </c>
      <c r="AC4">
        <v>0.5</v>
      </c>
      <c r="AD4">
        <f t="shared" si="10"/>
        <v>8.2644628099174469</v>
      </c>
      <c r="AE4">
        <v>0.5</v>
      </c>
      <c r="AF4">
        <f t="shared" si="11"/>
        <v>8.2644628099174469</v>
      </c>
      <c r="AG4">
        <v>0.5</v>
      </c>
      <c r="AH4">
        <f t="shared" si="12"/>
        <v>8.2644628099174469</v>
      </c>
      <c r="AI4">
        <v>0.5</v>
      </c>
      <c r="AJ4">
        <f t="shared" si="13"/>
        <v>8.2644628099174469</v>
      </c>
      <c r="AK4">
        <v>0.5</v>
      </c>
      <c r="AL4">
        <f t="shared" si="14"/>
        <v>8.2644628099174469</v>
      </c>
      <c r="AM4">
        <v>0.5</v>
      </c>
      <c r="AN4">
        <f t="shared" si="15"/>
        <v>8.2644628099174469</v>
      </c>
      <c r="AO4">
        <v>3414.7040000000002</v>
      </c>
      <c r="AP4">
        <f t="shared" si="16"/>
        <v>56441.388429752689</v>
      </c>
      <c r="AQ4">
        <v>149.58699999999999</v>
      </c>
      <c r="AR4">
        <f t="shared" si="17"/>
        <v>2472.5123966942419</v>
      </c>
      <c r="AS4">
        <v>0.5</v>
      </c>
      <c r="AT4">
        <f t="shared" si="18"/>
        <v>8.2644628099174469</v>
      </c>
      <c r="AU4">
        <v>491.34399999999999</v>
      </c>
      <c r="AV4">
        <f t="shared" si="19"/>
        <v>8121.3884297521554</v>
      </c>
      <c r="AW4">
        <v>2802.1370000000002</v>
      </c>
      <c r="AX4">
        <f t="shared" si="20"/>
        <v>46316.314049587294</v>
      </c>
      <c r="AY4">
        <v>0.5</v>
      </c>
      <c r="AZ4">
        <f t="shared" si="21"/>
        <v>8.2644628099174469</v>
      </c>
      <c r="BA4">
        <v>0.5</v>
      </c>
      <c r="BB4">
        <f t="shared" si="22"/>
        <v>8.2644628099174469</v>
      </c>
      <c r="BC4">
        <v>387.54899999999998</v>
      </c>
      <c r="BD4">
        <f t="shared" si="23"/>
        <v>6405.7685950413925</v>
      </c>
      <c r="BE4">
        <v>10029.441999999999</v>
      </c>
      <c r="BF4">
        <f t="shared" si="24"/>
        <v>165775.90082644811</v>
      </c>
      <c r="BG4">
        <v>111.127</v>
      </c>
      <c r="BH4">
        <f t="shared" si="25"/>
        <v>1836.8099173553921</v>
      </c>
      <c r="BI4">
        <v>216.21799999999999</v>
      </c>
      <c r="BJ4">
        <f t="shared" si="26"/>
        <v>3573.8512396694609</v>
      </c>
      <c r="BK4">
        <v>507.11099999999999</v>
      </c>
      <c r="BL4">
        <f t="shared" si="27"/>
        <v>8382.0000000000928</v>
      </c>
      <c r="BM4">
        <v>444.63799999999998</v>
      </c>
      <c r="BN4">
        <f t="shared" si="28"/>
        <v>7349.3884297521472</v>
      </c>
      <c r="BO4">
        <v>9845.81</v>
      </c>
      <c r="BP4">
        <f t="shared" si="29"/>
        <v>162740.6611570266</v>
      </c>
      <c r="BQ4">
        <v>206.24100000000001</v>
      </c>
      <c r="BR4">
        <f t="shared" si="30"/>
        <v>3408.9421487603686</v>
      </c>
      <c r="BS4">
        <v>160.74600000000001</v>
      </c>
      <c r="BT4">
        <f t="shared" si="31"/>
        <v>2656.9586776859801</v>
      </c>
      <c r="BU4">
        <v>0.5</v>
      </c>
      <c r="BV4">
        <f t="shared" si="32"/>
        <v>8.2644628099174469</v>
      </c>
      <c r="BW4">
        <v>588.19399999999996</v>
      </c>
      <c r="BX4">
        <f t="shared" si="33"/>
        <v>9722.2148760331638</v>
      </c>
      <c r="BY4">
        <v>180.37</v>
      </c>
      <c r="BZ4">
        <f t="shared" si="34"/>
        <v>2981.3223140496198</v>
      </c>
      <c r="CA4">
        <v>155.77799999999999</v>
      </c>
      <c r="CB4">
        <f t="shared" si="35"/>
        <v>2574.8429752066399</v>
      </c>
      <c r="CC4">
        <v>214.39500000000001</v>
      </c>
      <c r="CD4">
        <f t="shared" si="36"/>
        <v>3543.719008264502</v>
      </c>
      <c r="CE4">
        <v>183.90299999999999</v>
      </c>
      <c r="CF4">
        <f t="shared" si="37"/>
        <v>3039.7190082644961</v>
      </c>
      <c r="CG4">
        <v>111.845</v>
      </c>
      <c r="CH4">
        <f t="shared" si="38"/>
        <v>1848.6776859504337</v>
      </c>
      <c r="CI4">
        <v>3855.8870000000002</v>
      </c>
      <c r="CJ4">
        <f t="shared" si="39"/>
        <v>63733.66942148831</v>
      </c>
      <c r="CK4">
        <v>9514.3439999999991</v>
      </c>
      <c r="CL4">
        <f t="shared" si="40"/>
        <v>157261.8842975224</v>
      </c>
      <c r="CM4">
        <v>853.36</v>
      </c>
      <c r="CN4">
        <f t="shared" si="41"/>
        <v>14105.123966942305</v>
      </c>
      <c r="CO4">
        <v>303.97500000000002</v>
      </c>
      <c r="CP4">
        <f t="shared" si="42"/>
        <v>5024.3801652893117</v>
      </c>
      <c r="CQ4">
        <v>208.488</v>
      </c>
      <c r="CR4">
        <f t="shared" si="43"/>
        <v>3446.0826446281371</v>
      </c>
      <c r="CS4">
        <v>165.31</v>
      </c>
      <c r="CT4">
        <f t="shared" si="44"/>
        <v>2732.3966942149063</v>
      </c>
      <c r="CU4">
        <v>188.20599999999999</v>
      </c>
      <c r="CV4">
        <f t="shared" si="45"/>
        <v>3110.8429752066459</v>
      </c>
      <c r="CW4">
        <v>144.124</v>
      </c>
      <c r="CX4">
        <f t="shared" si="46"/>
        <v>2382.2148760330842</v>
      </c>
      <c r="CY4">
        <v>310.78399999999999</v>
      </c>
      <c r="CZ4">
        <f t="shared" si="47"/>
        <v>5136.9256198347675</v>
      </c>
      <c r="DA4">
        <v>323.63299999999998</v>
      </c>
      <c r="DB4">
        <f t="shared" si="48"/>
        <v>5349.3057851240255</v>
      </c>
      <c r="DC4">
        <v>0.5</v>
      </c>
      <c r="DD4">
        <f t="shared" si="49"/>
        <v>8.2644628099174469</v>
      </c>
    </row>
    <row r="5" spans="1:108">
      <c r="A5" t="s">
        <v>285</v>
      </c>
      <c r="B5" t="s">
        <v>286</v>
      </c>
      <c r="C5" t="s">
        <v>277</v>
      </c>
      <c r="D5" t="s">
        <v>287</v>
      </c>
      <c r="E5" t="s">
        <v>279</v>
      </c>
      <c r="F5">
        <v>44350</v>
      </c>
      <c r="G5" s="12">
        <v>6.1999999999999389E-2</v>
      </c>
      <c r="H5">
        <v>0.55805580558055257</v>
      </c>
      <c r="I5">
        <v>2430.1239999999998</v>
      </c>
      <c r="J5">
        <f t="shared" si="0"/>
        <v>39195.548387097158</v>
      </c>
      <c r="K5">
        <v>363.26499999999999</v>
      </c>
      <c r="L5">
        <f t="shared" si="1"/>
        <v>5859.1129032258641</v>
      </c>
      <c r="M5">
        <v>0.5</v>
      </c>
      <c r="N5">
        <f t="shared" si="2"/>
        <v>8.0645161290323379</v>
      </c>
      <c r="O5">
        <v>0.5</v>
      </c>
      <c r="P5">
        <f t="shared" si="3"/>
        <v>8.0645161290323379</v>
      </c>
      <c r="Q5">
        <v>0.5</v>
      </c>
      <c r="R5">
        <f t="shared" si="4"/>
        <v>8.0645161290323379</v>
      </c>
      <c r="S5">
        <v>0.5</v>
      </c>
      <c r="T5">
        <f t="shared" si="5"/>
        <v>8.0645161290323379</v>
      </c>
      <c r="U5">
        <v>0.5</v>
      </c>
      <c r="V5">
        <f t="shared" si="6"/>
        <v>8.0645161290323379</v>
      </c>
      <c r="W5">
        <v>0.5</v>
      </c>
      <c r="X5">
        <f t="shared" si="7"/>
        <v>8.0645161290323379</v>
      </c>
      <c r="Y5">
        <v>0.5</v>
      </c>
      <c r="Z5">
        <f t="shared" si="8"/>
        <v>8.0645161290323379</v>
      </c>
      <c r="AA5">
        <v>0.5</v>
      </c>
      <c r="AB5">
        <f t="shared" si="9"/>
        <v>8.0645161290323379</v>
      </c>
      <c r="AC5">
        <v>0.5</v>
      </c>
      <c r="AD5">
        <f t="shared" si="10"/>
        <v>8.0645161290323379</v>
      </c>
      <c r="AE5">
        <v>0.5</v>
      </c>
      <c r="AF5">
        <f t="shared" si="11"/>
        <v>8.0645161290323379</v>
      </c>
      <c r="AG5">
        <v>0.5</v>
      </c>
      <c r="AH5">
        <f t="shared" si="12"/>
        <v>8.0645161290323379</v>
      </c>
      <c r="AI5">
        <v>0.5</v>
      </c>
      <c r="AJ5">
        <f t="shared" si="13"/>
        <v>8.0645161290323379</v>
      </c>
      <c r="AK5">
        <v>0.5</v>
      </c>
      <c r="AL5">
        <f t="shared" si="14"/>
        <v>8.0645161290323379</v>
      </c>
      <c r="AM5">
        <v>0.5</v>
      </c>
      <c r="AN5">
        <f t="shared" si="15"/>
        <v>8.0645161290323379</v>
      </c>
      <c r="AO5">
        <v>1414.9639999999999</v>
      </c>
      <c r="AP5">
        <f t="shared" si="16"/>
        <v>22822.000000000226</v>
      </c>
      <c r="AQ5">
        <v>0.5</v>
      </c>
      <c r="AR5">
        <f t="shared" si="17"/>
        <v>8.0645161290323379</v>
      </c>
      <c r="AS5">
        <v>0.5</v>
      </c>
      <c r="AT5">
        <f t="shared" si="18"/>
        <v>8.0645161290323379</v>
      </c>
      <c r="AU5">
        <v>196.23</v>
      </c>
      <c r="AV5">
        <f t="shared" si="19"/>
        <v>3165.0000000000309</v>
      </c>
      <c r="AW5">
        <v>2058.7150000000001</v>
      </c>
      <c r="AX5">
        <f t="shared" si="20"/>
        <v>33205.080645161623</v>
      </c>
      <c r="AY5">
        <v>0.5</v>
      </c>
      <c r="AZ5">
        <f t="shared" si="21"/>
        <v>8.0645161290323379</v>
      </c>
      <c r="BA5">
        <v>0.5</v>
      </c>
      <c r="BB5">
        <f t="shared" si="22"/>
        <v>8.0645161290323379</v>
      </c>
      <c r="BC5">
        <v>1113.0920000000001</v>
      </c>
      <c r="BD5">
        <f t="shared" si="23"/>
        <v>17953.096774193727</v>
      </c>
      <c r="BE5">
        <v>9982.3050000000003</v>
      </c>
      <c r="BF5">
        <f t="shared" si="24"/>
        <v>161004.9193548403</v>
      </c>
      <c r="BG5">
        <v>0.5</v>
      </c>
      <c r="BH5">
        <f t="shared" si="25"/>
        <v>8.0645161290323379</v>
      </c>
      <c r="BI5">
        <v>0.5</v>
      </c>
      <c r="BJ5">
        <f t="shared" si="26"/>
        <v>8.0645161290323379</v>
      </c>
      <c r="BK5">
        <v>170.40899999999999</v>
      </c>
      <c r="BL5">
        <f t="shared" si="27"/>
        <v>2748.5322580645429</v>
      </c>
      <c r="BM5">
        <v>160.244</v>
      </c>
      <c r="BN5">
        <f t="shared" si="28"/>
        <v>2584.5806451613157</v>
      </c>
      <c r="BO5">
        <v>3636.4609999999998</v>
      </c>
      <c r="BP5">
        <f t="shared" si="29"/>
        <v>58652.59677419412</v>
      </c>
      <c r="BQ5">
        <v>1217.059</v>
      </c>
      <c r="BR5">
        <f t="shared" si="30"/>
        <v>19629.983870967935</v>
      </c>
      <c r="BS5">
        <v>133.55199999999999</v>
      </c>
      <c r="BT5">
        <f t="shared" si="31"/>
        <v>2154.0645161290536</v>
      </c>
      <c r="BU5">
        <v>638.03300000000002</v>
      </c>
      <c r="BV5">
        <f t="shared" si="32"/>
        <v>10290.85483870978</v>
      </c>
      <c r="BW5">
        <v>505.52699999999999</v>
      </c>
      <c r="BX5">
        <f t="shared" si="33"/>
        <v>8153.6612903226605</v>
      </c>
      <c r="BY5">
        <v>0.5</v>
      </c>
      <c r="BZ5">
        <f t="shared" si="34"/>
        <v>8.0645161290323379</v>
      </c>
      <c r="CA5">
        <v>0.5</v>
      </c>
      <c r="CB5">
        <f t="shared" si="35"/>
        <v>8.0645161290323379</v>
      </c>
      <c r="CC5">
        <v>164.17</v>
      </c>
      <c r="CD5">
        <f t="shared" si="36"/>
        <v>2647.9032258064776</v>
      </c>
      <c r="CE5">
        <v>116.48</v>
      </c>
      <c r="CF5">
        <f t="shared" si="37"/>
        <v>1878.7096774193735</v>
      </c>
      <c r="CG5">
        <v>0.5</v>
      </c>
      <c r="CH5">
        <f t="shared" si="38"/>
        <v>8.0645161290323379</v>
      </c>
      <c r="CI5">
        <v>2428.7379999999998</v>
      </c>
      <c r="CJ5">
        <f t="shared" si="39"/>
        <v>39173.193548387477</v>
      </c>
      <c r="CK5">
        <v>5220.4449999999997</v>
      </c>
      <c r="CL5">
        <f t="shared" si="40"/>
        <v>84200.725806452436</v>
      </c>
      <c r="CM5">
        <v>219.11799999999999</v>
      </c>
      <c r="CN5">
        <f t="shared" si="41"/>
        <v>3534.1612903226155</v>
      </c>
      <c r="CO5">
        <v>161.04599999999999</v>
      </c>
      <c r="CP5">
        <f t="shared" si="42"/>
        <v>2597.5161290322835</v>
      </c>
      <c r="CQ5">
        <v>231.49700000000001</v>
      </c>
      <c r="CR5">
        <f t="shared" si="43"/>
        <v>3733.8225806451983</v>
      </c>
      <c r="CS5">
        <v>0.5</v>
      </c>
      <c r="CT5">
        <f t="shared" si="44"/>
        <v>8.0645161290323379</v>
      </c>
      <c r="CU5">
        <v>177.941</v>
      </c>
      <c r="CV5">
        <f t="shared" si="45"/>
        <v>2870.0161290322862</v>
      </c>
      <c r="CW5">
        <v>140.678</v>
      </c>
      <c r="CX5">
        <f t="shared" si="46"/>
        <v>2269.0000000000223</v>
      </c>
      <c r="CY5">
        <v>343.70299999999997</v>
      </c>
      <c r="CZ5">
        <f t="shared" si="47"/>
        <v>5543.5967741936029</v>
      </c>
      <c r="DA5">
        <v>320.02699999999999</v>
      </c>
      <c r="DB5">
        <f t="shared" si="48"/>
        <v>5161.7258064516636</v>
      </c>
      <c r="DC5">
        <v>114.41800000000001</v>
      </c>
      <c r="DD5">
        <f t="shared" si="49"/>
        <v>1845.451612903244</v>
      </c>
    </row>
    <row r="6" spans="1:108">
      <c r="A6" t="s">
        <v>288</v>
      </c>
      <c r="B6" t="s">
        <v>289</v>
      </c>
      <c r="C6" t="s">
        <v>277</v>
      </c>
      <c r="D6" t="s">
        <v>290</v>
      </c>
      <c r="E6" t="s">
        <v>279</v>
      </c>
      <c r="F6">
        <v>44350</v>
      </c>
      <c r="G6" s="12">
        <v>5.379999999999896E-2</v>
      </c>
      <c r="H6">
        <v>0.50374531835205016</v>
      </c>
      <c r="I6">
        <v>2135.9740000000002</v>
      </c>
      <c r="J6">
        <f t="shared" si="0"/>
        <v>39702.118959108579</v>
      </c>
      <c r="K6">
        <v>245.11799999999999</v>
      </c>
      <c r="L6">
        <f t="shared" si="1"/>
        <v>4556.0966542751812</v>
      </c>
      <c r="M6">
        <v>125.41800000000001</v>
      </c>
      <c r="N6">
        <f t="shared" si="2"/>
        <v>2331.1895910781122</v>
      </c>
      <c r="O6">
        <v>0.5</v>
      </c>
      <c r="P6">
        <f t="shared" si="3"/>
        <v>9.29368029739795</v>
      </c>
      <c r="Q6">
        <v>0.5</v>
      </c>
      <c r="R6">
        <f t="shared" si="4"/>
        <v>9.29368029739795</v>
      </c>
      <c r="S6">
        <v>0.5</v>
      </c>
      <c r="T6">
        <f t="shared" si="5"/>
        <v>9.29368029739795</v>
      </c>
      <c r="U6">
        <v>0.5</v>
      </c>
      <c r="V6">
        <f t="shared" si="6"/>
        <v>9.29368029739795</v>
      </c>
      <c r="W6">
        <v>0.5</v>
      </c>
      <c r="X6">
        <f t="shared" si="7"/>
        <v>9.29368029739795</v>
      </c>
      <c r="Y6">
        <v>0.5</v>
      </c>
      <c r="Z6">
        <f t="shared" si="8"/>
        <v>9.29368029739795</v>
      </c>
      <c r="AA6">
        <v>0.5</v>
      </c>
      <c r="AB6">
        <f t="shared" si="9"/>
        <v>9.29368029739795</v>
      </c>
      <c r="AC6">
        <v>0.5</v>
      </c>
      <c r="AD6">
        <f t="shared" si="10"/>
        <v>9.29368029739795</v>
      </c>
      <c r="AE6">
        <v>0.5</v>
      </c>
      <c r="AF6">
        <f t="shared" si="11"/>
        <v>9.29368029739795</v>
      </c>
      <c r="AG6">
        <v>0.5</v>
      </c>
      <c r="AH6">
        <f t="shared" si="12"/>
        <v>9.29368029739795</v>
      </c>
      <c r="AI6">
        <v>0.5</v>
      </c>
      <c r="AJ6">
        <f t="shared" si="13"/>
        <v>9.29368029739795</v>
      </c>
      <c r="AK6">
        <v>0.5</v>
      </c>
      <c r="AL6">
        <f t="shared" si="14"/>
        <v>9.29368029739795</v>
      </c>
      <c r="AM6">
        <v>0.5</v>
      </c>
      <c r="AN6">
        <f t="shared" si="15"/>
        <v>9.29368029739795</v>
      </c>
      <c r="AO6">
        <v>2869.1680000000001</v>
      </c>
      <c r="AP6">
        <f t="shared" si="16"/>
        <v>53330.260223049358</v>
      </c>
      <c r="AQ6">
        <v>0.5</v>
      </c>
      <c r="AR6">
        <f t="shared" si="17"/>
        <v>9.29368029739795</v>
      </c>
      <c r="AS6">
        <v>0.5</v>
      </c>
      <c r="AT6">
        <f t="shared" si="18"/>
        <v>9.29368029739795</v>
      </c>
      <c r="AU6">
        <v>703.27800000000002</v>
      </c>
      <c r="AV6">
        <f t="shared" si="19"/>
        <v>13072.08178438687</v>
      </c>
      <c r="AW6">
        <v>2254.1320000000001</v>
      </c>
      <c r="AX6">
        <f t="shared" si="20"/>
        <v>41898.364312268466</v>
      </c>
      <c r="AY6">
        <v>0.5</v>
      </c>
      <c r="AZ6">
        <f t="shared" si="21"/>
        <v>9.29368029739795</v>
      </c>
      <c r="BA6">
        <v>0.5</v>
      </c>
      <c r="BB6">
        <f t="shared" si="22"/>
        <v>9.29368029739795</v>
      </c>
      <c r="BC6">
        <v>169.91800000000001</v>
      </c>
      <c r="BD6">
        <f t="shared" si="23"/>
        <v>3158.3271375465297</v>
      </c>
      <c r="BE6">
        <v>10292.831</v>
      </c>
      <c r="BF6">
        <f t="shared" si="24"/>
        <v>191316.56133829366</v>
      </c>
      <c r="BG6">
        <v>0.5</v>
      </c>
      <c r="BH6">
        <f t="shared" si="25"/>
        <v>9.29368029739795</v>
      </c>
      <c r="BI6">
        <v>0.5</v>
      </c>
      <c r="BJ6">
        <f t="shared" si="26"/>
        <v>9.29368029739795</v>
      </c>
      <c r="BK6">
        <v>166.45</v>
      </c>
      <c r="BL6">
        <f t="shared" si="27"/>
        <v>3093.8661710037773</v>
      </c>
      <c r="BM6">
        <v>558.15099999999995</v>
      </c>
      <c r="BN6">
        <f t="shared" si="28"/>
        <v>10374.553903345924</v>
      </c>
      <c r="BO6">
        <v>11717.789000000001</v>
      </c>
      <c r="BP6">
        <f t="shared" si="29"/>
        <v>217802.76951673283</v>
      </c>
      <c r="BQ6">
        <v>1143.8140000000001</v>
      </c>
      <c r="BR6">
        <f t="shared" si="30"/>
        <v>21260.483271375877</v>
      </c>
      <c r="BS6">
        <v>397.24</v>
      </c>
      <c r="BT6">
        <f t="shared" si="31"/>
        <v>7383.6431226767227</v>
      </c>
      <c r="BU6">
        <v>692.73400000000004</v>
      </c>
      <c r="BV6">
        <f t="shared" si="32"/>
        <v>12876.096654275343</v>
      </c>
      <c r="BW6">
        <v>373.46</v>
      </c>
      <c r="BX6">
        <f t="shared" si="33"/>
        <v>6941.6356877324761</v>
      </c>
      <c r="BY6">
        <v>0.5</v>
      </c>
      <c r="BZ6">
        <f t="shared" si="34"/>
        <v>9.29368029739795</v>
      </c>
      <c r="CA6">
        <v>0.5</v>
      </c>
      <c r="CB6">
        <f t="shared" si="35"/>
        <v>9.29368029739795</v>
      </c>
      <c r="CC6">
        <v>0.5</v>
      </c>
      <c r="CD6">
        <f t="shared" si="36"/>
        <v>9.29368029739795</v>
      </c>
      <c r="CE6">
        <v>130.13399999999999</v>
      </c>
      <c r="CF6">
        <f t="shared" si="37"/>
        <v>2418.8475836431694</v>
      </c>
      <c r="CG6">
        <v>0.5</v>
      </c>
      <c r="CH6">
        <f t="shared" si="38"/>
        <v>9.29368029739795</v>
      </c>
      <c r="CI6">
        <v>1845.51</v>
      </c>
      <c r="CJ6">
        <f t="shared" si="39"/>
        <v>34303.159851301782</v>
      </c>
      <c r="CK6">
        <v>6838.1459999999997</v>
      </c>
      <c r="CL6">
        <f t="shared" si="40"/>
        <v>127103.08550186119</v>
      </c>
      <c r="CM6">
        <v>0.5</v>
      </c>
      <c r="CN6">
        <f t="shared" si="41"/>
        <v>9.29368029739795</v>
      </c>
      <c r="CO6">
        <v>104.321</v>
      </c>
      <c r="CP6">
        <f t="shared" si="42"/>
        <v>1939.052044609703</v>
      </c>
      <c r="CQ6">
        <v>338.15300000000002</v>
      </c>
      <c r="CR6">
        <f t="shared" si="43"/>
        <v>6285.3717472120179</v>
      </c>
      <c r="CS6">
        <v>0.5</v>
      </c>
      <c r="CT6">
        <f t="shared" si="44"/>
        <v>9.29368029739795</v>
      </c>
      <c r="CU6">
        <v>137.81399999999999</v>
      </c>
      <c r="CV6">
        <f t="shared" si="45"/>
        <v>2561.5985130112017</v>
      </c>
      <c r="CW6">
        <v>192.023</v>
      </c>
      <c r="CX6">
        <f t="shared" si="46"/>
        <v>3569.2007434944926</v>
      </c>
      <c r="CY6">
        <v>290.02600000000001</v>
      </c>
      <c r="CZ6">
        <f t="shared" si="47"/>
        <v>5390.8178438662753</v>
      </c>
      <c r="DA6">
        <v>296.62400000000002</v>
      </c>
      <c r="DB6">
        <f t="shared" si="48"/>
        <v>5513.4572490707387</v>
      </c>
      <c r="DC6">
        <v>128.625</v>
      </c>
      <c r="DD6">
        <f t="shared" si="49"/>
        <v>2390.7992565056225</v>
      </c>
    </row>
    <row r="7" spans="1:108">
      <c r="A7" t="s">
        <v>291</v>
      </c>
      <c r="B7" t="s">
        <v>292</v>
      </c>
      <c r="C7" t="s">
        <v>293</v>
      </c>
      <c r="D7" t="s">
        <v>294</v>
      </c>
      <c r="E7" t="s">
        <v>295</v>
      </c>
      <c r="F7" t="s">
        <v>296</v>
      </c>
      <c r="G7" s="12">
        <v>6.8499999999998451E-2</v>
      </c>
      <c r="H7">
        <v>0.72410147991541696</v>
      </c>
      <c r="I7">
        <v>803.10500000000002</v>
      </c>
      <c r="J7">
        <f t="shared" si="0"/>
        <v>11724.160583941872</v>
      </c>
      <c r="K7">
        <v>0.5</v>
      </c>
      <c r="L7">
        <f t="shared" si="1"/>
        <v>7.2992700729928659</v>
      </c>
      <c r="M7">
        <v>115.32599999999999</v>
      </c>
      <c r="N7">
        <f t="shared" si="2"/>
        <v>1683.5912408759505</v>
      </c>
      <c r="O7">
        <v>0.5</v>
      </c>
      <c r="P7">
        <f t="shared" si="3"/>
        <v>7.2992700729928659</v>
      </c>
      <c r="Q7">
        <v>0.5</v>
      </c>
      <c r="R7">
        <f t="shared" si="4"/>
        <v>7.2992700729928659</v>
      </c>
      <c r="S7">
        <v>120.90900000000001</v>
      </c>
      <c r="T7">
        <f t="shared" si="5"/>
        <v>1765.094890510989</v>
      </c>
      <c r="U7">
        <v>0.5</v>
      </c>
      <c r="V7">
        <f t="shared" si="6"/>
        <v>7.2992700729928659</v>
      </c>
      <c r="W7">
        <v>0.5</v>
      </c>
      <c r="X7">
        <f t="shared" si="7"/>
        <v>7.2992700729928659</v>
      </c>
      <c r="Y7">
        <v>0.5</v>
      </c>
      <c r="Z7">
        <f t="shared" si="8"/>
        <v>7.2992700729928659</v>
      </c>
      <c r="AA7">
        <v>0.5</v>
      </c>
      <c r="AB7">
        <f t="shared" si="9"/>
        <v>7.2992700729928659</v>
      </c>
      <c r="AC7">
        <v>0.5</v>
      </c>
      <c r="AD7">
        <f t="shared" si="10"/>
        <v>7.2992700729928659</v>
      </c>
      <c r="AE7">
        <v>0.5</v>
      </c>
      <c r="AF7">
        <f t="shared" si="11"/>
        <v>7.2992700729928659</v>
      </c>
      <c r="AG7">
        <v>0.5</v>
      </c>
      <c r="AH7">
        <f t="shared" si="12"/>
        <v>7.2992700729928659</v>
      </c>
      <c r="AI7">
        <v>158.30600000000001</v>
      </c>
      <c r="AJ7">
        <f t="shared" si="13"/>
        <v>2311.0364963504176</v>
      </c>
      <c r="AK7">
        <v>0.5</v>
      </c>
      <c r="AL7">
        <f t="shared" si="14"/>
        <v>7.2992700729928659</v>
      </c>
      <c r="AM7">
        <v>0.5</v>
      </c>
      <c r="AN7">
        <f t="shared" si="15"/>
        <v>7.2992700729928659</v>
      </c>
      <c r="AO7">
        <v>324.26499999999999</v>
      </c>
      <c r="AP7">
        <f t="shared" si="16"/>
        <v>4733.7956204380635</v>
      </c>
      <c r="AQ7">
        <v>0.5</v>
      </c>
      <c r="AR7">
        <f t="shared" si="17"/>
        <v>7.2992700729928659</v>
      </c>
      <c r="AS7">
        <v>244.76900000000001</v>
      </c>
      <c r="AT7">
        <f t="shared" si="18"/>
        <v>3573.2700729927815</v>
      </c>
      <c r="AU7">
        <v>0.5</v>
      </c>
      <c r="AV7">
        <f t="shared" si="19"/>
        <v>7.2992700729928659</v>
      </c>
      <c r="AW7">
        <v>863.13499999999999</v>
      </c>
      <c r="AX7">
        <f t="shared" si="20"/>
        <v>12600.510948905394</v>
      </c>
      <c r="AY7">
        <v>0.5</v>
      </c>
      <c r="AZ7">
        <f t="shared" si="21"/>
        <v>7.2992700729928659</v>
      </c>
      <c r="BA7">
        <v>0.5</v>
      </c>
      <c r="BB7">
        <f t="shared" si="22"/>
        <v>7.2992700729928659</v>
      </c>
      <c r="BC7">
        <v>702.76900000000001</v>
      </c>
      <c r="BD7">
        <f t="shared" si="23"/>
        <v>10259.401459854247</v>
      </c>
      <c r="BE7">
        <v>3038.377</v>
      </c>
      <c r="BF7">
        <f t="shared" si="24"/>
        <v>44355.86861313969</v>
      </c>
      <c r="BG7">
        <v>0.5</v>
      </c>
      <c r="BH7">
        <f t="shared" si="25"/>
        <v>7.2992700729928659</v>
      </c>
      <c r="BI7">
        <v>0.5</v>
      </c>
      <c r="BJ7">
        <f t="shared" si="26"/>
        <v>7.2992700729928659</v>
      </c>
      <c r="BK7">
        <v>1378.597</v>
      </c>
      <c r="BL7">
        <f t="shared" si="27"/>
        <v>20125.503649635491</v>
      </c>
      <c r="BM7">
        <v>0.5</v>
      </c>
      <c r="BN7">
        <f t="shared" si="28"/>
        <v>7.2992700729928659</v>
      </c>
      <c r="BO7">
        <v>133.92599999999999</v>
      </c>
      <c r="BP7">
        <f t="shared" si="29"/>
        <v>1955.1240875912849</v>
      </c>
      <c r="BQ7">
        <v>0.5</v>
      </c>
      <c r="BR7">
        <f t="shared" si="30"/>
        <v>7.2992700729928659</v>
      </c>
      <c r="BS7">
        <v>0.5</v>
      </c>
      <c r="BT7">
        <f t="shared" si="31"/>
        <v>7.2992700729928659</v>
      </c>
      <c r="BU7">
        <v>0.5</v>
      </c>
      <c r="BV7">
        <f t="shared" si="32"/>
        <v>7.2992700729928659</v>
      </c>
      <c r="BW7">
        <v>515.49599999999998</v>
      </c>
      <c r="BX7">
        <f t="shared" si="33"/>
        <v>7525.4890510950609</v>
      </c>
      <c r="BY7">
        <v>731.85199999999998</v>
      </c>
      <c r="BZ7">
        <f t="shared" si="34"/>
        <v>10683.97080291995</v>
      </c>
      <c r="CA7">
        <v>0.5</v>
      </c>
      <c r="CB7">
        <f t="shared" si="35"/>
        <v>7.2992700729928659</v>
      </c>
      <c r="CC7">
        <v>0.5</v>
      </c>
      <c r="CD7">
        <f t="shared" si="36"/>
        <v>7.2992700729928659</v>
      </c>
      <c r="CE7">
        <v>187.94200000000001</v>
      </c>
      <c r="CF7">
        <f t="shared" si="37"/>
        <v>2743.6788321168506</v>
      </c>
      <c r="CG7">
        <v>0.5</v>
      </c>
      <c r="CH7">
        <f t="shared" si="38"/>
        <v>7.2992700729928659</v>
      </c>
      <c r="CI7">
        <v>446.82299999999998</v>
      </c>
      <c r="CJ7">
        <f t="shared" si="39"/>
        <v>6522.9635036497821</v>
      </c>
      <c r="CK7">
        <v>1230.8409999999999</v>
      </c>
      <c r="CL7">
        <f t="shared" si="40"/>
        <v>17968.481751825224</v>
      </c>
      <c r="CM7">
        <v>113.83</v>
      </c>
      <c r="CN7">
        <f t="shared" si="41"/>
        <v>1661.7518248175559</v>
      </c>
      <c r="CO7">
        <v>1085.787</v>
      </c>
      <c r="CP7">
        <f t="shared" si="42"/>
        <v>15850.905109489409</v>
      </c>
      <c r="CQ7">
        <v>0.5</v>
      </c>
      <c r="CR7">
        <f t="shared" si="43"/>
        <v>7.2992700729928659</v>
      </c>
      <c r="CS7">
        <v>0.5</v>
      </c>
      <c r="CT7">
        <f t="shared" si="44"/>
        <v>7.2992700729928659</v>
      </c>
      <c r="CU7">
        <v>0.5</v>
      </c>
      <c r="CV7">
        <f t="shared" si="45"/>
        <v>7.2992700729928659</v>
      </c>
      <c r="CW7">
        <v>0.5</v>
      </c>
      <c r="CX7">
        <f t="shared" si="46"/>
        <v>7.2992700729928659</v>
      </c>
      <c r="CY7">
        <v>155.37700000000001</v>
      </c>
      <c r="CZ7">
        <f t="shared" si="47"/>
        <v>2268.2773722628253</v>
      </c>
      <c r="DA7">
        <v>0.5</v>
      </c>
      <c r="DB7">
        <f t="shared" si="48"/>
        <v>7.2992700729928659</v>
      </c>
      <c r="DC7">
        <v>127.755</v>
      </c>
      <c r="DD7">
        <f t="shared" si="49"/>
        <v>1865.0364963504071</v>
      </c>
    </row>
    <row r="8" spans="1:108">
      <c r="A8" t="s">
        <v>297</v>
      </c>
      <c r="B8" t="s">
        <v>292</v>
      </c>
      <c r="C8" t="s">
        <v>298</v>
      </c>
      <c r="D8" t="s">
        <v>299</v>
      </c>
      <c r="E8" t="s">
        <v>300</v>
      </c>
      <c r="F8" t="s">
        <v>296</v>
      </c>
      <c r="G8" s="12">
        <v>7.0600000000000662E-2</v>
      </c>
      <c r="H8">
        <v>0.51308139534884201</v>
      </c>
      <c r="I8">
        <v>19022.91</v>
      </c>
      <c r="J8">
        <f t="shared" si="0"/>
        <v>269446.31728045072</v>
      </c>
      <c r="K8">
        <v>593.74400000000003</v>
      </c>
      <c r="L8">
        <f t="shared" si="1"/>
        <v>8409.9716713880243</v>
      </c>
      <c r="M8">
        <v>159.733</v>
      </c>
      <c r="N8">
        <f t="shared" si="2"/>
        <v>2262.5070821529534</v>
      </c>
      <c r="O8">
        <v>0.5</v>
      </c>
      <c r="P8">
        <f t="shared" si="3"/>
        <v>7.0821529745041829</v>
      </c>
      <c r="Q8">
        <v>1073.27</v>
      </c>
      <c r="R8">
        <f t="shared" si="4"/>
        <v>15202.124645892209</v>
      </c>
      <c r="S8">
        <v>0.5</v>
      </c>
      <c r="T8">
        <f t="shared" si="5"/>
        <v>7.0821529745041829</v>
      </c>
      <c r="U8">
        <v>136.935</v>
      </c>
      <c r="V8">
        <f t="shared" si="6"/>
        <v>1939.5892351274606</v>
      </c>
      <c r="W8">
        <v>0.5</v>
      </c>
      <c r="X8">
        <f t="shared" si="7"/>
        <v>7.0821529745041829</v>
      </c>
      <c r="Y8">
        <v>0.5</v>
      </c>
      <c r="Z8">
        <f t="shared" si="8"/>
        <v>7.0821529745041829</v>
      </c>
      <c r="AA8">
        <v>288.40600000000001</v>
      </c>
      <c r="AB8">
        <f t="shared" si="9"/>
        <v>4085.0708215297068</v>
      </c>
      <c r="AC8">
        <v>128.87</v>
      </c>
      <c r="AD8">
        <f t="shared" si="10"/>
        <v>1825.3541076487081</v>
      </c>
      <c r="AE8">
        <v>0.5</v>
      </c>
      <c r="AF8">
        <f t="shared" si="11"/>
        <v>7.0821529745041829</v>
      </c>
      <c r="AG8">
        <v>272.81299999999999</v>
      </c>
      <c r="AH8">
        <f t="shared" si="12"/>
        <v>3864.2067988668191</v>
      </c>
      <c r="AI8">
        <v>0.5</v>
      </c>
      <c r="AJ8">
        <f t="shared" si="13"/>
        <v>7.0821529745041829</v>
      </c>
      <c r="AK8">
        <v>0.5</v>
      </c>
      <c r="AL8">
        <f t="shared" si="14"/>
        <v>7.0821529745041829</v>
      </c>
      <c r="AM8">
        <v>105.19799999999999</v>
      </c>
      <c r="AN8">
        <f t="shared" si="15"/>
        <v>1490.0566572237819</v>
      </c>
      <c r="AO8">
        <v>2840.9229999999998</v>
      </c>
      <c r="AP8">
        <f t="shared" si="16"/>
        <v>40239.702549574693</v>
      </c>
      <c r="AQ8">
        <v>166.124</v>
      </c>
      <c r="AR8">
        <f t="shared" si="17"/>
        <v>2353.0311614730658</v>
      </c>
      <c r="AS8">
        <v>298.09300000000002</v>
      </c>
      <c r="AT8">
        <f t="shared" si="18"/>
        <v>4222.2804532577511</v>
      </c>
      <c r="AU8">
        <v>0.5</v>
      </c>
      <c r="AV8">
        <f t="shared" si="19"/>
        <v>7.0821529745041829</v>
      </c>
      <c r="AW8">
        <v>2141.6860000000001</v>
      </c>
      <c r="AX8">
        <f t="shared" si="20"/>
        <v>30335.495750707934</v>
      </c>
      <c r="AY8">
        <v>747.625</v>
      </c>
      <c r="AZ8">
        <f t="shared" si="21"/>
        <v>10589.58923512738</v>
      </c>
      <c r="BA8">
        <v>1086.136</v>
      </c>
      <c r="BB8">
        <f t="shared" si="22"/>
        <v>15384.362606232149</v>
      </c>
      <c r="BC8">
        <v>0.5</v>
      </c>
      <c r="BD8">
        <f t="shared" si="23"/>
        <v>7.0821529745041829</v>
      </c>
      <c r="BE8">
        <v>2098.355</v>
      </c>
      <c r="BF8">
        <f t="shared" si="24"/>
        <v>29721.742209631451</v>
      </c>
      <c r="BG8">
        <v>113.30200000000001</v>
      </c>
      <c r="BH8">
        <f t="shared" si="25"/>
        <v>1604.8441926345461</v>
      </c>
      <c r="BI8">
        <v>0.5</v>
      </c>
      <c r="BJ8">
        <f t="shared" si="26"/>
        <v>7.0821529745041829</v>
      </c>
      <c r="BK8">
        <v>146.751</v>
      </c>
      <c r="BL8">
        <f t="shared" si="27"/>
        <v>2078.6260623229268</v>
      </c>
      <c r="BM8">
        <v>0.5</v>
      </c>
      <c r="BN8">
        <f t="shared" si="28"/>
        <v>7.0821529745041829</v>
      </c>
      <c r="BO8">
        <v>900.08299999999997</v>
      </c>
      <c r="BP8">
        <f t="shared" si="29"/>
        <v>12749.050991501297</v>
      </c>
      <c r="BQ8">
        <v>679.09900000000005</v>
      </c>
      <c r="BR8">
        <f t="shared" si="30"/>
        <v>9618.9660056656321</v>
      </c>
      <c r="BS8">
        <v>2922.578</v>
      </c>
      <c r="BT8">
        <f t="shared" si="31"/>
        <v>41396.288951840972</v>
      </c>
      <c r="BU8">
        <v>0.5</v>
      </c>
      <c r="BV8">
        <f t="shared" si="32"/>
        <v>7.0821529745041829</v>
      </c>
      <c r="BW8">
        <v>2102.8240000000001</v>
      </c>
      <c r="BX8">
        <f t="shared" si="33"/>
        <v>29785.042492917568</v>
      </c>
      <c r="BY8">
        <v>497.8</v>
      </c>
      <c r="BZ8">
        <f t="shared" si="34"/>
        <v>7050.9915014163644</v>
      </c>
      <c r="CA8">
        <v>119.29900000000001</v>
      </c>
      <c r="CB8">
        <f t="shared" si="35"/>
        <v>1689.7875354107491</v>
      </c>
      <c r="CC8">
        <v>136.45400000000001</v>
      </c>
      <c r="CD8">
        <f t="shared" si="36"/>
        <v>1932.7762039659876</v>
      </c>
      <c r="CE8">
        <v>0.5</v>
      </c>
      <c r="CF8">
        <f t="shared" si="37"/>
        <v>7.0821529745041829</v>
      </c>
      <c r="CG8">
        <v>181.541</v>
      </c>
      <c r="CH8">
        <f t="shared" si="38"/>
        <v>2571.4022662889279</v>
      </c>
      <c r="CI8">
        <v>723.78700000000003</v>
      </c>
      <c r="CJ8">
        <f t="shared" si="39"/>
        <v>10251.940509914919</v>
      </c>
      <c r="CK8">
        <v>4033.1550000000002</v>
      </c>
      <c r="CL8">
        <f t="shared" si="40"/>
        <v>57126.841359772836</v>
      </c>
      <c r="CM8">
        <v>1951.9010000000001</v>
      </c>
      <c r="CN8">
        <f t="shared" si="41"/>
        <v>27647.32294617538</v>
      </c>
      <c r="CO8">
        <v>1493.0250000000001</v>
      </c>
      <c r="CP8">
        <f t="shared" si="42"/>
        <v>21147.662889518215</v>
      </c>
      <c r="CQ8">
        <v>195.40600000000001</v>
      </c>
      <c r="CR8">
        <f t="shared" si="43"/>
        <v>2767.7903682719289</v>
      </c>
      <c r="CS8">
        <v>0.5</v>
      </c>
      <c r="CT8">
        <f t="shared" si="44"/>
        <v>7.0821529745041829</v>
      </c>
      <c r="CU8">
        <v>150.19999999999999</v>
      </c>
      <c r="CV8">
        <f t="shared" si="45"/>
        <v>2127.4787535410564</v>
      </c>
      <c r="CW8">
        <v>245.00899999999999</v>
      </c>
      <c r="CX8">
        <f t="shared" si="46"/>
        <v>3470.3824362605906</v>
      </c>
      <c r="CY8">
        <v>468.62200000000001</v>
      </c>
      <c r="CZ8">
        <f t="shared" si="47"/>
        <v>6637.7053824361983</v>
      </c>
      <c r="DA8">
        <v>328.13400000000001</v>
      </c>
      <c r="DB8">
        <f t="shared" si="48"/>
        <v>4647.7903682719116</v>
      </c>
      <c r="DC8">
        <v>163.57599999999999</v>
      </c>
      <c r="DD8">
        <f t="shared" si="49"/>
        <v>2316.9405099149922</v>
      </c>
    </row>
    <row r="9" spans="1:108">
      <c r="A9" t="s">
        <v>301</v>
      </c>
      <c r="B9" t="s">
        <v>292</v>
      </c>
      <c r="C9" t="s">
        <v>298</v>
      </c>
      <c r="D9" t="s">
        <v>302</v>
      </c>
      <c r="E9" t="s">
        <v>303</v>
      </c>
      <c r="F9" t="s">
        <v>296</v>
      </c>
      <c r="G9" s="12">
        <v>8.8699999999999335E-2</v>
      </c>
      <c r="H9">
        <v>0.54118364856619483</v>
      </c>
      <c r="I9">
        <v>13044.953</v>
      </c>
      <c r="J9">
        <f t="shared" si="0"/>
        <v>147068.24126268429</v>
      </c>
      <c r="K9">
        <v>327.85300000000001</v>
      </c>
      <c r="L9">
        <f t="shared" si="1"/>
        <v>3696.2006764374573</v>
      </c>
      <c r="M9">
        <v>168.98</v>
      </c>
      <c r="N9">
        <f t="shared" si="2"/>
        <v>1905.0732807215475</v>
      </c>
      <c r="O9">
        <v>0.5</v>
      </c>
      <c r="P9">
        <f t="shared" si="3"/>
        <v>5.6369785794814407</v>
      </c>
      <c r="Q9">
        <v>1438.86</v>
      </c>
      <c r="R9">
        <f t="shared" si="4"/>
        <v>16221.645997745329</v>
      </c>
      <c r="S9">
        <v>0.5</v>
      </c>
      <c r="T9">
        <f t="shared" si="5"/>
        <v>5.6369785794814407</v>
      </c>
      <c r="U9">
        <v>141.995</v>
      </c>
      <c r="V9">
        <f t="shared" si="6"/>
        <v>1600.8455467869342</v>
      </c>
      <c r="W9">
        <v>0.5</v>
      </c>
      <c r="X9">
        <f t="shared" si="7"/>
        <v>5.6369785794814407</v>
      </c>
      <c r="Y9">
        <v>0.5</v>
      </c>
      <c r="Z9">
        <f t="shared" si="8"/>
        <v>5.6369785794814407</v>
      </c>
      <c r="AA9">
        <v>356.24</v>
      </c>
      <c r="AB9">
        <f t="shared" si="9"/>
        <v>4016.2344983089365</v>
      </c>
      <c r="AC9">
        <v>186.36</v>
      </c>
      <c r="AD9">
        <f t="shared" si="10"/>
        <v>2101.0146561443225</v>
      </c>
      <c r="AE9">
        <v>139.553</v>
      </c>
      <c r="AF9">
        <f t="shared" si="11"/>
        <v>1573.3145434047469</v>
      </c>
      <c r="AG9">
        <v>178.33500000000001</v>
      </c>
      <c r="AH9">
        <f t="shared" si="12"/>
        <v>2010.5411499436455</v>
      </c>
      <c r="AI9">
        <v>0.5</v>
      </c>
      <c r="AJ9">
        <f t="shared" si="13"/>
        <v>5.6369785794814407</v>
      </c>
      <c r="AK9">
        <v>0.5</v>
      </c>
      <c r="AL9">
        <f t="shared" si="14"/>
        <v>5.6369785794814407</v>
      </c>
      <c r="AM9">
        <v>0.5</v>
      </c>
      <c r="AN9">
        <f t="shared" si="15"/>
        <v>5.6369785794814407</v>
      </c>
      <c r="AO9">
        <v>3465.4659999999999</v>
      </c>
      <c r="AP9">
        <f t="shared" si="16"/>
        <v>39069.515219842455</v>
      </c>
      <c r="AQ9">
        <v>0.5</v>
      </c>
      <c r="AR9">
        <f t="shared" si="17"/>
        <v>5.6369785794814407</v>
      </c>
      <c r="AS9">
        <v>444.77800000000002</v>
      </c>
      <c r="AT9">
        <f t="shared" si="18"/>
        <v>5014.4081172491924</v>
      </c>
      <c r="AU9">
        <v>0.5</v>
      </c>
      <c r="AV9">
        <f t="shared" si="19"/>
        <v>5.6369785794814407</v>
      </c>
      <c r="AW9">
        <v>948.55799999999999</v>
      </c>
      <c r="AX9">
        <f t="shared" si="20"/>
        <v>10694.002254791512</v>
      </c>
      <c r="AY9">
        <v>102.28400000000001</v>
      </c>
      <c r="AZ9">
        <f t="shared" si="21"/>
        <v>1153.1454340473592</v>
      </c>
      <c r="BA9">
        <v>108.57599999999999</v>
      </c>
      <c r="BB9">
        <f t="shared" si="22"/>
        <v>1224.0811724915536</v>
      </c>
      <c r="BC9">
        <v>0.5</v>
      </c>
      <c r="BD9">
        <f t="shared" si="23"/>
        <v>5.6369785794814407</v>
      </c>
      <c r="BE9">
        <v>10256.537</v>
      </c>
      <c r="BF9">
        <f t="shared" si="24"/>
        <v>115631.75873731766</v>
      </c>
      <c r="BG9">
        <v>117.97</v>
      </c>
      <c r="BH9">
        <f t="shared" si="25"/>
        <v>1329.9887260428509</v>
      </c>
      <c r="BI9">
        <v>0.5</v>
      </c>
      <c r="BJ9">
        <f t="shared" si="26"/>
        <v>5.6369785794814407</v>
      </c>
      <c r="BK9">
        <v>431.46499999999997</v>
      </c>
      <c r="BL9">
        <f t="shared" si="27"/>
        <v>4864.3179255919185</v>
      </c>
      <c r="BM9">
        <v>134.536</v>
      </c>
      <c r="BN9">
        <f t="shared" si="28"/>
        <v>1516.7531003382301</v>
      </c>
      <c r="BO9">
        <v>2074.4290000000001</v>
      </c>
      <c r="BP9">
        <f t="shared" si="29"/>
        <v>23387.023675310211</v>
      </c>
      <c r="BQ9">
        <v>180.054</v>
      </c>
      <c r="BR9">
        <f t="shared" si="30"/>
        <v>2029.9210822999025</v>
      </c>
      <c r="BS9">
        <v>112.751</v>
      </c>
      <c r="BT9">
        <f t="shared" si="31"/>
        <v>1271.1499436302238</v>
      </c>
      <c r="BU9">
        <v>0.5</v>
      </c>
      <c r="BV9">
        <f t="shared" si="32"/>
        <v>5.6369785794814407</v>
      </c>
      <c r="BW9">
        <v>815.87599999999998</v>
      </c>
      <c r="BX9">
        <f t="shared" si="33"/>
        <v>9198.151071025999</v>
      </c>
      <c r="BY9">
        <v>656.59799999999996</v>
      </c>
      <c r="BZ9">
        <f t="shared" si="34"/>
        <v>7402.4577226607089</v>
      </c>
      <c r="CA9">
        <v>180.376</v>
      </c>
      <c r="CB9">
        <f t="shared" si="35"/>
        <v>2033.5512965050887</v>
      </c>
      <c r="CC9">
        <v>265.76400000000001</v>
      </c>
      <c r="CD9">
        <f t="shared" si="36"/>
        <v>2996.211950394611</v>
      </c>
      <c r="CE9">
        <v>0.5</v>
      </c>
      <c r="CF9">
        <f t="shared" si="37"/>
        <v>5.6369785794814407</v>
      </c>
      <c r="CG9">
        <v>0.5</v>
      </c>
      <c r="CH9">
        <f t="shared" si="38"/>
        <v>5.6369785794814407</v>
      </c>
      <c r="CI9">
        <v>3236.5970000000002</v>
      </c>
      <c r="CJ9">
        <f t="shared" si="39"/>
        <v>36489.255918827781</v>
      </c>
      <c r="CK9">
        <v>3685.9029999999998</v>
      </c>
      <c r="CL9">
        <f t="shared" si="40"/>
        <v>41554.712514092753</v>
      </c>
      <c r="CM9">
        <v>1984.596</v>
      </c>
      <c r="CN9">
        <f t="shared" si="41"/>
        <v>22374.250281849098</v>
      </c>
      <c r="CO9">
        <v>7268.58</v>
      </c>
      <c r="CP9">
        <f t="shared" si="42"/>
        <v>81945.659526494419</v>
      </c>
      <c r="CQ9">
        <v>144.441</v>
      </c>
      <c r="CR9">
        <f t="shared" si="43"/>
        <v>1628.4216459977574</v>
      </c>
      <c r="CS9">
        <v>0.5</v>
      </c>
      <c r="CT9">
        <f t="shared" si="44"/>
        <v>5.6369785794814407</v>
      </c>
      <c r="CU9">
        <v>513.04200000000003</v>
      </c>
      <c r="CV9">
        <f t="shared" si="45"/>
        <v>5784.0135287486346</v>
      </c>
      <c r="CW9">
        <v>341.77</v>
      </c>
      <c r="CX9">
        <f t="shared" si="46"/>
        <v>3853.1003382187437</v>
      </c>
      <c r="CY9">
        <v>586.452</v>
      </c>
      <c r="CZ9">
        <f t="shared" si="47"/>
        <v>6611.6347237880991</v>
      </c>
      <c r="DA9">
        <v>371.52699999999999</v>
      </c>
      <c r="DB9">
        <f t="shared" si="48"/>
        <v>4188.5794813980019</v>
      </c>
      <c r="DC9">
        <v>175.154</v>
      </c>
      <c r="DD9">
        <f t="shared" si="49"/>
        <v>1974.6786922209844</v>
      </c>
    </row>
    <row r="10" spans="1:108">
      <c r="A10" t="s">
        <v>304</v>
      </c>
      <c r="B10" t="s">
        <v>292</v>
      </c>
      <c r="C10" t="s">
        <v>293</v>
      </c>
      <c r="D10" t="s">
        <v>302</v>
      </c>
      <c r="E10" t="s">
        <v>305</v>
      </c>
      <c r="F10" t="s">
        <v>296</v>
      </c>
      <c r="G10" s="12">
        <v>5.6799999999999073E-2</v>
      </c>
      <c r="H10">
        <v>0.52641334569044551</v>
      </c>
      <c r="I10">
        <v>15145.382</v>
      </c>
      <c r="J10">
        <f t="shared" si="0"/>
        <v>266644.04929577897</v>
      </c>
      <c r="K10">
        <v>190.465</v>
      </c>
      <c r="L10">
        <f t="shared" si="1"/>
        <v>3353.2570422535759</v>
      </c>
      <c r="M10">
        <v>127.639</v>
      </c>
      <c r="N10">
        <f t="shared" si="2"/>
        <v>2247.165492957783</v>
      </c>
      <c r="O10">
        <v>0.5</v>
      </c>
      <c r="P10">
        <f t="shared" si="3"/>
        <v>8.802816901408594</v>
      </c>
      <c r="Q10">
        <v>953.85900000000004</v>
      </c>
      <c r="R10">
        <f t="shared" si="4"/>
        <v>16793.292253521402</v>
      </c>
      <c r="S10">
        <v>0.5</v>
      </c>
      <c r="T10">
        <f t="shared" si="5"/>
        <v>8.802816901408594</v>
      </c>
      <c r="U10">
        <v>0.5</v>
      </c>
      <c r="V10">
        <f t="shared" si="6"/>
        <v>8.802816901408594</v>
      </c>
      <c r="W10">
        <v>0.5</v>
      </c>
      <c r="X10">
        <f t="shared" si="7"/>
        <v>8.802816901408594</v>
      </c>
      <c r="Y10">
        <v>0.5</v>
      </c>
      <c r="Z10">
        <f t="shared" si="8"/>
        <v>8.802816901408594</v>
      </c>
      <c r="AA10">
        <v>239.464</v>
      </c>
      <c r="AB10">
        <f t="shared" si="9"/>
        <v>4215.9154929578153</v>
      </c>
      <c r="AC10">
        <v>106.67100000000001</v>
      </c>
      <c r="AD10">
        <f t="shared" si="10"/>
        <v>1878.0105633803125</v>
      </c>
      <c r="AE10">
        <v>0.5</v>
      </c>
      <c r="AF10">
        <f t="shared" si="11"/>
        <v>8.802816901408594</v>
      </c>
      <c r="AG10">
        <v>270.98599999999999</v>
      </c>
      <c r="AH10">
        <f t="shared" si="12"/>
        <v>4770.8802816902189</v>
      </c>
      <c r="AI10">
        <v>0.5</v>
      </c>
      <c r="AJ10">
        <f t="shared" si="13"/>
        <v>8.802816901408594</v>
      </c>
      <c r="AK10">
        <v>0.5</v>
      </c>
      <c r="AL10">
        <f t="shared" si="14"/>
        <v>8.802816901408594</v>
      </c>
      <c r="AM10">
        <v>0.5</v>
      </c>
      <c r="AN10">
        <f t="shared" si="15"/>
        <v>8.802816901408594</v>
      </c>
      <c r="AO10">
        <v>2319.0830000000001</v>
      </c>
      <c r="AP10">
        <f t="shared" si="16"/>
        <v>40828.926056338692</v>
      </c>
      <c r="AQ10">
        <v>151.304</v>
      </c>
      <c r="AR10">
        <f t="shared" si="17"/>
        <v>2663.8028169014519</v>
      </c>
      <c r="AS10">
        <v>263.38499999999999</v>
      </c>
      <c r="AT10">
        <f t="shared" si="18"/>
        <v>4637.0598591550051</v>
      </c>
      <c r="AU10">
        <v>0.5</v>
      </c>
      <c r="AV10">
        <f t="shared" si="19"/>
        <v>8.802816901408594</v>
      </c>
      <c r="AW10">
        <v>1095.152</v>
      </c>
      <c r="AX10">
        <f t="shared" si="20"/>
        <v>19280.845070422849</v>
      </c>
      <c r="AY10">
        <v>0.5</v>
      </c>
      <c r="AZ10">
        <f t="shared" si="21"/>
        <v>8.802816901408594</v>
      </c>
      <c r="BA10">
        <v>155.791</v>
      </c>
      <c r="BB10">
        <f t="shared" si="22"/>
        <v>2742.7992957746924</v>
      </c>
      <c r="BC10">
        <v>0.5</v>
      </c>
      <c r="BD10">
        <f t="shared" si="23"/>
        <v>8.802816901408594</v>
      </c>
      <c r="BE10">
        <v>1516.8019999999999</v>
      </c>
      <c r="BF10">
        <f t="shared" si="24"/>
        <v>26704.260563380714</v>
      </c>
      <c r="BG10">
        <v>0.5</v>
      </c>
      <c r="BH10">
        <f t="shared" si="25"/>
        <v>8.802816901408594</v>
      </c>
      <c r="BI10">
        <v>0.5</v>
      </c>
      <c r="BJ10">
        <f t="shared" si="26"/>
        <v>8.802816901408594</v>
      </c>
      <c r="BK10">
        <v>114.76600000000001</v>
      </c>
      <c r="BL10">
        <f t="shared" si="27"/>
        <v>2020.5281690141176</v>
      </c>
      <c r="BM10">
        <v>112.434</v>
      </c>
      <c r="BN10">
        <f t="shared" si="28"/>
        <v>1979.4718309859477</v>
      </c>
      <c r="BO10">
        <v>1689.8579999999999</v>
      </c>
      <c r="BP10">
        <f t="shared" si="29"/>
        <v>29751.021126761047</v>
      </c>
      <c r="BQ10">
        <v>164.48</v>
      </c>
      <c r="BR10">
        <f t="shared" si="30"/>
        <v>2895.774647887371</v>
      </c>
      <c r="BS10">
        <v>190.19800000000001</v>
      </c>
      <c r="BT10">
        <f t="shared" si="31"/>
        <v>3348.5563380282238</v>
      </c>
      <c r="BU10">
        <v>0.5</v>
      </c>
      <c r="BV10">
        <f t="shared" si="32"/>
        <v>8.802816901408594</v>
      </c>
      <c r="BW10">
        <v>949.59299999999996</v>
      </c>
      <c r="BX10">
        <f t="shared" si="33"/>
        <v>16718.186619718581</v>
      </c>
      <c r="BY10">
        <v>492.37099999999998</v>
      </c>
      <c r="BZ10">
        <f t="shared" si="34"/>
        <v>8668.5035211269023</v>
      </c>
      <c r="CA10">
        <v>0.5</v>
      </c>
      <c r="CB10">
        <f t="shared" si="35"/>
        <v>8.802816901408594</v>
      </c>
      <c r="CC10">
        <v>360.69400000000002</v>
      </c>
      <c r="CD10">
        <f t="shared" si="36"/>
        <v>6350.2464788733432</v>
      </c>
      <c r="CE10">
        <v>0.5</v>
      </c>
      <c r="CF10">
        <f t="shared" si="37"/>
        <v>8.802816901408594</v>
      </c>
      <c r="CG10">
        <v>155.56800000000001</v>
      </c>
      <c r="CH10">
        <f t="shared" si="38"/>
        <v>2738.8732394366648</v>
      </c>
      <c r="CI10">
        <v>631.32600000000002</v>
      </c>
      <c r="CJ10">
        <f t="shared" si="39"/>
        <v>11114.894366197364</v>
      </c>
      <c r="CK10">
        <v>4065.8939999999998</v>
      </c>
      <c r="CL10">
        <f t="shared" si="40"/>
        <v>71582.640845071583</v>
      </c>
      <c r="CM10">
        <v>2365.4569999999999</v>
      </c>
      <c r="CN10">
        <f t="shared" si="41"/>
        <v>41645.36971831054</v>
      </c>
      <c r="CO10">
        <v>1722.874</v>
      </c>
      <c r="CP10">
        <f t="shared" si="42"/>
        <v>30332.28873239486</v>
      </c>
      <c r="CQ10">
        <v>0.5</v>
      </c>
      <c r="CR10">
        <f t="shared" si="43"/>
        <v>8.802816901408594</v>
      </c>
      <c r="CS10">
        <v>0.5</v>
      </c>
      <c r="CT10">
        <f t="shared" si="44"/>
        <v>8.802816901408594</v>
      </c>
      <c r="CU10">
        <v>282.07100000000003</v>
      </c>
      <c r="CV10">
        <f t="shared" si="45"/>
        <v>4966.0387323944478</v>
      </c>
      <c r="CW10">
        <v>178.233</v>
      </c>
      <c r="CX10">
        <f t="shared" si="46"/>
        <v>3137.9049295775162</v>
      </c>
      <c r="CY10">
        <v>752.64300000000003</v>
      </c>
      <c r="CZ10">
        <f t="shared" si="47"/>
        <v>13250.757042253737</v>
      </c>
      <c r="DA10">
        <v>291.28800000000001</v>
      </c>
      <c r="DB10">
        <f t="shared" si="48"/>
        <v>5128.3098591550133</v>
      </c>
      <c r="DC10">
        <v>197.05600000000001</v>
      </c>
      <c r="DD10">
        <f t="shared" si="49"/>
        <v>3469.2957746479442</v>
      </c>
    </row>
    <row r="11" spans="1:108">
      <c r="A11" t="s">
        <v>306</v>
      </c>
      <c r="B11" t="s">
        <v>292</v>
      </c>
      <c r="C11" t="s">
        <v>293</v>
      </c>
      <c r="D11" t="s">
        <v>307</v>
      </c>
      <c r="E11" t="s">
        <v>308</v>
      </c>
      <c r="F11" t="s">
        <v>296</v>
      </c>
      <c r="G11" s="12">
        <v>5.8300000000000907E-2</v>
      </c>
      <c r="H11">
        <v>0.57779980178395351</v>
      </c>
      <c r="I11">
        <v>15024.011</v>
      </c>
      <c r="J11">
        <f t="shared" si="0"/>
        <v>257701.73241852087</v>
      </c>
      <c r="K11">
        <v>220.654</v>
      </c>
      <c r="L11">
        <f t="shared" si="1"/>
        <v>3784.8027444253271</v>
      </c>
      <c r="M11">
        <v>135.21700000000001</v>
      </c>
      <c r="N11">
        <f t="shared" si="2"/>
        <v>2319.3310463121425</v>
      </c>
      <c r="O11">
        <v>0.5</v>
      </c>
      <c r="P11">
        <f t="shared" si="3"/>
        <v>8.5763293310461783</v>
      </c>
      <c r="Q11">
        <v>647.74400000000003</v>
      </c>
      <c r="R11">
        <f t="shared" si="4"/>
        <v>11110.531732418352</v>
      </c>
      <c r="S11">
        <v>0.5</v>
      </c>
      <c r="T11">
        <f t="shared" si="5"/>
        <v>8.5763293310461783</v>
      </c>
      <c r="U11">
        <v>323.03699999999998</v>
      </c>
      <c r="V11">
        <f t="shared" si="6"/>
        <v>5540.9433962263283</v>
      </c>
      <c r="W11">
        <v>0.5</v>
      </c>
      <c r="X11">
        <f t="shared" si="7"/>
        <v>8.5763293310461783</v>
      </c>
      <c r="Y11">
        <v>0.5</v>
      </c>
      <c r="Z11">
        <f t="shared" si="8"/>
        <v>8.5763293310461783</v>
      </c>
      <c r="AA11">
        <v>439.291</v>
      </c>
      <c r="AB11">
        <f t="shared" si="9"/>
        <v>7535.0085763292136</v>
      </c>
      <c r="AC11">
        <v>131.36199999999999</v>
      </c>
      <c r="AD11">
        <f t="shared" si="10"/>
        <v>2253.2075471697763</v>
      </c>
      <c r="AE11">
        <v>0.5</v>
      </c>
      <c r="AF11">
        <f t="shared" si="11"/>
        <v>8.5763293310461783</v>
      </c>
      <c r="AG11">
        <v>308.31</v>
      </c>
      <c r="AH11">
        <f t="shared" si="12"/>
        <v>5288.3361921096948</v>
      </c>
      <c r="AI11">
        <v>0.5</v>
      </c>
      <c r="AJ11">
        <f t="shared" si="13"/>
        <v>8.5763293310461783</v>
      </c>
      <c r="AK11">
        <v>0.5</v>
      </c>
      <c r="AL11">
        <f t="shared" si="14"/>
        <v>8.5763293310461783</v>
      </c>
      <c r="AM11">
        <v>0.5</v>
      </c>
      <c r="AN11">
        <f t="shared" si="15"/>
        <v>8.5763293310461783</v>
      </c>
      <c r="AO11">
        <v>1145.068</v>
      </c>
      <c r="AP11">
        <f t="shared" si="16"/>
        <v>19640.96054888477</v>
      </c>
      <c r="AQ11">
        <v>0.5</v>
      </c>
      <c r="AR11">
        <f t="shared" si="17"/>
        <v>8.5763293310461783</v>
      </c>
      <c r="AS11">
        <v>540.62199999999996</v>
      </c>
      <c r="AT11">
        <f t="shared" si="18"/>
        <v>9273.1046312176932</v>
      </c>
      <c r="AU11">
        <v>0.5</v>
      </c>
      <c r="AV11">
        <f t="shared" si="19"/>
        <v>8.5763293310461783</v>
      </c>
      <c r="AW11">
        <v>356.39400000000001</v>
      </c>
      <c r="AX11">
        <f t="shared" si="20"/>
        <v>6113.1046312177441</v>
      </c>
      <c r="AY11">
        <v>0.5</v>
      </c>
      <c r="AZ11">
        <f t="shared" si="21"/>
        <v>8.5763293310461783</v>
      </c>
      <c r="BA11">
        <v>122.41800000000001</v>
      </c>
      <c r="BB11">
        <f t="shared" si="22"/>
        <v>2099.7941680960225</v>
      </c>
      <c r="BC11">
        <v>0.5</v>
      </c>
      <c r="BD11">
        <f t="shared" si="23"/>
        <v>8.5763293310461783</v>
      </c>
      <c r="BE11">
        <v>885.51800000000003</v>
      </c>
      <c r="BF11">
        <f t="shared" si="24"/>
        <v>15188.9879931387</v>
      </c>
      <c r="BG11">
        <v>0.5</v>
      </c>
      <c r="BH11">
        <f t="shared" si="25"/>
        <v>8.5763293310461783</v>
      </c>
      <c r="BI11">
        <v>0.5</v>
      </c>
      <c r="BJ11">
        <f t="shared" si="26"/>
        <v>8.5763293310461783</v>
      </c>
      <c r="BK11">
        <v>237.381</v>
      </c>
      <c r="BL11">
        <f t="shared" si="27"/>
        <v>4071.7152658661457</v>
      </c>
      <c r="BM11">
        <v>321.48399999999998</v>
      </c>
      <c r="BN11">
        <f t="shared" si="28"/>
        <v>5514.3053173240987</v>
      </c>
      <c r="BO11">
        <v>3139.9520000000002</v>
      </c>
      <c r="BP11">
        <f t="shared" si="29"/>
        <v>53858.524871354224</v>
      </c>
      <c r="BQ11">
        <v>170.691</v>
      </c>
      <c r="BR11">
        <f t="shared" si="30"/>
        <v>2927.8044596912068</v>
      </c>
      <c r="BS11">
        <v>141.108</v>
      </c>
      <c r="BT11">
        <f t="shared" si="31"/>
        <v>2420.3773584905284</v>
      </c>
      <c r="BU11">
        <v>0.5</v>
      </c>
      <c r="BV11">
        <f t="shared" si="32"/>
        <v>8.5763293310461783</v>
      </c>
      <c r="BW11">
        <v>687.21</v>
      </c>
      <c r="BX11">
        <f t="shared" si="33"/>
        <v>11787.47855917649</v>
      </c>
      <c r="BY11">
        <v>1098.354</v>
      </c>
      <c r="BZ11">
        <f t="shared" si="34"/>
        <v>18839.691252143792</v>
      </c>
      <c r="CA11">
        <v>0.5</v>
      </c>
      <c r="CB11">
        <f t="shared" si="35"/>
        <v>8.5763293310461783</v>
      </c>
      <c r="CC11">
        <v>322.07100000000003</v>
      </c>
      <c r="CD11">
        <f t="shared" si="36"/>
        <v>5524.373927958748</v>
      </c>
      <c r="CE11">
        <v>0.5</v>
      </c>
      <c r="CF11">
        <f t="shared" si="37"/>
        <v>8.5763293310461783</v>
      </c>
      <c r="CG11">
        <v>307.29000000000002</v>
      </c>
      <c r="CH11">
        <f t="shared" si="38"/>
        <v>5270.8404802743607</v>
      </c>
      <c r="CI11">
        <v>184.65100000000001</v>
      </c>
      <c r="CJ11">
        <f t="shared" si="39"/>
        <v>3167.255574614016</v>
      </c>
      <c r="CK11">
        <v>2150.7539999999999</v>
      </c>
      <c r="CL11">
        <f t="shared" si="40"/>
        <v>36891.149228129783</v>
      </c>
      <c r="CM11">
        <v>2534.038</v>
      </c>
      <c r="CN11">
        <f t="shared" si="41"/>
        <v>43465.488850771195</v>
      </c>
      <c r="CO11">
        <v>15348.632</v>
      </c>
      <c r="CP11">
        <f t="shared" si="42"/>
        <v>263269.84562606795</v>
      </c>
      <c r="CQ11">
        <v>0.5</v>
      </c>
      <c r="CR11">
        <f t="shared" si="43"/>
        <v>8.5763293310461783</v>
      </c>
      <c r="CS11">
        <v>0.5</v>
      </c>
      <c r="CT11">
        <f t="shared" si="44"/>
        <v>8.5763293310461783</v>
      </c>
      <c r="CU11">
        <v>210.11199999999999</v>
      </c>
      <c r="CV11">
        <f t="shared" si="45"/>
        <v>3603.9794168095495</v>
      </c>
      <c r="CW11">
        <v>203.499</v>
      </c>
      <c r="CX11">
        <f t="shared" si="46"/>
        <v>3490.5488850771326</v>
      </c>
      <c r="CY11">
        <v>617.99300000000005</v>
      </c>
      <c r="CZ11">
        <f t="shared" si="47"/>
        <v>10600.222984562442</v>
      </c>
      <c r="DA11">
        <v>199.624</v>
      </c>
      <c r="DB11">
        <f t="shared" si="48"/>
        <v>3424.0823327615249</v>
      </c>
      <c r="DC11">
        <v>215.11699999999999</v>
      </c>
      <c r="DD11">
        <f t="shared" si="49"/>
        <v>3689.8284734133217</v>
      </c>
    </row>
    <row r="12" spans="1:108">
      <c r="A12" t="s">
        <v>309</v>
      </c>
      <c r="B12" t="s">
        <v>292</v>
      </c>
      <c r="C12" t="s">
        <v>293</v>
      </c>
      <c r="D12" t="s">
        <v>310</v>
      </c>
      <c r="E12" t="s">
        <v>311</v>
      </c>
      <c r="F12" t="s">
        <v>296</v>
      </c>
      <c r="G12" s="12">
        <v>8.3199999999999719E-2</v>
      </c>
      <c r="H12">
        <v>0.79012345679012075</v>
      </c>
      <c r="I12">
        <v>4902.7190000000001</v>
      </c>
      <c r="J12">
        <f t="shared" si="0"/>
        <v>58926.911057692509</v>
      </c>
      <c r="K12">
        <v>263.76799999999997</v>
      </c>
      <c r="L12">
        <f t="shared" si="1"/>
        <v>3170.2884615384719</v>
      </c>
      <c r="M12">
        <v>356.08100000000002</v>
      </c>
      <c r="N12">
        <f t="shared" si="2"/>
        <v>4279.8197115384764</v>
      </c>
      <c r="O12">
        <v>0.5</v>
      </c>
      <c r="P12">
        <f t="shared" si="3"/>
        <v>6.0096153846154046</v>
      </c>
      <c r="Q12">
        <v>446.524</v>
      </c>
      <c r="R12">
        <f t="shared" si="4"/>
        <v>5366.8750000000182</v>
      </c>
      <c r="S12">
        <v>0.5</v>
      </c>
      <c r="T12">
        <f t="shared" si="5"/>
        <v>6.0096153846154046</v>
      </c>
      <c r="U12">
        <v>0.5</v>
      </c>
      <c r="V12">
        <f t="shared" si="6"/>
        <v>6.0096153846154046</v>
      </c>
      <c r="W12">
        <v>0.5</v>
      </c>
      <c r="X12">
        <f t="shared" si="7"/>
        <v>6.0096153846154046</v>
      </c>
      <c r="Y12">
        <v>0.5</v>
      </c>
      <c r="Z12">
        <f t="shared" si="8"/>
        <v>6.0096153846154046</v>
      </c>
      <c r="AA12">
        <v>0.5</v>
      </c>
      <c r="AB12">
        <f t="shared" si="9"/>
        <v>6.0096153846154046</v>
      </c>
      <c r="AC12">
        <v>0.5</v>
      </c>
      <c r="AD12">
        <f t="shared" si="10"/>
        <v>6.0096153846154046</v>
      </c>
      <c r="AE12">
        <v>0.5</v>
      </c>
      <c r="AF12">
        <f t="shared" si="11"/>
        <v>6.0096153846154046</v>
      </c>
      <c r="AG12">
        <v>0.5</v>
      </c>
      <c r="AH12">
        <f t="shared" si="12"/>
        <v>6.0096153846154046</v>
      </c>
      <c r="AI12">
        <v>339.16399999999999</v>
      </c>
      <c r="AJ12">
        <f t="shared" si="13"/>
        <v>4076.4903846153984</v>
      </c>
      <c r="AK12">
        <v>0.5</v>
      </c>
      <c r="AL12">
        <f t="shared" si="14"/>
        <v>6.0096153846154046</v>
      </c>
      <c r="AM12">
        <v>0.5</v>
      </c>
      <c r="AN12">
        <f t="shared" si="15"/>
        <v>6.0096153846154046</v>
      </c>
      <c r="AO12">
        <v>6198.8310000000001</v>
      </c>
      <c r="AP12">
        <f t="shared" si="16"/>
        <v>74505.180288461794</v>
      </c>
      <c r="AQ12">
        <v>268.37599999999998</v>
      </c>
      <c r="AR12">
        <f t="shared" si="17"/>
        <v>3225.6730769230876</v>
      </c>
      <c r="AS12">
        <v>0.5</v>
      </c>
      <c r="AT12">
        <f t="shared" si="18"/>
        <v>6.0096153846154046</v>
      </c>
      <c r="AU12">
        <v>1209.3969999999999</v>
      </c>
      <c r="AV12">
        <f t="shared" si="19"/>
        <v>14536.021634615434</v>
      </c>
      <c r="AW12">
        <v>4742.3670000000002</v>
      </c>
      <c r="AX12">
        <f t="shared" si="20"/>
        <v>56999.603365384814</v>
      </c>
      <c r="AY12">
        <v>0.5</v>
      </c>
      <c r="AZ12">
        <f t="shared" si="21"/>
        <v>6.0096153846154046</v>
      </c>
      <c r="BA12">
        <v>894.09</v>
      </c>
      <c r="BB12">
        <f t="shared" si="22"/>
        <v>10746.274038461575</v>
      </c>
      <c r="BC12">
        <v>0.5</v>
      </c>
      <c r="BD12">
        <f t="shared" si="23"/>
        <v>6.0096153846154046</v>
      </c>
      <c r="BE12">
        <v>0.5</v>
      </c>
      <c r="BF12">
        <f t="shared" si="24"/>
        <v>6.0096153846154046</v>
      </c>
      <c r="BG12">
        <v>44031.896000000001</v>
      </c>
      <c r="BH12">
        <f t="shared" si="25"/>
        <v>529229.51923077099</v>
      </c>
      <c r="BI12">
        <v>113.18300000000001</v>
      </c>
      <c r="BJ12">
        <f t="shared" si="26"/>
        <v>1360.3725961538507</v>
      </c>
      <c r="BK12">
        <v>245.9</v>
      </c>
      <c r="BL12">
        <f t="shared" si="27"/>
        <v>2955.5288461538562</v>
      </c>
      <c r="BM12">
        <v>208.22399999999999</v>
      </c>
      <c r="BN12">
        <f t="shared" si="28"/>
        <v>2502.6923076923158</v>
      </c>
      <c r="BO12">
        <v>2264.0059999999999</v>
      </c>
      <c r="BP12">
        <f t="shared" si="29"/>
        <v>27211.610576923169</v>
      </c>
      <c r="BQ12">
        <v>193.785</v>
      </c>
      <c r="BR12">
        <f t="shared" si="30"/>
        <v>2329.1466346153925</v>
      </c>
      <c r="BS12">
        <v>0.5</v>
      </c>
      <c r="BT12">
        <f t="shared" si="31"/>
        <v>6.0096153846154046</v>
      </c>
      <c r="BU12">
        <v>0.5</v>
      </c>
      <c r="BV12">
        <f t="shared" si="32"/>
        <v>6.0096153846154046</v>
      </c>
      <c r="BW12">
        <v>464</v>
      </c>
      <c r="BX12">
        <f t="shared" si="33"/>
        <v>5576.9230769230962</v>
      </c>
      <c r="BY12">
        <v>136.21899999999999</v>
      </c>
      <c r="BZ12">
        <f t="shared" si="34"/>
        <v>1637.2475961538516</v>
      </c>
      <c r="CA12">
        <v>0.5</v>
      </c>
      <c r="CB12">
        <f t="shared" si="35"/>
        <v>6.0096153846154046</v>
      </c>
      <c r="CC12">
        <v>464.77100000000002</v>
      </c>
      <c r="CD12">
        <f t="shared" si="36"/>
        <v>5586.1899038461734</v>
      </c>
      <c r="CE12">
        <v>200.74100000000001</v>
      </c>
      <c r="CF12">
        <f t="shared" si="37"/>
        <v>2412.752403846162</v>
      </c>
      <c r="CG12">
        <v>0.5</v>
      </c>
      <c r="CH12">
        <f t="shared" si="38"/>
        <v>6.0096153846154046</v>
      </c>
      <c r="CI12">
        <v>5891.9139999999998</v>
      </c>
      <c r="CJ12">
        <f t="shared" si="39"/>
        <v>70816.274038461779</v>
      </c>
      <c r="CK12">
        <v>4880.5450000000001</v>
      </c>
      <c r="CL12">
        <f t="shared" si="40"/>
        <v>58660.396634615587</v>
      </c>
      <c r="CM12">
        <v>241.827</v>
      </c>
      <c r="CN12">
        <f t="shared" si="41"/>
        <v>2906.5745192307791</v>
      </c>
      <c r="CO12">
        <v>1623.5940000000001</v>
      </c>
      <c r="CP12">
        <f t="shared" si="42"/>
        <v>19514.350961538526</v>
      </c>
      <c r="CQ12">
        <v>0.5</v>
      </c>
      <c r="CR12">
        <f t="shared" si="43"/>
        <v>6.0096153846154046</v>
      </c>
      <c r="CS12">
        <v>0.5</v>
      </c>
      <c r="CT12">
        <f t="shared" si="44"/>
        <v>6.0096153846154046</v>
      </c>
      <c r="CU12">
        <v>259.02300000000002</v>
      </c>
      <c r="CV12">
        <f t="shared" si="45"/>
        <v>3113.2572115384723</v>
      </c>
      <c r="CW12">
        <v>458.00900000000001</v>
      </c>
      <c r="CX12">
        <f t="shared" si="46"/>
        <v>5504.9158653846343</v>
      </c>
      <c r="CY12">
        <v>690.48699999999997</v>
      </c>
      <c r="CZ12">
        <f t="shared" si="47"/>
        <v>8299.122596153873</v>
      </c>
      <c r="DA12">
        <v>237.61099999999999</v>
      </c>
      <c r="DB12">
        <f t="shared" si="48"/>
        <v>2855.9014423077019</v>
      </c>
      <c r="DC12">
        <v>167.297</v>
      </c>
      <c r="DD12">
        <f t="shared" si="49"/>
        <v>2010.7812500000068</v>
      </c>
    </row>
    <row r="13" spans="1:108">
      <c r="A13" t="s">
        <v>312</v>
      </c>
      <c r="B13" t="s">
        <v>292</v>
      </c>
      <c r="C13" t="s">
        <v>293</v>
      </c>
      <c r="D13" t="s">
        <v>313</v>
      </c>
      <c r="E13" t="s">
        <v>314</v>
      </c>
      <c r="F13" t="s">
        <v>296</v>
      </c>
      <c r="G13" s="12">
        <v>4.8199999999999577E-2</v>
      </c>
      <c r="H13">
        <v>0.48199999999999577</v>
      </c>
      <c r="I13">
        <v>11083.129000000001</v>
      </c>
      <c r="J13">
        <f t="shared" si="0"/>
        <v>229940.43568464933</v>
      </c>
      <c r="K13">
        <v>223.09299999999999</v>
      </c>
      <c r="L13">
        <f t="shared" si="1"/>
        <v>4628.485477178464</v>
      </c>
      <c r="M13">
        <v>0.5</v>
      </c>
      <c r="N13">
        <f t="shared" si="2"/>
        <v>10.373443983402581</v>
      </c>
      <c r="O13">
        <v>0.5</v>
      </c>
      <c r="P13">
        <f t="shared" si="3"/>
        <v>10.373443983402581</v>
      </c>
      <c r="Q13">
        <v>711.83500000000004</v>
      </c>
      <c r="R13">
        <f t="shared" si="4"/>
        <v>14768.360995850753</v>
      </c>
      <c r="S13">
        <v>0.5</v>
      </c>
      <c r="T13">
        <f t="shared" si="5"/>
        <v>10.373443983402581</v>
      </c>
      <c r="U13">
        <v>112.85599999999999</v>
      </c>
      <c r="V13">
        <f t="shared" si="6"/>
        <v>2341.4107883817633</v>
      </c>
      <c r="W13">
        <v>0.5</v>
      </c>
      <c r="X13">
        <f t="shared" si="7"/>
        <v>10.373443983402581</v>
      </c>
      <c r="Y13">
        <v>0.5</v>
      </c>
      <c r="Z13">
        <f t="shared" si="8"/>
        <v>10.373443983402581</v>
      </c>
      <c r="AA13">
        <v>253.75299999999999</v>
      </c>
      <c r="AB13">
        <f t="shared" si="9"/>
        <v>5264.5850622407097</v>
      </c>
      <c r="AC13">
        <v>182.626</v>
      </c>
      <c r="AD13">
        <f t="shared" si="10"/>
        <v>3788.9211618257596</v>
      </c>
      <c r="AE13">
        <v>198.52</v>
      </c>
      <c r="AF13">
        <f t="shared" si="11"/>
        <v>4118.6721991701606</v>
      </c>
      <c r="AG13">
        <v>249.52500000000001</v>
      </c>
      <c r="AH13">
        <f t="shared" si="12"/>
        <v>5176.8672199170578</v>
      </c>
      <c r="AI13">
        <v>0.5</v>
      </c>
      <c r="AJ13">
        <f t="shared" si="13"/>
        <v>10.373443983402581</v>
      </c>
      <c r="AK13">
        <v>0.5</v>
      </c>
      <c r="AL13">
        <f t="shared" si="14"/>
        <v>10.373443983402581</v>
      </c>
      <c r="AM13">
        <v>0.5</v>
      </c>
      <c r="AN13">
        <f t="shared" si="15"/>
        <v>10.373443983402581</v>
      </c>
      <c r="AO13">
        <v>1884.2670000000001</v>
      </c>
      <c r="AP13">
        <f t="shared" si="16"/>
        <v>39092.676348548062</v>
      </c>
      <c r="AQ13">
        <v>0.5</v>
      </c>
      <c r="AR13">
        <f t="shared" si="17"/>
        <v>10.373443983402581</v>
      </c>
      <c r="AS13">
        <v>470.12799999999999</v>
      </c>
      <c r="AT13">
        <f t="shared" si="18"/>
        <v>9753.6929460581759</v>
      </c>
      <c r="AU13">
        <v>0.5</v>
      </c>
      <c r="AV13">
        <f t="shared" si="19"/>
        <v>10.373443983402581</v>
      </c>
      <c r="AW13">
        <v>458.476</v>
      </c>
      <c r="AX13">
        <f t="shared" si="20"/>
        <v>9511.9502074689626</v>
      </c>
      <c r="AY13">
        <v>0.5</v>
      </c>
      <c r="AZ13">
        <f t="shared" si="21"/>
        <v>10.373443983402581</v>
      </c>
      <c r="BA13">
        <v>231.137</v>
      </c>
      <c r="BB13">
        <f t="shared" si="22"/>
        <v>4795.3734439834443</v>
      </c>
      <c r="BC13">
        <v>0.5</v>
      </c>
      <c r="BD13">
        <f t="shared" si="23"/>
        <v>10.373443983402581</v>
      </c>
      <c r="BE13">
        <v>762.63800000000003</v>
      </c>
      <c r="BF13">
        <f t="shared" si="24"/>
        <v>15822.365145228356</v>
      </c>
      <c r="BG13">
        <v>0.5</v>
      </c>
      <c r="BH13">
        <f t="shared" si="25"/>
        <v>10.373443983402581</v>
      </c>
      <c r="BI13">
        <v>0.5</v>
      </c>
      <c r="BJ13">
        <f t="shared" si="26"/>
        <v>10.373443983402581</v>
      </c>
      <c r="BK13">
        <v>159.08199999999999</v>
      </c>
      <c r="BL13">
        <f t="shared" si="27"/>
        <v>3300.4564315352986</v>
      </c>
      <c r="BM13">
        <v>143.64599999999999</v>
      </c>
      <c r="BN13">
        <f t="shared" si="28"/>
        <v>2980.2074688796938</v>
      </c>
      <c r="BO13">
        <v>2280.1379999999999</v>
      </c>
      <c r="BP13">
        <f t="shared" si="29"/>
        <v>47305.767634855183</v>
      </c>
      <c r="BQ13">
        <v>117.962</v>
      </c>
      <c r="BR13">
        <f t="shared" si="30"/>
        <v>2447.3443983402703</v>
      </c>
      <c r="BS13">
        <v>0.5</v>
      </c>
      <c r="BT13">
        <f t="shared" si="31"/>
        <v>10.373443983402581</v>
      </c>
      <c r="BU13">
        <v>0.5</v>
      </c>
      <c r="BV13">
        <f t="shared" si="32"/>
        <v>10.373443983402581</v>
      </c>
      <c r="BW13">
        <v>519.71600000000001</v>
      </c>
      <c r="BX13">
        <f t="shared" si="33"/>
        <v>10782.489626556111</v>
      </c>
      <c r="BY13">
        <v>1015.158</v>
      </c>
      <c r="BZ13">
        <f t="shared" si="34"/>
        <v>21061.369294605993</v>
      </c>
      <c r="CA13">
        <v>0.5</v>
      </c>
      <c r="CB13">
        <f t="shared" si="35"/>
        <v>10.373443983402581</v>
      </c>
      <c r="CC13">
        <v>192.21799999999999</v>
      </c>
      <c r="CD13">
        <f t="shared" si="36"/>
        <v>3987.9253112033543</v>
      </c>
      <c r="CE13">
        <v>0.5</v>
      </c>
      <c r="CF13">
        <f t="shared" si="37"/>
        <v>10.373443983402581</v>
      </c>
      <c r="CG13">
        <v>160.27799999999999</v>
      </c>
      <c r="CH13">
        <f t="shared" si="38"/>
        <v>3325.2697095435974</v>
      </c>
      <c r="CI13">
        <v>644.46699999999998</v>
      </c>
      <c r="CJ13">
        <f t="shared" si="39"/>
        <v>13370.684647303022</v>
      </c>
      <c r="CK13">
        <v>3145.6779999999999</v>
      </c>
      <c r="CL13">
        <f t="shared" si="40"/>
        <v>65263.029045643721</v>
      </c>
      <c r="CM13">
        <v>1396.172</v>
      </c>
      <c r="CN13">
        <f t="shared" si="41"/>
        <v>28966.224066390296</v>
      </c>
      <c r="CO13">
        <v>10599.722</v>
      </c>
      <c r="CP13">
        <f t="shared" si="42"/>
        <v>219911.24481327995</v>
      </c>
      <c r="CQ13">
        <v>0.5</v>
      </c>
      <c r="CR13">
        <f t="shared" si="43"/>
        <v>10.373443983402581</v>
      </c>
      <c r="CS13">
        <v>0.5</v>
      </c>
      <c r="CT13">
        <f t="shared" si="44"/>
        <v>10.373443983402581</v>
      </c>
      <c r="CU13">
        <v>284.12900000000002</v>
      </c>
      <c r="CV13">
        <f t="shared" si="45"/>
        <v>5894.7925311203844</v>
      </c>
      <c r="CW13">
        <v>517.99099999999999</v>
      </c>
      <c r="CX13">
        <f t="shared" si="46"/>
        <v>10746.701244813372</v>
      </c>
      <c r="CY13">
        <v>681.721</v>
      </c>
      <c r="CZ13">
        <f t="shared" si="47"/>
        <v>14143.589211618382</v>
      </c>
      <c r="DA13">
        <v>315.61200000000002</v>
      </c>
      <c r="DB13">
        <f t="shared" si="48"/>
        <v>6547.9668049793108</v>
      </c>
      <c r="DC13">
        <v>171.25899999999999</v>
      </c>
      <c r="DD13">
        <f t="shared" si="49"/>
        <v>3553.0912863070848</v>
      </c>
    </row>
    <row r="14" spans="1:108">
      <c r="A14" t="s">
        <v>315</v>
      </c>
      <c r="B14" t="s">
        <v>292</v>
      </c>
      <c r="C14" t="s">
        <v>293</v>
      </c>
      <c r="D14" t="s">
        <v>316</v>
      </c>
      <c r="E14" t="s">
        <v>317</v>
      </c>
      <c r="F14" t="s">
        <v>296</v>
      </c>
      <c r="G14" s="12">
        <v>6.5400000000000347E-2</v>
      </c>
      <c r="H14">
        <v>0.5356265356265385</v>
      </c>
      <c r="I14">
        <v>26508.249</v>
      </c>
      <c r="J14">
        <f t="shared" si="0"/>
        <v>405324.90825687861</v>
      </c>
      <c r="K14">
        <v>940.02499999999998</v>
      </c>
      <c r="L14">
        <f t="shared" si="1"/>
        <v>14373.470948012156</v>
      </c>
      <c r="M14">
        <v>145.54599999999999</v>
      </c>
      <c r="N14">
        <f t="shared" si="2"/>
        <v>2225.4740061161961</v>
      </c>
      <c r="O14">
        <v>0.5</v>
      </c>
      <c r="P14">
        <f t="shared" si="3"/>
        <v>7.6452599388378797</v>
      </c>
      <c r="Q14">
        <v>785.55600000000004</v>
      </c>
      <c r="R14">
        <f t="shared" si="4"/>
        <v>12011.55963302746</v>
      </c>
      <c r="S14">
        <v>0.5</v>
      </c>
      <c r="T14">
        <f t="shared" si="5"/>
        <v>7.6452599388378797</v>
      </c>
      <c r="U14">
        <v>0.5</v>
      </c>
      <c r="V14">
        <f t="shared" si="6"/>
        <v>7.6452599388378797</v>
      </c>
      <c r="W14">
        <v>324.19799999999998</v>
      </c>
      <c r="X14">
        <f t="shared" si="7"/>
        <v>4957.1559633027255</v>
      </c>
      <c r="Y14">
        <v>0.5</v>
      </c>
      <c r="Z14">
        <f t="shared" si="8"/>
        <v>7.6452599388378797</v>
      </c>
      <c r="AA14">
        <v>318.98500000000001</v>
      </c>
      <c r="AB14">
        <f t="shared" si="9"/>
        <v>4877.4464831804025</v>
      </c>
      <c r="AC14">
        <v>146.654</v>
      </c>
      <c r="AD14">
        <f t="shared" si="10"/>
        <v>2242.4159021406608</v>
      </c>
      <c r="AE14">
        <v>102.673</v>
      </c>
      <c r="AF14">
        <f t="shared" si="11"/>
        <v>1569.9235474006034</v>
      </c>
      <c r="AG14">
        <v>314</v>
      </c>
      <c r="AH14">
        <f t="shared" si="12"/>
        <v>4801.223241590189</v>
      </c>
      <c r="AI14">
        <v>0.5</v>
      </c>
      <c r="AJ14">
        <f t="shared" si="13"/>
        <v>7.6452599388378797</v>
      </c>
      <c r="AK14">
        <v>151.45500000000001</v>
      </c>
      <c r="AL14">
        <f t="shared" si="14"/>
        <v>2315.8256880733825</v>
      </c>
      <c r="AM14">
        <v>130.58099999999999</v>
      </c>
      <c r="AN14">
        <f t="shared" si="15"/>
        <v>1996.6513761467781</v>
      </c>
      <c r="AO14">
        <v>2985.654</v>
      </c>
      <c r="AP14">
        <f t="shared" si="16"/>
        <v>45652.201834862142</v>
      </c>
      <c r="AQ14">
        <v>0.5</v>
      </c>
      <c r="AR14">
        <f t="shared" si="17"/>
        <v>7.6452599388378797</v>
      </c>
      <c r="AS14">
        <v>783.56200000000001</v>
      </c>
      <c r="AT14">
        <f t="shared" si="18"/>
        <v>11981.070336391374</v>
      </c>
      <c r="AU14">
        <v>136.935</v>
      </c>
      <c r="AV14">
        <f t="shared" si="19"/>
        <v>2093.80733944953</v>
      </c>
      <c r="AW14">
        <v>507.10700000000003</v>
      </c>
      <c r="AX14">
        <f t="shared" si="20"/>
        <v>7753.9296636085219</v>
      </c>
      <c r="AY14">
        <v>0.5</v>
      </c>
      <c r="AZ14">
        <f t="shared" si="21"/>
        <v>7.6452599388378797</v>
      </c>
      <c r="BA14">
        <v>206.113</v>
      </c>
      <c r="BB14">
        <f t="shared" si="22"/>
        <v>3151.5749235473841</v>
      </c>
      <c r="BC14">
        <v>0.5</v>
      </c>
      <c r="BD14">
        <f t="shared" si="23"/>
        <v>7.6452599388378797</v>
      </c>
      <c r="BE14">
        <v>1259.52</v>
      </c>
      <c r="BF14">
        <f t="shared" si="24"/>
        <v>19258.715596330174</v>
      </c>
      <c r="BG14">
        <v>100.953</v>
      </c>
      <c r="BH14">
        <f t="shared" si="25"/>
        <v>1543.623853211001</v>
      </c>
      <c r="BI14">
        <v>119.417</v>
      </c>
      <c r="BJ14">
        <f t="shared" si="26"/>
        <v>1825.9480122324062</v>
      </c>
      <c r="BK14">
        <v>238.40199999999999</v>
      </c>
      <c r="BL14">
        <f t="shared" si="27"/>
        <v>3645.2905198776562</v>
      </c>
      <c r="BM14">
        <v>195.36799999999999</v>
      </c>
      <c r="BN14">
        <f t="shared" si="28"/>
        <v>2987.2782874617578</v>
      </c>
      <c r="BO14">
        <v>2240.1570000000002</v>
      </c>
      <c r="BP14">
        <f t="shared" si="29"/>
        <v>34253.165137614502</v>
      </c>
      <c r="BQ14">
        <v>650.87400000000002</v>
      </c>
      <c r="BR14">
        <f t="shared" si="30"/>
        <v>9952.2018348623333</v>
      </c>
      <c r="BS14">
        <v>168.524</v>
      </c>
      <c r="BT14">
        <f t="shared" si="31"/>
        <v>2576.8195718654297</v>
      </c>
      <c r="BU14">
        <v>0.5</v>
      </c>
      <c r="BV14">
        <f t="shared" si="32"/>
        <v>7.6452599388378797</v>
      </c>
      <c r="BW14">
        <v>927.73800000000006</v>
      </c>
      <c r="BX14">
        <f t="shared" si="33"/>
        <v>14185.596330275155</v>
      </c>
      <c r="BY14">
        <v>1208.0350000000001</v>
      </c>
      <c r="BZ14">
        <f t="shared" si="34"/>
        <v>18471.483180428037</v>
      </c>
      <c r="CA14">
        <v>0.5</v>
      </c>
      <c r="CB14">
        <f t="shared" si="35"/>
        <v>7.6452599388378797</v>
      </c>
      <c r="CC14">
        <v>203.80699999999999</v>
      </c>
      <c r="CD14">
        <f t="shared" si="36"/>
        <v>3116.3149847094633</v>
      </c>
      <c r="CE14">
        <v>0.5</v>
      </c>
      <c r="CF14">
        <f t="shared" si="37"/>
        <v>7.6452599388378797</v>
      </c>
      <c r="CG14">
        <v>318.80700000000002</v>
      </c>
      <c r="CH14">
        <f t="shared" si="38"/>
        <v>4874.7247706421758</v>
      </c>
      <c r="CI14">
        <v>417.23899999999998</v>
      </c>
      <c r="CJ14">
        <f t="shared" si="39"/>
        <v>6379.8012232415558</v>
      </c>
      <c r="CK14">
        <v>2240.1039999999998</v>
      </c>
      <c r="CL14">
        <f t="shared" si="40"/>
        <v>34252.354740060975</v>
      </c>
      <c r="CM14">
        <v>1759.5509999999999</v>
      </c>
      <c r="CN14">
        <f t="shared" si="41"/>
        <v>26904.449541284259</v>
      </c>
      <c r="CO14">
        <v>19427.723000000002</v>
      </c>
      <c r="CP14">
        <f t="shared" si="42"/>
        <v>297059.98470947857</v>
      </c>
      <c r="CQ14">
        <v>0.5</v>
      </c>
      <c r="CR14">
        <f t="shared" si="43"/>
        <v>7.6452599388378797</v>
      </c>
      <c r="CS14">
        <v>0.5</v>
      </c>
      <c r="CT14">
        <f t="shared" si="44"/>
        <v>7.6452599388378797</v>
      </c>
      <c r="CU14">
        <v>159.18</v>
      </c>
      <c r="CV14">
        <f t="shared" si="45"/>
        <v>2433.9449541284275</v>
      </c>
      <c r="CW14">
        <v>173.44399999999999</v>
      </c>
      <c r="CX14">
        <f t="shared" si="46"/>
        <v>2652.0489296635942</v>
      </c>
      <c r="CY14">
        <v>549.721</v>
      </c>
      <c r="CZ14">
        <f t="shared" si="47"/>
        <v>8405.519877675797</v>
      </c>
      <c r="DA14">
        <v>199.04</v>
      </c>
      <c r="DB14">
        <f t="shared" si="48"/>
        <v>3043.4250764525832</v>
      </c>
      <c r="DC14">
        <v>188.50399999999999</v>
      </c>
      <c r="DD14">
        <f t="shared" si="49"/>
        <v>2882.3241590213911</v>
      </c>
    </row>
    <row r="15" spans="1:108">
      <c r="A15" t="s">
        <v>318</v>
      </c>
      <c r="B15" t="s">
        <v>292</v>
      </c>
      <c r="C15" t="s">
        <v>293</v>
      </c>
      <c r="D15" t="s">
        <v>319</v>
      </c>
      <c r="E15" t="s">
        <v>320</v>
      </c>
      <c r="F15" t="s">
        <v>296</v>
      </c>
      <c r="G15" s="12">
        <v>6.1600000000000321E-2</v>
      </c>
      <c r="H15">
        <v>0.54950936663693417</v>
      </c>
      <c r="I15">
        <v>12906.856</v>
      </c>
      <c r="J15">
        <f t="shared" si="0"/>
        <v>209526.88311688203</v>
      </c>
      <c r="K15">
        <v>115.056</v>
      </c>
      <c r="L15">
        <f t="shared" si="1"/>
        <v>1867.792207792198</v>
      </c>
      <c r="M15">
        <v>130.84700000000001</v>
      </c>
      <c r="N15">
        <f t="shared" si="2"/>
        <v>2124.1396103895995</v>
      </c>
      <c r="O15">
        <v>0.5</v>
      </c>
      <c r="P15">
        <f t="shared" si="3"/>
        <v>8.1168831168830753</v>
      </c>
      <c r="Q15">
        <v>482.75700000000001</v>
      </c>
      <c r="R15">
        <f t="shared" si="4"/>
        <v>7836.9642857142453</v>
      </c>
      <c r="S15">
        <v>0.5</v>
      </c>
      <c r="T15">
        <f t="shared" si="5"/>
        <v>8.1168831168830753</v>
      </c>
      <c r="U15">
        <v>0.5</v>
      </c>
      <c r="V15">
        <f t="shared" si="6"/>
        <v>8.1168831168830753</v>
      </c>
      <c r="W15">
        <v>230.429</v>
      </c>
      <c r="X15">
        <f t="shared" si="7"/>
        <v>3740.7305194804999</v>
      </c>
      <c r="Y15">
        <v>0.5</v>
      </c>
      <c r="Z15">
        <f t="shared" si="8"/>
        <v>8.1168831168830753</v>
      </c>
      <c r="AA15">
        <v>346.64299999999997</v>
      </c>
      <c r="AB15">
        <f t="shared" si="9"/>
        <v>5627.3214285713984</v>
      </c>
      <c r="AC15">
        <v>108.511</v>
      </c>
      <c r="AD15">
        <f t="shared" si="10"/>
        <v>1761.5422077921985</v>
      </c>
      <c r="AE15">
        <v>0.5</v>
      </c>
      <c r="AF15">
        <f t="shared" si="11"/>
        <v>8.1168831168830753</v>
      </c>
      <c r="AG15">
        <v>175.02500000000001</v>
      </c>
      <c r="AH15">
        <f t="shared" si="12"/>
        <v>2841.3149350649205</v>
      </c>
      <c r="AI15">
        <v>0.5</v>
      </c>
      <c r="AJ15">
        <f t="shared" si="13"/>
        <v>8.1168831168830753</v>
      </c>
      <c r="AK15">
        <v>0.5</v>
      </c>
      <c r="AL15">
        <f t="shared" si="14"/>
        <v>8.1168831168830753</v>
      </c>
      <c r="AM15">
        <v>0.5</v>
      </c>
      <c r="AN15">
        <f t="shared" si="15"/>
        <v>8.1168831168830753</v>
      </c>
      <c r="AO15">
        <v>2223.0250000000001</v>
      </c>
      <c r="AP15">
        <f t="shared" si="16"/>
        <v>36088.068181817995</v>
      </c>
      <c r="AQ15">
        <v>136.75700000000001</v>
      </c>
      <c r="AR15">
        <f t="shared" si="17"/>
        <v>2220.0811688311574</v>
      </c>
      <c r="AS15">
        <v>371.06799999999998</v>
      </c>
      <c r="AT15">
        <f t="shared" si="18"/>
        <v>6023.8311688311369</v>
      </c>
      <c r="AU15">
        <v>0.5</v>
      </c>
      <c r="AV15">
        <f t="shared" si="19"/>
        <v>8.1168831168830753</v>
      </c>
      <c r="AW15">
        <v>1105.5920000000001</v>
      </c>
      <c r="AX15">
        <f t="shared" si="20"/>
        <v>17947.922077921987</v>
      </c>
      <c r="AY15">
        <v>0.5</v>
      </c>
      <c r="AZ15">
        <f t="shared" si="21"/>
        <v>8.1168831168830753</v>
      </c>
      <c r="BA15">
        <v>111.27</v>
      </c>
      <c r="BB15">
        <f t="shared" si="22"/>
        <v>1806.3311688311594</v>
      </c>
      <c r="BC15">
        <v>0.5</v>
      </c>
      <c r="BD15">
        <f t="shared" si="23"/>
        <v>8.1168831168830753</v>
      </c>
      <c r="BE15">
        <v>1314.0039999999999</v>
      </c>
      <c r="BF15">
        <f t="shared" si="24"/>
        <v>21331.233766233654</v>
      </c>
      <c r="BG15">
        <v>103.044</v>
      </c>
      <c r="BH15">
        <f t="shared" si="25"/>
        <v>1672.792207792199</v>
      </c>
      <c r="BI15">
        <v>0.5</v>
      </c>
      <c r="BJ15">
        <f t="shared" si="26"/>
        <v>8.1168831168830753</v>
      </c>
      <c r="BK15">
        <v>2786.7069999999999</v>
      </c>
      <c r="BL15">
        <f t="shared" si="27"/>
        <v>45238.74999999976</v>
      </c>
      <c r="BM15">
        <v>0.5</v>
      </c>
      <c r="BN15">
        <f t="shared" si="28"/>
        <v>8.1168831168830753</v>
      </c>
      <c r="BO15">
        <v>708.428</v>
      </c>
      <c r="BP15">
        <f t="shared" si="29"/>
        <v>11500.454545454486</v>
      </c>
      <c r="BQ15">
        <v>202.57</v>
      </c>
      <c r="BR15">
        <f t="shared" si="30"/>
        <v>3288.4740259740088</v>
      </c>
      <c r="BS15">
        <v>0.5</v>
      </c>
      <c r="BT15">
        <f t="shared" si="31"/>
        <v>8.1168831168830753</v>
      </c>
      <c r="BU15">
        <v>0.5</v>
      </c>
      <c r="BV15">
        <f t="shared" si="32"/>
        <v>8.1168831168830753</v>
      </c>
      <c r="BW15">
        <v>860.83199999999999</v>
      </c>
      <c r="BX15">
        <f t="shared" si="33"/>
        <v>13974.545454545381</v>
      </c>
      <c r="BY15">
        <v>956.79300000000001</v>
      </c>
      <c r="BZ15">
        <f t="shared" si="34"/>
        <v>15532.353896103816</v>
      </c>
      <c r="CA15">
        <v>0.5</v>
      </c>
      <c r="CB15">
        <f t="shared" si="35"/>
        <v>8.1168831168830753</v>
      </c>
      <c r="CC15">
        <v>355.96899999999999</v>
      </c>
      <c r="CD15">
        <f t="shared" si="36"/>
        <v>5778.7175324675027</v>
      </c>
      <c r="CE15">
        <v>0.5</v>
      </c>
      <c r="CF15">
        <f t="shared" si="37"/>
        <v>8.1168831168830753</v>
      </c>
      <c r="CG15">
        <v>200.93899999999999</v>
      </c>
      <c r="CH15">
        <f t="shared" si="38"/>
        <v>3261.9967532467363</v>
      </c>
      <c r="CI15">
        <v>459.233</v>
      </c>
      <c r="CJ15">
        <f t="shared" si="39"/>
        <v>7455.0811688311296</v>
      </c>
      <c r="CK15">
        <v>3170.0659999999998</v>
      </c>
      <c r="CL15">
        <f t="shared" si="40"/>
        <v>51462.110389610119</v>
      </c>
      <c r="CM15">
        <v>2733.7339999999999</v>
      </c>
      <c r="CN15">
        <f t="shared" si="41"/>
        <v>44378.798701298467</v>
      </c>
      <c r="CO15">
        <v>8849.1980000000003</v>
      </c>
      <c r="CP15">
        <f t="shared" si="42"/>
        <v>143655.81168831093</v>
      </c>
      <c r="CQ15">
        <v>0.5</v>
      </c>
      <c r="CR15">
        <f t="shared" si="43"/>
        <v>8.1168831168830753</v>
      </c>
      <c r="CS15">
        <v>0.5</v>
      </c>
      <c r="CT15">
        <f t="shared" si="44"/>
        <v>8.1168831168830753</v>
      </c>
      <c r="CU15">
        <v>183.517</v>
      </c>
      <c r="CV15">
        <f t="shared" si="45"/>
        <v>2979.1720779220623</v>
      </c>
      <c r="CW15">
        <v>191.20400000000001</v>
      </c>
      <c r="CX15">
        <f t="shared" si="46"/>
        <v>3103.961038961023</v>
      </c>
      <c r="CY15">
        <v>745.65599999999995</v>
      </c>
      <c r="CZ15">
        <f t="shared" si="47"/>
        <v>12104.805194805131</v>
      </c>
      <c r="DA15">
        <v>261.887</v>
      </c>
      <c r="DB15">
        <f t="shared" si="48"/>
        <v>4251.4123376623156</v>
      </c>
      <c r="DC15">
        <v>222.42400000000001</v>
      </c>
      <c r="DD15">
        <f t="shared" si="49"/>
        <v>3610.7792207792022</v>
      </c>
    </row>
    <row r="16" spans="1:108">
      <c r="A16" t="s">
        <v>321</v>
      </c>
      <c r="B16" t="s">
        <v>292</v>
      </c>
      <c r="C16" t="s">
        <v>293</v>
      </c>
      <c r="D16" t="s">
        <v>322</v>
      </c>
      <c r="E16" t="s">
        <v>323</v>
      </c>
      <c r="F16" t="s">
        <v>296</v>
      </c>
      <c r="G16" s="12">
        <v>8.6300000000001376E-2</v>
      </c>
      <c r="H16">
        <v>0.80729653882134123</v>
      </c>
      <c r="I16">
        <v>8076.2969999999996</v>
      </c>
      <c r="J16">
        <f t="shared" si="0"/>
        <v>93583.974507530365</v>
      </c>
      <c r="K16">
        <v>313.83100000000002</v>
      </c>
      <c r="L16">
        <f t="shared" si="1"/>
        <v>3636.5121668597335</v>
      </c>
      <c r="M16">
        <v>309.34399999999999</v>
      </c>
      <c r="N16">
        <f t="shared" si="2"/>
        <v>3584.5191193510436</v>
      </c>
      <c r="O16">
        <v>117.13</v>
      </c>
      <c r="P16">
        <f t="shared" si="3"/>
        <v>1357.2421784472554</v>
      </c>
      <c r="Q16">
        <v>994.78700000000003</v>
      </c>
      <c r="R16">
        <f t="shared" si="4"/>
        <v>11527.079953649874</v>
      </c>
      <c r="S16">
        <v>0.5</v>
      </c>
      <c r="T16">
        <f t="shared" si="5"/>
        <v>5.7937427578214606</v>
      </c>
      <c r="U16">
        <v>104.878</v>
      </c>
      <c r="V16">
        <f t="shared" si="6"/>
        <v>1215.2723059095983</v>
      </c>
      <c r="W16">
        <v>0.5</v>
      </c>
      <c r="X16">
        <f t="shared" si="7"/>
        <v>5.7937427578214606</v>
      </c>
      <c r="Y16">
        <v>0.5</v>
      </c>
      <c r="Z16">
        <f t="shared" si="8"/>
        <v>5.7937427578214606</v>
      </c>
      <c r="AA16">
        <v>0.5</v>
      </c>
      <c r="AB16">
        <f t="shared" si="9"/>
        <v>5.7937427578214606</v>
      </c>
      <c r="AC16">
        <v>0.5</v>
      </c>
      <c r="AD16">
        <f t="shared" si="10"/>
        <v>5.7937427578214606</v>
      </c>
      <c r="AE16">
        <v>202.512</v>
      </c>
      <c r="AF16">
        <f t="shared" si="11"/>
        <v>2346.604866743879</v>
      </c>
      <c r="AG16">
        <v>0.5</v>
      </c>
      <c r="AH16">
        <f t="shared" si="12"/>
        <v>5.7937427578214606</v>
      </c>
      <c r="AI16">
        <v>404.80799999999999</v>
      </c>
      <c r="AJ16">
        <f t="shared" si="13"/>
        <v>4690.7068366163794</v>
      </c>
      <c r="AK16">
        <v>160.19900000000001</v>
      </c>
      <c r="AL16">
        <f t="shared" si="14"/>
        <v>1856.3035921204803</v>
      </c>
      <c r="AM16">
        <v>0.5</v>
      </c>
      <c r="AN16">
        <f t="shared" si="15"/>
        <v>5.7937427578214606</v>
      </c>
      <c r="AO16">
        <v>23727.780999999999</v>
      </c>
      <c r="AP16">
        <f t="shared" si="16"/>
        <v>274945.31865584728</v>
      </c>
      <c r="AQ16">
        <v>383.101</v>
      </c>
      <c r="AR16">
        <f t="shared" si="17"/>
        <v>4439.177288528319</v>
      </c>
      <c r="AS16">
        <v>0.5</v>
      </c>
      <c r="AT16">
        <f t="shared" si="18"/>
        <v>5.7937427578214606</v>
      </c>
      <c r="AU16">
        <v>1342.6959999999999</v>
      </c>
      <c r="AV16">
        <f t="shared" si="19"/>
        <v>15558.470451911686</v>
      </c>
      <c r="AW16">
        <v>5830.143</v>
      </c>
      <c r="AX16">
        <f t="shared" si="20"/>
        <v>67556.697566626972</v>
      </c>
      <c r="AY16">
        <v>0.5</v>
      </c>
      <c r="AZ16">
        <f t="shared" si="21"/>
        <v>5.7937427578214606</v>
      </c>
      <c r="BA16">
        <v>0.5</v>
      </c>
      <c r="BB16">
        <f t="shared" si="22"/>
        <v>5.7937427578214606</v>
      </c>
      <c r="BC16">
        <v>0.5</v>
      </c>
      <c r="BD16">
        <f t="shared" si="23"/>
        <v>5.7937427578214606</v>
      </c>
      <c r="BE16">
        <v>25478.55</v>
      </c>
      <c r="BF16">
        <f t="shared" si="24"/>
        <v>295232.32908458391</v>
      </c>
      <c r="BG16">
        <v>159.12299999999999</v>
      </c>
      <c r="BH16">
        <f t="shared" si="25"/>
        <v>1843.8354577056484</v>
      </c>
      <c r="BI16">
        <v>710.18499999999995</v>
      </c>
      <c r="BJ16">
        <f t="shared" si="26"/>
        <v>8229.2584009268667</v>
      </c>
      <c r="BK16">
        <v>480.74799999999999</v>
      </c>
      <c r="BL16">
        <f t="shared" si="27"/>
        <v>5570.6604866743028</v>
      </c>
      <c r="BM16">
        <v>507.23899999999998</v>
      </c>
      <c r="BN16">
        <f t="shared" si="28"/>
        <v>5877.6245654691993</v>
      </c>
      <c r="BO16">
        <v>11094.3</v>
      </c>
      <c r="BP16">
        <f t="shared" si="29"/>
        <v>128555.04055619724</v>
      </c>
      <c r="BQ16">
        <v>160.286</v>
      </c>
      <c r="BR16">
        <f t="shared" si="30"/>
        <v>1857.3117033603412</v>
      </c>
      <c r="BS16">
        <v>180.251</v>
      </c>
      <c r="BT16">
        <f t="shared" si="31"/>
        <v>2088.655851680152</v>
      </c>
      <c r="BU16">
        <v>0.5</v>
      </c>
      <c r="BV16">
        <f t="shared" si="32"/>
        <v>5.7937427578214606</v>
      </c>
      <c r="BW16">
        <v>441.86</v>
      </c>
      <c r="BX16">
        <f t="shared" si="33"/>
        <v>5120.0463499419811</v>
      </c>
      <c r="BY16">
        <v>237.61099999999999</v>
      </c>
      <c r="BZ16">
        <f t="shared" si="34"/>
        <v>2753.31402085743</v>
      </c>
      <c r="CA16">
        <v>149.54900000000001</v>
      </c>
      <c r="CB16">
        <f t="shared" si="35"/>
        <v>1732.8968713788831</v>
      </c>
      <c r="CC16">
        <v>191.24299999999999</v>
      </c>
      <c r="CD16">
        <f t="shared" si="36"/>
        <v>2216.0254924680989</v>
      </c>
      <c r="CE16">
        <v>128.179</v>
      </c>
      <c r="CF16">
        <f t="shared" si="37"/>
        <v>1485.272305909594</v>
      </c>
      <c r="CG16">
        <v>0.5</v>
      </c>
      <c r="CH16">
        <f t="shared" si="38"/>
        <v>5.7937427578214606</v>
      </c>
      <c r="CI16">
        <v>2981.377</v>
      </c>
      <c r="CJ16">
        <f t="shared" si="39"/>
        <v>34546.662804170941</v>
      </c>
      <c r="CK16">
        <v>7304.6660000000002</v>
      </c>
      <c r="CL16">
        <f t="shared" si="40"/>
        <v>84642.71147160932</v>
      </c>
      <c r="CM16">
        <v>286.76900000000001</v>
      </c>
      <c r="CN16">
        <f t="shared" si="41"/>
        <v>3322.9316338354047</v>
      </c>
      <c r="CO16">
        <v>1230.4159999999999</v>
      </c>
      <c r="CP16">
        <f t="shared" si="42"/>
        <v>14257.4275782153</v>
      </c>
      <c r="CQ16">
        <v>229.12799999999999</v>
      </c>
      <c r="CR16">
        <f t="shared" si="43"/>
        <v>2655.017381228231</v>
      </c>
      <c r="CS16">
        <v>0.5</v>
      </c>
      <c r="CT16">
        <f t="shared" si="44"/>
        <v>5.7937427578214606</v>
      </c>
      <c r="CU16">
        <v>171.679</v>
      </c>
      <c r="CV16">
        <f t="shared" si="45"/>
        <v>1989.327925840061</v>
      </c>
      <c r="CW16">
        <v>331.89800000000002</v>
      </c>
      <c r="CX16">
        <f t="shared" si="46"/>
        <v>3845.8632676708544</v>
      </c>
      <c r="CY16">
        <v>655.29700000000003</v>
      </c>
      <c r="CZ16">
        <f t="shared" si="47"/>
        <v>7593.2444959442591</v>
      </c>
      <c r="DA16">
        <v>636.21199999999999</v>
      </c>
      <c r="DB16">
        <f t="shared" si="48"/>
        <v>7372.0973348782136</v>
      </c>
      <c r="DC16">
        <v>187.18</v>
      </c>
      <c r="DD16">
        <f t="shared" si="49"/>
        <v>2168.9455388180418</v>
      </c>
    </row>
    <row r="17" spans="1:108">
      <c r="A17" t="s">
        <v>324</v>
      </c>
      <c r="B17" t="s">
        <v>292</v>
      </c>
      <c r="C17" t="s">
        <v>293</v>
      </c>
      <c r="D17" t="s">
        <v>325</v>
      </c>
      <c r="E17" t="s">
        <v>326</v>
      </c>
      <c r="F17" t="s">
        <v>296</v>
      </c>
      <c r="G17" s="12">
        <v>5.540000000000056E-2</v>
      </c>
      <c r="H17">
        <v>0.54207436399217768</v>
      </c>
      <c r="I17">
        <v>13171.511</v>
      </c>
      <c r="J17">
        <f t="shared" si="0"/>
        <v>237752.90613718171</v>
      </c>
      <c r="K17">
        <v>140.71799999999999</v>
      </c>
      <c r="L17">
        <f t="shared" si="1"/>
        <v>2540.0361010830065</v>
      </c>
      <c r="M17">
        <v>116.148</v>
      </c>
      <c r="N17">
        <f t="shared" si="2"/>
        <v>2096.5342960288594</v>
      </c>
      <c r="O17">
        <v>0.5</v>
      </c>
      <c r="P17">
        <f t="shared" si="3"/>
        <v>9.0252707581226517</v>
      </c>
      <c r="Q17">
        <v>521.85599999999999</v>
      </c>
      <c r="R17">
        <f t="shared" si="4"/>
        <v>9419.7833935017097</v>
      </c>
      <c r="S17">
        <v>0.5</v>
      </c>
      <c r="T17">
        <f t="shared" si="5"/>
        <v>9.0252707581226517</v>
      </c>
      <c r="U17">
        <v>0.5</v>
      </c>
      <c r="V17">
        <f t="shared" si="6"/>
        <v>9.0252707581226517</v>
      </c>
      <c r="W17">
        <v>101.206</v>
      </c>
      <c r="X17">
        <f t="shared" si="7"/>
        <v>1826.8231046931223</v>
      </c>
      <c r="Y17">
        <v>0.5</v>
      </c>
      <c r="Z17">
        <f t="shared" si="8"/>
        <v>9.0252707581226517</v>
      </c>
      <c r="AA17">
        <v>270.31299999999999</v>
      </c>
      <c r="AB17">
        <f t="shared" si="9"/>
        <v>4879.2960288808172</v>
      </c>
      <c r="AC17">
        <v>0.5</v>
      </c>
      <c r="AD17">
        <f t="shared" si="10"/>
        <v>9.0252707581226517</v>
      </c>
      <c r="AE17">
        <v>0.5</v>
      </c>
      <c r="AF17">
        <f t="shared" si="11"/>
        <v>9.0252707581226517</v>
      </c>
      <c r="AG17">
        <v>207.51499999999999</v>
      </c>
      <c r="AH17">
        <f t="shared" si="12"/>
        <v>3745.758122743644</v>
      </c>
      <c r="AI17">
        <v>0.5</v>
      </c>
      <c r="AJ17">
        <f t="shared" si="13"/>
        <v>9.0252707581226517</v>
      </c>
      <c r="AK17">
        <v>0.5</v>
      </c>
      <c r="AL17">
        <f t="shared" si="14"/>
        <v>9.0252707581226517</v>
      </c>
      <c r="AM17">
        <v>0.5</v>
      </c>
      <c r="AN17">
        <f t="shared" si="15"/>
        <v>9.0252707581226517</v>
      </c>
      <c r="AO17">
        <v>2002.325</v>
      </c>
      <c r="AP17">
        <f t="shared" si="16"/>
        <v>36143.050541515884</v>
      </c>
      <c r="AQ17">
        <v>0.5</v>
      </c>
      <c r="AR17">
        <f t="shared" si="17"/>
        <v>9.0252707581226517</v>
      </c>
      <c r="AS17">
        <v>494.47</v>
      </c>
      <c r="AT17">
        <f t="shared" si="18"/>
        <v>8925.451263537816</v>
      </c>
      <c r="AU17">
        <v>126.417</v>
      </c>
      <c r="AV17">
        <f t="shared" si="19"/>
        <v>2281.8953068591827</v>
      </c>
      <c r="AW17">
        <v>626.6</v>
      </c>
      <c r="AX17">
        <f t="shared" si="20"/>
        <v>11310.469314079308</v>
      </c>
      <c r="AY17">
        <v>0.5</v>
      </c>
      <c r="AZ17">
        <f t="shared" si="21"/>
        <v>9.0252707581226517</v>
      </c>
      <c r="BA17">
        <v>101.51</v>
      </c>
      <c r="BB17">
        <f t="shared" si="22"/>
        <v>1832.310469314061</v>
      </c>
      <c r="BC17">
        <v>0.5</v>
      </c>
      <c r="BD17">
        <f t="shared" si="23"/>
        <v>9.0252707581226517</v>
      </c>
      <c r="BE17">
        <v>1001.467</v>
      </c>
      <c r="BF17">
        <f t="shared" si="24"/>
        <v>18077.021660649636</v>
      </c>
      <c r="BG17">
        <v>110.803</v>
      </c>
      <c r="BH17">
        <f t="shared" si="25"/>
        <v>2000.0541516245285</v>
      </c>
      <c r="BI17">
        <v>0.5</v>
      </c>
      <c r="BJ17">
        <f t="shared" si="26"/>
        <v>9.0252707581226517</v>
      </c>
      <c r="BK17">
        <v>1612.7449999999999</v>
      </c>
      <c r="BL17">
        <f t="shared" si="27"/>
        <v>29110.920577617031</v>
      </c>
      <c r="BM17">
        <v>119.23399999999999</v>
      </c>
      <c r="BN17">
        <f t="shared" si="28"/>
        <v>2152.2382671479927</v>
      </c>
      <c r="BO17">
        <v>1106.52</v>
      </c>
      <c r="BP17">
        <f t="shared" si="29"/>
        <v>19973.285198555754</v>
      </c>
      <c r="BQ17">
        <v>231.63900000000001</v>
      </c>
      <c r="BR17">
        <f t="shared" si="30"/>
        <v>4181.2093862815464</v>
      </c>
      <c r="BS17">
        <v>0.5</v>
      </c>
      <c r="BT17">
        <f t="shared" si="31"/>
        <v>9.0252707581226517</v>
      </c>
      <c r="BU17">
        <v>0.5</v>
      </c>
      <c r="BV17">
        <f t="shared" si="32"/>
        <v>9.0252707581226517</v>
      </c>
      <c r="BW17">
        <v>608.91200000000003</v>
      </c>
      <c r="BX17">
        <f t="shared" si="33"/>
        <v>10991.191335739963</v>
      </c>
      <c r="BY17">
        <v>432.30099999999999</v>
      </c>
      <c r="BZ17">
        <f t="shared" si="34"/>
        <v>7803.2671480143617</v>
      </c>
      <c r="CA17">
        <v>0.5</v>
      </c>
      <c r="CB17">
        <f t="shared" si="35"/>
        <v>9.0252707581226517</v>
      </c>
      <c r="CC17">
        <v>197.96700000000001</v>
      </c>
      <c r="CD17">
        <f t="shared" si="36"/>
        <v>3573.4115523465343</v>
      </c>
      <c r="CE17">
        <v>0.5</v>
      </c>
      <c r="CF17">
        <f t="shared" si="37"/>
        <v>9.0252707581226517</v>
      </c>
      <c r="CG17">
        <v>167.09399999999999</v>
      </c>
      <c r="CH17">
        <f t="shared" si="38"/>
        <v>3016.1371841154928</v>
      </c>
      <c r="CI17">
        <v>400.291</v>
      </c>
      <c r="CJ17">
        <f t="shared" si="39"/>
        <v>7225.4693140793497</v>
      </c>
      <c r="CK17">
        <v>6512.326</v>
      </c>
      <c r="CL17">
        <f t="shared" si="40"/>
        <v>117551.01083032372</v>
      </c>
      <c r="CM17">
        <v>2159.1210000000001</v>
      </c>
      <c r="CN17">
        <f t="shared" si="41"/>
        <v>38973.30324909708</v>
      </c>
      <c r="CO17">
        <v>11129.188</v>
      </c>
      <c r="CP17">
        <f t="shared" si="42"/>
        <v>200887.87003609905</v>
      </c>
      <c r="CQ17">
        <v>139.333</v>
      </c>
      <c r="CR17">
        <f t="shared" si="43"/>
        <v>2515.036101083007</v>
      </c>
      <c r="CS17">
        <v>0.5</v>
      </c>
      <c r="CT17">
        <f t="shared" si="44"/>
        <v>9.0252707581226517</v>
      </c>
      <c r="CU17">
        <v>151.57900000000001</v>
      </c>
      <c r="CV17">
        <f t="shared" si="45"/>
        <v>2736.0830324909471</v>
      </c>
      <c r="CW17">
        <v>102.759</v>
      </c>
      <c r="CX17">
        <f t="shared" si="46"/>
        <v>1854.8555956678513</v>
      </c>
      <c r="CY17">
        <v>562.06100000000004</v>
      </c>
      <c r="CZ17">
        <f t="shared" si="47"/>
        <v>10145.505415162354</v>
      </c>
      <c r="DA17">
        <v>558.50699999999995</v>
      </c>
      <c r="DB17">
        <f t="shared" si="48"/>
        <v>10081.353790613615</v>
      </c>
      <c r="DC17">
        <v>181.95699999999999</v>
      </c>
      <c r="DD17">
        <f t="shared" si="49"/>
        <v>3284.4223826714469</v>
      </c>
    </row>
    <row r="18" spans="1:108">
      <c r="A18" t="s">
        <v>327</v>
      </c>
      <c r="B18" t="s">
        <v>292</v>
      </c>
      <c r="C18" t="s">
        <v>293</v>
      </c>
      <c r="D18" t="s">
        <v>299</v>
      </c>
      <c r="E18" t="s">
        <v>328</v>
      </c>
      <c r="F18" t="s">
        <v>296</v>
      </c>
      <c r="G18" s="12">
        <v>5.6900000000000617E-2</v>
      </c>
      <c r="H18">
        <v>0.53227315247895812</v>
      </c>
      <c r="I18">
        <v>10390.798000000001</v>
      </c>
      <c r="J18">
        <f t="shared" si="0"/>
        <v>182615.07908611401</v>
      </c>
      <c r="K18">
        <v>200.71</v>
      </c>
      <c r="L18">
        <f t="shared" si="1"/>
        <v>3527.4165202108584</v>
      </c>
      <c r="M18">
        <v>142.90899999999999</v>
      </c>
      <c r="N18">
        <f t="shared" si="2"/>
        <v>2511.5817223198319</v>
      </c>
      <c r="O18">
        <v>0.5</v>
      </c>
      <c r="P18">
        <f t="shared" si="3"/>
        <v>8.7873462214410303</v>
      </c>
      <c r="Q18">
        <v>343.24200000000002</v>
      </c>
      <c r="R18">
        <f t="shared" si="4"/>
        <v>6032.3725834797242</v>
      </c>
      <c r="S18">
        <v>0.5</v>
      </c>
      <c r="T18">
        <f t="shared" si="5"/>
        <v>8.7873462214410303</v>
      </c>
      <c r="U18">
        <v>176.63499999999999</v>
      </c>
      <c r="V18">
        <f t="shared" si="6"/>
        <v>3104.3057996484722</v>
      </c>
      <c r="W18">
        <v>0.5</v>
      </c>
      <c r="X18">
        <f t="shared" si="7"/>
        <v>8.7873462214410303</v>
      </c>
      <c r="Y18">
        <v>128.607</v>
      </c>
      <c r="Z18">
        <f t="shared" si="8"/>
        <v>2260.2284710017329</v>
      </c>
      <c r="AA18">
        <v>146.98099999999999</v>
      </c>
      <c r="AB18">
        <f t="shared" si="9"/>
        <v>2583.1458699472478</v>
      </c>
      <c r="AC18">
        <v>0.5</v>
      </c>
      <c r="AD18">
        <f t="shared" si="10"/>
        <v>8.7873462214410303</v>
      </c>
      <c r="AE18">
        <v>0.5</v>
      </c>
      <c r="AF18">
        <f t="shared" si="11"/>
        <v>8.7873462214410303</v>
      </c>
      <c r="AG18">
        <v>0.5</v>
      </c>
      <c r="AH18">
        <f t="shared" si="12"/>
        <v>8.7873462214410303</v>
      </c>
      <c r="AI18">
        <v>0.5</v>
      </c>
      <c r="AJ18">
        <f t="shared" si="13"/>
        <v>8.7873462214410303</v>
      </c>
      <c r="AK18">
        <v>0.5</v>
      </c>
      <c r="AL18">
        <f t="shared" si="14"/>
        <v>8.7873462214410303</v>
      </c>
      <c r="AM18">
        <v>0.5</v>
      </c>
      <c r="AN18">
        <f t="shared" si="15"/>
        <v>8.7873462214410303</v>
      </c>
      <c r="AO18">
        <v>1569.4090000000001</v>
      </c>
      <c r="AP18">
        <f t="shared" si="16"/>
        <v>27581.880492091092</v>
      </c>
      <c r="AQ18">
        <v>247.56200000000001</v>
      </c>
      <c r="AR18">
        <f t="shared" si="17"/>
        <v>4350.8260105447689</v>
      </c>
      <c r="AS18">
        <v>117.271</v>
      </c>
      <c r="AT18">
        <f t="shared" si="18"/>
        <v>2061.001757469222</v>
      </c>
      <c r="AU18">
        <v>0.5</v>
      </c>
      <c r="AV18">
        <f t="shared" si="19"/>
        <v>8.7873462214410303</v>
      </c>
      <c r="AW18">
        <v>3353.2139999999999</v>
      </c>
      <c r="AX18">
        <f t="shared" si="20"/>
        <v>58931.704745166317</v>
      </c>
      <c r="AY18">
        <v>0.5</v>
      </c>
      <c r="AZ18">
        <f t="shared" si="21"/>
        <v>8.7873462214410303</v>
      </c>
      <c r="BA18">
        <v>0.5</v>
      </c>
      <c r="BB18">
        <f t="shared" si="22"/>
        <v>8.7873462214410303</v>
      </c>
      <c r="BC18">
        <v>0.5</v>
      </c>
      <c r="BD18">
        <f t="shared" si="23"/>
        <v>8.7873462214410303</v>
      </c>
      <c r="BE18">
        <v>5074.4840000000004</v>
      </c>
      <c r="BF18">
        <f t="shared" si="24"/>
        <v>89182.495606325931</v>
      </c>
      <c r="BG18">
        <v>0.5</v>
      </c>
      <c r="BH18">
        <f t="shared" si="25"/>
        <v>8.7873462214410303</v>
      </c>
      <c r="BI18">
        <v>0.5</v>
      </c>
      <c r="BJ18">
        <f t="shared" si="26"/>
        <v>8.7873462214410303</v>
      </c>
      <c r="BK18">
        <v>250.43100000000001</v>
      </c>
      <c r="BL18">
        <f t="shared" si="27"/>
        <v>4401.2478031633973</v>
      </c>
      <c r="BM18">
        <v>312.245</v>
      </c>
      <c r="BN18">
        <f t="shared" si="28"/>
        <v>5487.6098418277088</v>
      </c>
      <c r="BO18">
        <v>1034.05</v>
      </c>
      <c r="BP18">
        <f t="shared" si="29"/>
        <v>18173.110720562192</v>
      </c>
      <c r="BQ18">
        <v>116.678</v>
      </c>
      <c r="BR18">
        <f t="shared" si="30"/>
        <v>2050.5799648505927</v>
      </c>
      <c r="BS18">
        <v>0.5</v>
      </c>
      <c r="BT18">
        <f t="shared" si="31"/>
        <v>8.7873462214410303</v>
      </c>
      <c r="BU18">
        <v>0.5</v>
      </c>
      <c r="BV18">
        <f t="shared" si="32"/>
        <v>8.7873462214410303</v>
      </c>
      <c r="BW18">
        <v>375.70600000000002</v>
      </c>
      <c r="BX18">
        <f t="shared" si="33"/>
        <v>6602.9173989454475</v>
      </c>
      <c r="BY18">
        <v>128.90600000000001</v>
      </c>
      <c r="BZ18">
        <f t="shared" si="34"/>
        <v>2265.4833040421549</v>
      </c>
      <c r="CA18">
        <v>0.5</v>
      </c>
      <c r="CB18">
        <f t="shared" si="35"/>
        <v>8.7873462214410303</v>
      </c>
      <c r="CC18">
        <v>451.13299999999998</v>
      </c>
      <c r="CD18">
        <f t="shared" si="36"/>
        <v>7928.5237258347115</v>
      </c>
      <c r="CE18">
        <v>0.5</v>
      </c>
      <c r="CF18">
        <f t="shared" si="37"/>
        <v>8.7873462214410303</v>
      </c>
      <c r="CG18">
        <v>0.5</v>
      </c>
      <c r="CH18">
        <f t="shared" si="38"/>
        <v>8.7873462214410303</v>
      </c>
      <c r="CI18">
        <v>2376.2919999999999</v>
      </c>
      <c r="CJ18">
        <f t="shared" si="39"/>
        <v>41762.601054481092</v>
      </c>
      <c r="CK18">
        <v>7340.7129999999997</v>
      </c>
      <c r="CL18">
        <f t="shared" si="40"/>
        <v>129010.77328646608</v>
      </c>
      <c r="CM18">
        <v>1005.811</v>
      </c>
      <c r="CN18">
        <f t="shared" si="41"/>
        <v>17676.818980667646</v>
      </c>
      <c r="CO18">
        <v>1670.87</v>
      </c>
      <c r="CP18">
        <f t="shared" si="42"/>
        <v>29365.026362038345</v>
      </c>
      <c r="CQ18">
        <v>0.5</v>
      </c>
      <c r="CR18">
        <f t="shared" si="43"/>
        <v>8.7873462214410303</v>
      </c>
      <c r="CS18">
        <v>0.5</v>
      </c>
      <c r="CT18">
        <f t="shared" si="44"/>
        <v>8.7873462214410303</v>
      </c>
      <c r="CU18">
        <v>225.59299999999999</v>
      </c>
      <c r="CV18">
        <f t="shared" si="45"/>
        <v>3964.7275922670919</v>
      </c>
      <c r="CW18">
        <v>212.977</v>
      </c>
      <c r="CX18">
        <f t="shared" si="46"/>
        <v>3743.0052724076922</v>
      </c>
      <c r="CY18">
        <v>644.43200000000002</v>
      </c>
      <c r="CZ18">
        <f t="shared" si="47"/>
        <v>11325.694200351372</v>
      </c>
      <c r="DA18">
        <v>257.47699999999998</v>
      </c>
      <c r="DB18">
        <f t="shared" si="48"/>
        <v>4525.0790861159439</v>
      </c>
      <c r="DC18">
        <v>173.47</v>
      </c>
      <c r="DD18">
        <f t="shared" si="49"/>
        <v>3048.6818980667508</v>
      </c>
    </row>
    <row r="19" spans="1:108">
      <c r="A19" t="s">
        <v>329</v>
      </c>
      <c r="B19" t="s">
        <v>292</v>
      </c>
      <c r="C19" t="s">
        <v>293</v>
      </c>
      <c r="D19" t="s">
        <v>330</v>
      </c>
      <c r="E19" t="s">
        <v>331</v>
      </c>
      <c r="F19" t="s">
        <v>296</v>
      </c>
      <c r="G19" s="12">
        <v>7.6300000000001589E-2</v>
      </c>
      <c r="H19">
        <v>0.72666666666668178</v>
      </c>
      <c r="I19">
        <v>36986.565000000002</v>
      </c>
      <c r="J19">
        <f t="shared" si="0"/>
        <v>484751.83486237528</v>
      </c>
      <c r="K19">
        <v>476.82100000000003</v>
      </c>
      <c r="L19">
        <f t="shared" si="1"/>
        <v>6249.2922673655321</v>
      </c>
      <c r="M19">
        <v>0.5</v>
      </c>
      <c r="N19">
        <f t="shared" si="2"/>
        <v>6.5530799475752239</v>
      </c>
      <c r="O19">
        <v>1052.556</v>
      </c>
      <c r="P19">
        <f t="shared" si="3"/>
        <v>13794.967234599975</v>
      </c>
      <c r="Q19">
        <v>1218.1400000000001</v>
      </c>
      <c r="R19">
        <f t="shared" si="4"/>
        <v>15965.137614678568</v>
      </c>
      <c r="S19">
        <v>0.5</v>
      </c>
      <c r="T19">
        <f t="shared" si="5"/>
        <v>6.5530799475752239</v>
      </c>
      <c r="U19">
        <v>267.89499999999998</v>
      </c>
      <c r="V19">
        <f t="shared" si="6"/>
        <v>3511.074705111329</v>
      </c>
      <c r="W19">
        <v>0.5</v>
      </c>
      <c r="X19">
        <f t="shared" si="7"/>
        <v>6.5530799475752239</v>
      </c>
      <c r="Y19">
        <v>0.5</v>
      </c>
      <c r="Z19">
        <f t="shared" si="8"/>
        <v>6.5530799475752239</v>
      </c>
      <c r="AA19">
        <v>422.762</v>
      </c>
      <c r="AB19">
        <f t="shared" si="9"/>
        <v>5540.7863695935939</v>
      </c>
      <c r="AC19">
        <v>192.20099999999999</v>
      </c>
      <c r="AD19">
        <f t="shared" si="10"/>
        <v>2519.0170380078112</v>
      </c>
      <c r="AE19">
        <v>130.78899999999999</v>
      </c>
      <c r="AF19">
        <f t="shared" si="11"/>
        <v>1714.1415465268317</v>
      </c>
      <c r="AG19">
        <v>542.86800000000005</v>
      </c>
      <c r="AH19">
        <f t="shared" si="12"/>
        <v>7114.9148099605336</v>
      </c>
      <c r="AI19">
        <v>0.5</v>
      </c>
      <c r="AJ19">
        <f t="shared" si="13"/>
        <v>6.5530799475752239</v>
      </c>
      <c r="AK19">
        <v>116.54300000000001</v>
      </c>
      <c r="AL19">
        <f t="shared" si="14"/>
        <v>1527.4311926605187</v>
      </c>
      <c r="AM19">
        <v>184.208</v>
      </c>
      <c r="AN19">
        <f t="shared" si="15"/>
        <v>2414.2595019658738</v>
      </c>
      <c r="AO19">
        <v>3120.7829999999999</v>
      </c>
      <c r="AP19">
        <f t="shared" si="16"/>
        <v>40901.480996067301</v>
      </c>
      <c r="AQ19">
        <v>0.5</v>
      </c>
      <c r="AR19">
        <f t="shared" si="17"/>
        <v>6.5530799475752239</v>
      </c>
      <c r="AS19">
        <v>1053.1500000000001</v>
      </c>
      <c r="AT19">
        <f t="shared" si="18"/>
        <v>13802.752293577696</v>
      </c>
      <c r="AU19">
        <v>136.31899999999999</v>
      </c>
      <c r="AV19">
        <f t="shared" si="19"/>
        <v>1786.6186107470137</v>
      </c>
      <c r="AW19">
        <v>635.49</v>
      </c>
      <c r="AX19">
        <f t="shared" si="20"/>
        <v>8328.8335517691576</v>
      </c>
      <c r="AY19">
        <v>0.5</v>
      </c>
      <c r="AZ19">
        <f t="shared" si="21"/>
        <v>6.5530799475752239</v>
      </c>
      <c r="BA19">
        <v>181.24299999999999</v>
      </c>
      <c r="BB19">
        <f t="shared" si="22"/>
        <v>2375.3997378767526</v>
      </c>
      <c r="BC19">
        <v>0.5</v>
      </c>
      <c r="BD19">
        <f t="shared" si="23"/>
        <v>6.5530799475752239</v>
      </c>
      <c r="BE19">
        <v>1677.623</v>
      </c>
      <c r="BF19">
        <f t="shared" si="24"/>
        <v>21987.19528178198</v>
      </c>
      <c r="BG19">
        <v>137.86000000000001</v>
      </c>
      <c r="BH19">
        <f t="shared" si="25"/>
        <v>1806.8152031454408</v>
      </c>
      <c r="BI19">
        <v>0.5</v>
      </c>
      <c r="BJ19">
        <f t="shared" si="26"/>
        <v>6.5530799475752239</v>
      </c>
      <c r="BK19">
        <v>1729.998</v>
      </c>
      <c r="BL19">
        <f t="shared" si="27"/>
        <v>22673.630406290486</v>
      </c>
      <c r="BM19">
        <v>399.863</v>
      </c>
      <c r="BN19">
        <f t="shared" si="28"/>
        <v>5240.6684141545438</v>
      </c>
      <c r="BO19">
        <v>4273.9139999999998</v>
      </c>
      <c r="BP19">
        <f t="shared" si="29"/>
        <v>56014.600262122025</v>
      </c>
      <c r="BQ19">
        <v>886.72500000000002</v>
      </c>
      <c r="BR19">
        <f t="shared" si="30"/>
        <v>11621.559633027282</v>
      </c>
      <c r="BS19">
        <v>0.5</v>
      </c>
      <c r="BT19">
        <f t="shared" si="31"/>
        <v>6.5530799475752239</v>
      </c>
      <c r="BU19">
        <v>0.5</v>
      </c>
      <c r="BV19">
        <f t="shared" si="32"/>
        <v>6.5530799475752239</v>
      </c>
      <c r="BW19">
        <v>1780.211</v>
      </c>
      <c r="BX19">
        <f t="shared" si="33"/>
        <v>23331.730013105673</v>
      </c>
      <c r="BY19">
        <v>1102.3699999999999</v>
      </c>
      <c r="BZ19">
        <f t="shared" si="34"/>
        <v>14447.837483616999</v>
      </c>
      <c r="CA19">
        <v>0.5</v>
      </c>
      <c r="CB19">
        <f t="shared" si="35"/>
        <v>6.5530799475752239</v>
      </c>
      <c r="CC19">
        <v>183.17400000000001</v>
      </c>
      <c r="CD19">
        <f t="shared" si="36"/>
        <v>2400.7077326342883</v>
      </c>
      <c r="CE19">
        <v>149.52799999999999</v>
      </c>
      <c r="CF19">
        <f t="shared" si="37"/>
        <v>1959.737876802056</v>
      </c>
      <c r="CG19">
        <v>412.92500000000001</v>
      </c>
      <c r="CH19">
        <f t="shared" si="38"/>
        <v>5411.8610747049988</v>
      </c>
      <c r="CI19">
        <v>350.43099999999998</v>
      </c>
      <c r="CJ19">
        <f t="shared" si="39"/>
        <v>4592.804718217466</v>
      </c>
      <c r="CK19">
        <v>2373.2759999999998</v>
      </c>
      <c r="CL19">
        <f t="shared" si="40"/>
        <v>31104.534731323074</v>
      </c>
      <c r="CM19">
        <v>3863.7559999999999</v>
      </c>
      <c r="CN19">
        <f t="shared" si="41"/>
        <v>50639.003931846913</v>
      </c>
      <c r="CO19">
        <v>22798.583999999999</v>
      </c>
      <c r="CP19">
        <f t="shared" si="42"/>
        <v>298801.88728701865</v>
      </c>
      <c r="CQ19">
        <v>195.43199999999999</v>
      </c>
      <c r="CR19">
        <f t="shared" si="43"/>
        <v>2561.3630406290422</v>
      </c>
      <c r="CS19">
        <v>0.5</v>
      </c>
      <c r="CT19">
        <f t="shared" si="44"/>
        <v>6.5530799475752239</v>
      </c>
      <c r="CU19">
        <v>151.12</v>
      </c>
      <c r="CV19">
        <f t="shared" si="45"/>
        <v>1980.6028833551356</v>
      </c>
      <c r="CW19">
        <v>160.952</v>
      </c>
      <c r="CX19">
        <f t="shared" si="46"/>
        <v>2109.4626474442548</v>
      </c>
      <c r="CY19">
        <v>402.762</v>
      </c>
      <c r="CZ19">
        <f t="shared" si="47"/>
        <v>5278.6631716905849</v>
      </c>
      <c r="DA19">
        <v>182.49</v>
      </c>
      <c r="DB19">
        <f t="shared" si="48"/>
        <v>2391.7431192660056</v>
      </c>
      <c r="DC19">
        <v>207.81200000000001</v>
      </c>
      <c r="DD19">
        <f t="shared" si="49"/>
        <v>2723.6173001310049</v>
      </c>
    </row>
    <row r="20" spans="1:108">
      <c r="A20" t="s">
        <v>332</v>
      </c>
      <c r="B20" t="s">
        <v>292</v>
      </c>
      <c r="C20" t="s">
        <v>293</v>
      </c>
      <c r="D20" t="s">
        <v>322</v>
      </c>
      <c r="E20" t="s">
        <v>333</v>
      </c>
      <c r="F20" t="s">
        <v>296</v>
      </c>
      <c r="G20" s="12">
        <v>7.7500000000000568E-2</v>
      </c>
      <c r="H20">
        <v>0.75683593750000555</v>
      </c>
      <c r="I20">
        <v>855.54499999999996</v>
      </c>
      <c r="J20">
        <f t="shared" si="0"/>
        <v>11039.290322580564</v>
      </c>
      <c r="K20">
        <v>0.5</v>
      </c>
      <c r="L20">
        <f t="shared" si="1"/>
        <v>6.451612903225759</v>
      </c>
      <c r="M20">
        <v>0.5</v>
      </c>
      <c r="N20">
        <f t="shared" si="2"/>
        <v>6.451612903225759</v>
      </c>
      <c r="O20">
        <v>242.964</v>
      </c>
      <c r="P20">
        <f t="shared" si="3"/>
        <v>3135.0193548386865</v>
      </c>
      <c r="Q20">
        <v>0.5</v>
      </c>
      <c r="R20">
        <f t="shared" si="4"/>
        <v>6.451612903225759</v>
      </c>
      <c r="S20">
        <v>152.578</v>
      </c>
      <c r="T20">
        <f t="shared" si="5"/>
        <v>1968.7483870967599</v>
      </c>
      <c r="U20">
        <v>0.5</v>
      </c>
      <c r="V20">
        <f t="shared" si="6"/>
        <v>6.451612903225759</v>
      </c>
      <c r="W20">
        <v>0.5</v>
      </c>
      <c r="X20">
        <f t="shared" si="7"/>
        <v>6.451612903225759</v>
      </c>
      <c r="Y20">
        <v>0.5</v>
      </c>
      <c r="Z20">
        <f t="shared" si="8"/>
        <v>6.451612903225759</v>
      </c>
      <c r="AA20">
        <v>0.5</v>
      </c>
      <c r="AB20">
        <f t="shared" si="9"/>
        <v>6.451612903225759</v>
      </c>
      <c r="AC20">
        <v>0.5</v>
      </c>
      <c r="AD20">
        <f t="shared" si="10"/>
        <v>6.451612903225759</v>
      </c>
      <c r="AE20">
        <v>0.5</v>
      </c>
      <c r="AF20">
        <f t="shared" si="11"/>
        <v>6.451612903225759</v>
      </c>
      <c r="AG20">
        <v>0.5</v>
      </c>
      <c r="AH20">
        <f t="shared" si="12"/>
        <v>6.451612903225759</v>
      </c>
      <c r="AI20">
        <v>185.16200000000001</v>
      </c>
      <c r="AJ20">
        <f t="shared" si="13"/>
        <v>2389.1870967741761</v>
      </c>
      <c r="AK20">
        <v>0.5</v>
      </c>
      <c r="AL20">
        <f t="shared" si="14"/>
        <v>6.451612903225759</v>
      </c>
      <c r="AM20">
        <v>0.5</v>
      </c>
      <c r="AN20">
        <f t="shared" si="15"/>
        <v>6.451612903225759</v>
      </c>
      <c r="AO20">
        <v>1655.453</v>
      </c>
      <c r="AP20">
        <f t="shared" si="16"/>
        <v>21360.683870967587</v>
      </c>
      <c r="AQ20">
        <v>0.5</v>
      </c>
      <c r="AR20">
        <f t="shared" si="17"/>
        <v>6.451612903225759</v>
      </c>
      <c r="AS20">
        <v>674.78099999999995</v>
      </c>
      <c r="AT20">
        <f t="shared" si="18"/>
        <v>8706.8516129031614</v>
      </c>
      <c r="AU20">
        <v>0.5</v>
      </c>
      <c r="AV20">
        <f t="shared" si="19"/>
        <v>6.451612903225759</v>
      </c>
      <c r="AW20">
        <v>259.68299999999999</v>
      </c>
      <c r="AX20">
        <f t="shared" si="20"/>
        <v>3350.7483870967494</v>
      </c>
      <c r="AY20">
        <v>0.5</v>
      </c>
      <c r="AZ20">
        <f t="shared" si="21"/>
        <v>6.451612903225759</v>
      </c>
      <c r="BA20">
        <v>0.5</v>
      </c>
      <c r="BB20">
        <f t="shared" si="22"/>
        <v>6.451612903225759</v>
      </c>
      <c r="BC20">
        <v>1137.3910000000001</v>
      </c>
      <c r="BD20">
        <f t="shared" si="23"/>
        <v>14676.012903225699</v>
      </c>
      <c r="BE20">
        <v>6618.6949999999997</v>
      </c>
      <c r="BF20">
        <f t="shared" si="24"/>
        <v>85402.516129031632</v>
      </c>
      <c r="BG20">
        <v>0.5</v>
      </c>
      <c r="BH20">
        <f t="shared" si="25"/>
        <v>6.451612903225759</v>
      </c>
      <c r="BI20">
        <v>0.5</v>
      </c>
      <c r="BJ20">
        <f t="shared" si="26"/>
        <v>6.451612903225759</v>
      </c>
      <c r="BK20">
        <v>1109.335</v>
      </c>
      <c r="BL20">
        <f t="shared" si="27"/>
        <v>14313.999999999896</v>
      </c>
      <c r="BM20">
        <v>0.5</v>
      </c>
      <c r="BN20">
        <f t="shared" si="28"/>
        <v>6.451612903225759</v>
      </c>
      <c r="BO20">
        <v>0.5</v>
      </c>
      <c r="BP20">
        <f t="shared" si="29"/>
        <v>6.451612903225759</v>
      </c>
      <c r="BQ20">
        <v>3285.683</v>
      </c>
      <c r="BR20">
        <f t="shared" si="30"/>
        <v>42395.90967741904</v>
      </c>
      <c r="BS20">
        <v>0.5</v>
      </c>
      <c r="BT20">
        <f t="shared" si="31"/>
        <v>6.451612903225759</v>
      </c>
      <c r="BU20">
        <v>0.5</v>
      </c>
      <c r="BV20">
        <f t="shared" si="32"/>
        <v>6.451612903225759</v>
      </c>
      <c r="BW20">
        <v>1736.847</v>
      </c>
      <c r="BX20">
        <f t="shared" si="33"/>
        <v>22410.9290322579</v>
      </c>
      <c r="BY20">
        <v>471.05599999999998</v>
      </c>
      <c r="BZ20">
        <f t="shared" si="34"/>
        <v>6078.1419354838263</v>
      </c>
      <c r="CA20">
        <v>0.5</v>
      </c>
      <c r="CB20">
        <f t="shared" si="35"/>
        <v>6.451612903225759</v>
      </c>
      <c r="CC20">
        <v>0.5</v>
      </c>
      <c r="CD20">
        <f t="shared" si="36"/>
        <v>6.451612903225759</v>
      </c>
      <c r="CE20">
        <v>0.5</v>
      </c>
      <c r="CF20">
        <f t="shared" si="37"/>
        <v>6.451612903225759</v>
      </c>
      <c r="CG20">
        <v>368.14</v>
      </c>
      <c r="CH20">
        <f t="shared" si="38"/>
        <v>4750.193548387062</v>
      </c>
      <c r="CI20">
        <v>915.35</v>
      </c>
      <c r="CJ20">
        <f t="shared" si="39"/>
        <v>11810.967741935397</v>
      </c>
      <c r="CK20">
        <v>441.37700000000001</v>
      </c>
      <c r="CL20">
        <f t="shared" si="40"/>
        <v>5695.1870967741515</v>
      </c>
      <c r="CM20">
        <v>391.87799999999999</v>
      </c>
      <c r="CN20">
        <f t="shared" si="41"/>
        <v>5056.4903225806083</v>
      </c>
      <c r="CO20">
        <v>31749.437000000002</v>
      </c>
      <c r="CP20">
        <f t="shared" si="42"/>
        <v>409670.15483870672</v>
      </c>
      <c r="CQ20">
        <v>249.56299999999999</v>
      </c>
      <c r="CR20">
        <f t="shared" si="43"/>
        <v>3220.1677419354601</v>
      </c>
      <c r="CS20">
        <v>0.5</v>
      </c>
      <c r="CT20">
        <f t="shared" si="44"/>
        <v>6.451612903225759</v>
      </c>
      <c r="CU20">
        <v>0.5</v>
      </c>
      <c r="CV20">
        <f t="shared" si="45"/>
        <v>6.451612903225759</v>
      </c>
      <c r="CW20">
        <v>0.5</v>
      </c>
      <c r="CX20">
        <f t="shared" si="46"/>
        <v>6.451612903225759</v>
      </c>
      <c r="CY20">
        <v>220.21700000000001</v>
      </c>
      <c r="CZ20">
        <f t="shared" si="47"/>
        <v>2841.5096774193344</v>
      </c>
      <c r="DA20">
        <v>203.767</v>
      </c>
      <c r="DB20">
        <f t="shared" si="48"/>
        <v>2629.2516129032065</v>
      </c>
      <c r="DC20">
        <v>183.23099999999999</v>
      </c>
      <c r="DD20">
        <f t="shared" si="49"/>
        <v>2364.270967741918</v>
      </c>
    </row>
    <row r="21" spans="1:108">
      <c r="A21" t="s">
        <v>334</v>
      </c>
      <c r="B21" t="s">
        <v>292</v>
      </c>
      <c r="C21" t="s">
        <v>293</v>
      </c>
      <c r="D21" t="s">
        <v>335</v>
      </c>
      <c r="E21" t="s">
        <v>336</v>
      </c>
      <c r="F21" t="s">
        <v>296</v>
      </c>
      <c r="G21" s="12">
        <v>7.1400000000000574E-2</v>
      </c>
      <c r="H21">
        <v>0.65927977839335716</v>
      </c>
      <c r="I21">
        <v>6392.192</v>
      </c>
      <c r="J21">
        <f t="shared" si="0"/>
        <v>89526.498599439059</v>
      </c>
      <c r="K21">
        <v>111.66800000000001</v>
      </c>
      <c r="L21">
        <f t="shared" si="1"/>
        <v>1563.9775910364021</v>
      </c>
      <c r="M21">
        <v>156.25700000000001</v>
      </c>
      <c r="N21">
        <f t="shared" si="2"/>
        <v>2188.473389355725</v>
      </c>
      <c r="O21">
        <v>0.5</v>
      </c>
      <c r="P21">
        <f t="shared" si="3"/>
        <v>7.0028011204481233</v>
      </c>
      <c r="Q21">
        <v>0.5</v>
      </c>
      <c r="R21">
        <f t="shared" si="4"/>
        <v>7.0028011204481233</v>
      </c>
      <c r="S21">
        <v>373.93299999999999</v>
      </c>
      <c r="T21">
        <f t="shared" si="5"/>
        <v>5237.1568627450561</v>
      </c>
      <c r="U21">
        <v>415.78800000000001</v>
      </c>
      <c r="V21">
        <f t="shared" si="6"/>
        <v>5823.3613445377687</v>
      </c>
      <c r="W21">
        <v>0.5</v>
      </c>
      <c r="X21">
        <f t="shared" si="7"/>
        <v>7.0028011204481233</v>
      </c>
      <c r="Y21">
        <v>0.5</v>
      </c>
      <c r="Z21">
        <f t="shared" si="8"/>
        <v>7.0028011204481233</v>
      </c>
      <c r="AA21">
        <v>0.5</v>
      </c>
      <c r="AB21">
        <f t="shared" si="9"/>
        <v>7.0028011204481233</v>
      </c>
      <c r="AC21">
        <v>0.5</v>
      </c>
      <c r="AD21">
        <f t="shared" si="10"/>
        <v>7.0028011204481233</v>
      </c>
      <c r="AE21">
        <v>0.5</v>
      </c>
      <c r="AF21">
        <f t="shared" si="11"/>
        <v>7.0028011204481233</v>
      </c>
      <c r="AG21">
        <v>0.5</v>
      </c>
      <c r="AH21">
        <f t="shared" si="12"/>
        <v>7.0028011204481233</v>
      </c>
      <c r="AI21">
        <v>0.5</v>
      </c>
      <c r="AJ21">
        <f t="shared" si="13"/>
        <v>7.0028011204481233</v>
      </c>
      <c r="AK21">
        <v>0.5</v>
      </c>
      <c r="AL21">
        <f t="shared" si="14"/>
        <v>7.0028011204481233</v>
      </c>
      <c r="AM21">
        <v>0.5</v>
      </c>
      <c r="AN21">
        <f t="shared" si="15"/>
        <v>7.0028011204481233</v>
      </c>
      <c r="AO21">
        <v>982.98900000000003</v>
      </c>
      <c r="AP21">
        <f t="shared" si="16"/>
        <v>13767.352941176361</v>
      </c>
      <c r="AQ21">
        <v>438.875</v>
      </c>
      <c r="AR21">
        <f t="shared" si="17"/>
        <v>6146.70868347334</v>
      </c>
      <c r="AS21">
        <v>0.5</v>
      </c>
      <c r="AT21">
        <f t="shared" si="18"/>
        <v>7.0028011204481233</v>
      </c>
      <c r="AU21">
        <v>628.76</v>
      </c>
      <c r="AV21">
        <f t="shared" si="19"/>
        <v>8806.1624649859241</v>
      </c>
      <c r="AW21">
        <v>8469.51</v>
      </c>
      <c r="AX21">
        <f t="shared" si="20"/>
        <v>118620.58823529317</v>
      </c>
      <c r="AY21">
        <v>670.34699999999998</v>
      </c>
      <c r="AZ21">
        <f t="shared" si="21"/>
        <v>9388.613445378076</v>
      </c>
      <c r="BA21">
        <v>239.48500000000001</v>
      </c>
      <c r="BB21">
        <f t="shared" si="22"/>
        <v>3354.1316526610376</v>
      </c>
      <c r="BC21">
        <v>139.28</v>
      </c>
      <c r="BD21">
        <f t="shared" si="23"/>
        <v>1950.7002801120291</v>
      </c>
      <c r="BE21">
        <v>14884.707</v>
      </c>
      <c r="BF21">
        <f t="shared" si="24"/>
        <v>208469.28571428405</v>
      </c>
      <c r="BG21">
        <v>0.5</v>
      </c>
      <c r="BH21">
        <f t="shared" si="25"/>
        <v>7.0028011204481233</v>
      </c>
      <c r="BI21">
        <v>0.5</v>
      </c>
      <c r="BJ21">
        <f t="shared" si="26"/>
        <v>7.0028011204481233</v>
      </c>
      <c r="BK21">
        <v>351.91899999999998</v>
      </c>
      <c r="BL21">
        <f t="shared" si="27"/>
        <v>4928.8375350139659</v>
      </c>
      <c r="BM21">
        <v>1033.345</v>
      </c>
      <c r="BN21">
        <f t="shared" si="28"/>
        <v>14472.619047618931</v>
      </c>
      <c r="BO21">
        <v>18674.822</v>
      </c>
      <c r="BP21">
        <f t="shared" si="29"/>
        <v>261552.12885153852</v>
      </c>
      <c r="BQ21">
        <v>494.255</v>
      </c>
      <c r="BR21">
        <f t="shared" si="30"/>
        <v>6922.3389355741738</v>
      </c>
      <c r="BS21">
        <v>550.58799999999997</v>
      </c>
      <c r="BT21">
        <f t="shared" si="31"/>
        <v>7711.3165266105816</v>
      </c>
      <c r="BU21">
        <v>121.428</v>
      </c>
      <c r="BV21">
        <f t="shared" si="32"/>
        <v>1700.6722689075493</v>
      </c>
      <c r="BW21">
        <v>215.76</v>
      </c>
      <c r="BX21">
        <f t="shared" si="33"/>
        <v>3021.8487394957738</v>
      </c>
      <c r="BY21">
        <v>386.536</v>
      </c>
      <c r="BZ21">
        <f t="shared" si="34"/>
        <v>5413.669467787071</v>
      </c>
      <c r="CA21">
        <v>0.5</v>
      </c>
      <c r="CB21">
        <f t="shared" si="35"/>
        <v>7.0028011204481233</v>
      </c>
      <c r="CC21">
        <v>154.13800000000001</v>
      </c>
      <c r="CD21">
        <f t="shared" si="36"/>
        <v>2158.7955182072656</v>
      </c>
      <c r="CE21">
        <v>0.5</v>
      </c>
      <c r="CF21">
        <f t="shared" si="37"/>
        <v>7.0028011204481233</v>
      </c>
      <c r="CG21">
        <v>0.5</v>
      </c>
      <c r="CH21">
        <f t="shared" si="38"/>
        <v>7.0028011204481233</v>
      </c>
      <c r="CI21">
        <v>0.5</v>
      </c>
      <c r="CJ21">
        <f t="shared" si="39"/>
        <v>7.0028011204481233</v>
      </c>
      <c r="CK21">
        <v>0.5</v>
      </c>
      <c r="CL21">
        <f t="shared" si="40"/>
        <v>7.0028011204481233</v>
      </c>
      <c r="CM21">
        <v>0.5</v>
      </c>
      <c r="CN21">
        <f t="shared" si="41"/>
        <v>7.0028011204481233</v>
      </c>
      <c r="CO21">
        <v>5647.1790000000001</v>
      </c>
      <c r="CP21">
        <f t="shared" si="42"/>
        <v>79092.142857142229</v>
      </c>
      <c r="CQ21">
        <v>0.5</v>
      </c>
      <c r="CR21">
        <f t="shared" si="43"/>
        <v>7.0028011204481233</v>
      </c>
      <c r="CS21">
        <v>0.5</v>
      </c>
      <c r="CT21">
        <f t="shared" si="44"/>
        <v>7.0028011204481233</v>
      </c>
      <c r="CU21">
        <v>146.61099999999999</v>
      </c>
      <c r="CV21">
        <f t="shared" si="45"/>
        <v>2053.3753501400392</v>
      </c>
      <c r="CW21">
        <v>262.07499999999999</v>
      </c>
      <c r="CX21">
        <f t="shared" si="46"/>
        <v>3670.5182072828834</v>
      </c>
      <c r="CY21">
        <v>349.197</v>
      </c>
      <c r="CZ21">
        <f t="shared" si="47"/>
        <v>4890.7142857142462</v>
      </c>
      <c r="DA21">
        <v>150.762</v>
      </c>
      <c r="DB21">
        <f t="shared" si="48"/>
        <v>2111.5126050419999</v>
      </c>
      <c r="DC21">
        <v>163.20099999999999</v>
      </c>
      <c r="DD21">
        <f t="shared" si="49"/>
        <v>2285.7282913165081</v>
      </c>
    </row>
    <row r="22" spans="1:108">
      <c r="A22" t="s">
        <v>337</v>
      </c>
      <c r="B22" t="s">
        <v>292</v>
      </c>
      <c r="C22" t="s">
        <v>298</v>
      </c>
      <c r="D22" t="s">
        <v>299</v>
      </c>
      <c r="E22" t="s">
        <v>338</v>
      </c>
      <c r="F22" t="s">
        <v>296</v>
      </c>
      <c r="G22" s="12">
        <v>5.3800000000000736E-2</v>
      </c>
      <c r="H22">
        <v>0.5094696969697039</v>
      </c>
      <c r="I22">
        <v>12680.478999999999</v>
      </c>
      <c r="J22">
        <f t="shared" si="0"/>
        <v>235696.63568772911</v>
      </c>
      <c r="K22">
        <v>107.401</v>
      </c>
      <c r="L22">
        <f t="shared" si="1"/>
        <v>1996.3011152416084</v>
      </c>
      <c r="M22">
        <v>0.5</v>
      </c>
      <c r="N22">
        <f t="shared" si="2"/>
        <v>9.2936802973976427</v>
      </c>
      <c r="O22">
        <v>0.5</v>
      </c>
      <c r="P22">
        <f t="shared" si="3"/>
        <v>9.2936802973976427</v>
      </c>
      <c r="Q22">
        <v>783.52</v>
      </c>
      <c r="R22">
        <f t="shared" si="4"/>
        <v>14563.568773234001</v>
      </c>
      <c r="S22">
        <v>0.5</v>
      </c>
      <c r="T22">
        <f t="shared" si="5"/>
        <v>9.2936802973976427</v>
      </c>
      <c r="U22">
        <v>0.5</v>
      </c>
      <c r="V22">
        <f t="shared" si="6"/>
        <v>9.2936802973976427</v>
      </c>
      <c r="W22">
        <v>209.41900000000001</v>
      </c>
      <c r="X22">
        <f t="shared" si="7"/>
        <v>3892.5464684014341</v>
      </c>
      <c r="Y22">
        <v>0.5</v>
      </c>
      <c r="Z22">
        <f t="shared" si="8"/>
        <v>9.2936802973976427</v>
      </c>
      <c r="AA22">
        <v>203.19</v>
      </c>
      <c r="AB22">
        <f t="shared" si="9"/>
        <v>3776.7657992564536</v>
      </c>
      <c r="AC22">
        <v>0.5</v>
      </c>
      <c r="AD22">
        <f t="shared" si="10"/>
        <v>9.2936802973976427</v>
      </c>
      <c r="AE22">
        <v>0.5</v>
      </c>
      <c r="AF22">
        <f t="shared" si="11"/>
        <v>9.2936802973976427</v>
      </c>
      <c r="AG22">
        <v>211.029</v>
      </c>
      <c r="AH22">
        <f t="shared" si="12"/>
        <v>3922.4721189590541</v>
      </c>
      <c r="AI22">
        <v>0.5</v>
      </c>
      <c r="AJ22">
        <f t="shared" si="13"/>
        <v>9.2936802973976427</v>
      </c>
      <c r="AK22">
        <v>119.84699999999999</v>
      </c>
      <c r="AL22">
        <f t="shared" si="14"/>
        <v>2227.6394052044302</v>
      </c>
      <c r="AM22">
        <v>0.5</v>
      </c>
      <c r="AN22">
        <f t="shared" si="15"/>
        <v>9.2936802973976427</v>
      </c>
      <c r="AO22">
        <v>2353.395</v>
      </c>
      <c r="AP22">
        <f t="shared" si="16"/>
        <v>43743.401486988252</v>
      </c>
      <c r="AQ22">
        <v>160.935</v>
      </c>
      <c r="AR22">
        <f t="shared" si="17"/>
        <v>2991.3568773233792</v>
      </c>
      <c r="AS22">
        <v>229.00200000000001</v>
      </c>
      <c r="AT22">
        <f t="shared" si="18"/>
        <v>4256.5427509293104</v>
      </c>
      <c r="AU22">
        <v>0.5</v>
      </c>
      <c r="AV22">
        <f t="shared" si="19"/>
        <v>9.2936802973976427</v>
      </c>
      <c r="AW22">
        <v>1091.443</v>
      </c>
      <c r="AX22">
        <f t="shared" si="20"/>
        <v>20287.04460966515</v>
      </c>
      <c r="AY22">
        <v>116.247</v>
      </c>
      <c r="AZ22">
        <f t="shared" si="21"/>
        <v>2160.7249070631674</v>
      </c>
      <c r="BA22">
        <v>216.18299999999999</v>
      </c>
      <c r="BB22">
        <f t="shared" si="22"/>
        <v>4018.2713754646288</v>
      </c>
      <c r="BC22">
        <v>0.5</v>
      </c>
      <c r="BD22">
        <f t="shared" si="23"/>
        <v>9.2936802973976427</v>
      </c>
      <c r="BE22">
        <v>1206.665</v>
      </c>
      <c r="BF22">
        <f t="shared" si="24"/>
        <v>22428.717472118653</v>
      </c>
      <c r="BG22">
        <v>0.5</v>
      </c>
      <c r="BH22">
        <f t="shared" si="25"/>
        <v>9.2936802973976427</v>
      </c>
      <c r="BI22">
        <v>0.5</v>
      </c>
      <c r="BJ22">
        <f t="shared" si="26"/>
        <v>9.2936802973976427</v>
      </c>
      <c r="BK22">
        <v>195.65</v>
      </c>
      <c r="BL22">
        <f t="shared" si="27"/>
        <v>3636.6171003716977</v>
      </c>
      <c r="BM22">
        <v>0.5</v>
      </c>
      <c r="BN22">
        <f t="shared" si="28"/>
        <v>9.2936802973976427</v>
      </c>
      <c r="BO22">
        <v>788.47199999999998</v>
      </c>
      <c r="BP22">
        <f t="shared" si="29"/>
        <v>14655.613382899428</v>
      </c>
      <c r="BQ22">
        <v>275.85399999999998</v>
      </c>
      <c r="BR22">
        <f t="shared" si="30"/>
        <v>5127.3977695166586</v>
      </c>
      <c r="BS22">
        <v>0.5</v>
      </c>
      <c r="BT22">
        <f t="shared" si="31"/>
        <v>9.2936802973976427</v>
      </c>
      <c r="BU22">
        <v>0.5</v>
      </c>
      <c r="BV22">
        <f t="shared" si="32"/>
        <v>9.2936802973976427</v>
      </c>
      <c r="BW22">
        <v>929.58299999999997</v>
      </c>
      <c r="BX22">
        <f t="shared" si="33"/>
        <v>17278.494423791584</v>
      </c>
      <c r="BY22">
        <v>125.21599999999999</v>
      </c>
      <c r="BZ22">
        <f t="shared" si="34"/>
        <v>2327.4349442378862</v>
      </c>
      <c r="CA22">
        <v>0.5</v>
      </c>
      <c r="CB22">
        <f t="shared" si="35"/>
        <v>9.2936802973976427</v>
      </c>
      <c r="CC22">
        <v>234.17599999999999</v>
      </c>
      <c r="CD22">
        <f t="shared" si="36"/>
        <v>4352.7137546467802</v>
      </c>
      <c r="CE22">
        <v>0.5</v>
      </c>
      <c r="CF22">
        <f t="shared" si="37"/>
        <v>9.2936802973976427</v>
      </c>
      <c r="CG22">
        <v>127.66500000000001</v>
      </c>
      <c r="CH22">
        <f t="shared" si="38"/>
        <v>2372.95539033454</v>
      </c>
      <c r="CI22">
        <v>647.29</v>
      </c>
      <c r="CJ22">
        <f t="shared" si="39"/>
        <v>12031.41263940504</v>
      </c>
      <c r="CK22">
        <v>5863.6710000000003</v>
      </c>
      <c r="CL22">
        <f t="shared" si="40"/>
        <v>108990.16728624387</v>
      </c>
      <c r="CM22">
        <v>1199.567</v>
      </c>
      <c r="CN22">
        <f t="shared" si="41"/>
        <v>22296.784386616797</v>
      </c>
      <c r="CO22">
        <v>1756.442</v>
      </c>
      <c r="CP22">
        <f t="shared" si="42"/>
        <v>32647.620817843421</v>
      </c>
      <c r="CQ22">
        <v>0.5</v>
      </c>
      <c r="CR22">
        <f t="shared" si="43"/>
        <v>9.2936802973976427</v>
      </c>
      <c r="CS22">
        <v>0.5</v>
      </c>
      <c r="CT22">
        <f t="shared" si="44"/>
        <v>9.2936802973976427</v>
      </c>
      <c r="CU22">
        <v>170.905</v>
      </c>
      <c r="CV22">
        <f t="shared" si="45"/>
        <v>3176.6728624534881</v>
      </c>
      <c r="CW22">
        <v>138.06200000000001</v>
      </c>
      <c r="CX22">
        <f t="shared" si="46"/>
        <v>2566.2081784386269</v>
      </c>
      <c r="CY22">
        <v>577.21799999999996</v>
      </c>
      <c r="CZ22">
        <f t="shared" si="47"/>
        <v>10728.959107806544</v>
      </c>
      <c r="DA22">
        <v>230.06200000000001</v>
      </c>
      <c r="DB22">
        <f t="shared" si="48"/>
        <v>4276.245353159793</v>
      </c>
      <c r="DC22">
        <v>182.63300000000001</v>
      </c>
      <c r="DD22">
        <f t="shared" si="49"/>
        <v>3394.6654275092474</v>
      </c>
    </row>
    <row r="23" spans="1:108">
      <c r="A23" t="s">
        <v>339</v>
      </c>
      <c r="B23" t="s">
        <v>292</v>
      </c>
      <c r="C23" t="s">
        <v>298</v>
      </c>
      <c r="D23" t="s">
        <v>319</v>
      </c>
      <c r="E23" t="s">
        <v>340</v>
      </c>
      <c r="F23" t="s">
        <v>296</v>
      </c>
      <c r="G23" s="12">
        <v>6.1700000000000088E-2</v>
      </c>
      <c r="H23">
        <v>0.6102868447082106</v>
      </c>
      <c r="I23">
        <v>26179.774000000001</v>
      </c>
      <c r="J23">
        <f t="shared" si="0"/>
        <v>424307.5202593187</v>
      </c>
      <c r="K23">
        <v>749.89300000000003</v>
      </c>
      <c r="L23">
        <f t="shared" si="1"/>
        <v>12153.857374392204</v>
      </c>
      <c r="M23">
        <v>193.666</v>
      </c>
      <c r="N23">
        <f t="shared" si="2"/>
        <v>3138.8330632090715</v>
      </c>
      <c r="O23">
        <v>0.5</v>
      </c>
      <c r="P23">
        <f t="shared" si="3"/>
        <v>8.1037277147487732</v>
      </c>
      <c r="Q23">
        <v>558.13699999999994</v>
      </c>
      <c r="R23">
        <f t="shared" si="4"/>
        <v>9045.9805510534716</v>
      </c>
      <c r="S23">
        <v>0.5</v>
      </c>
      <c r="T23">
        <f t="shared" si="5"/>
        <v>8.1037277147487732</v>
      </c>
      <c r="U23">
        <v>0.5</v>
      </c>
      <c r="V23">
        <f t="shared" si="6"/>
        <v>8.1037277147487732</v>
      </c>
      <c r="W23">
        <v>0.5</v>
      </c>
      <c r="X23">
        <f t="shared" si="7"/>
        <v>8.1037277147487732</v>
      </c>
      <c r="Y23">
        <v>0.5</v>
      </c>
      <c r="Z23">
        <f t="shared" si="8"/>
        <v>8.1037277147487732</v>
      </c>
      <c r="AA23">
        <v>223.18899999999999</v>
      </c>
      <c r="AB23">
        <f t="shared" si="9"/>
        <v>3617.3257698541274</v>
      </c>
      <c r="AC23">
        <v>119.43300000000001</v>
      </c>
      <c r="AD23">
        <f t="shared" si="10"/>
        <v>1935.7050243111805</v>
      </c>
      <c r="AE23">
        <v>0.5</v>
      </c>
      <c r="AF23">
        <f t="shared" si="11"/>
        <v>8.1037277147487732</v>
      </c>
      <c r="AG23">
        <v>391.74799999999999</v>
      </c>
      <c r="AH23">
        <f t="shared" si="12"/>
        <v>6349.2382495948041</v>
      </c>
      <c r="AI23">
        <v>0.5</v>
      </c>
      <c r="AJ23">
        <f t="shared" si="13"/>
        <v>8.1037277147487732</v>
      </c>
      <c r="AK23">
        <v>112.455</v>
      </c>
      <c r="AL23">
        <f t="shared" si="14"/>
        <v>1822.6094003241465</v>
      </c>
      <c r="AM23">
        <v>131.91900000000001</v>
      </c>
      <c r="AN23">
        <f t="shared" si="15"/>
        <v>2138.0713128038869</v>
      </c>
      <c r="AO23">
        <v>3139.9549999999999</v>
      </c>
      <c r="AP23">
        <f t="shared" si="16"/>
        <v>50890.680713127964</v>
      </c>
      <c r="AQ23">
        <v>260.74400000000003</v>
      </c>
      <c r="AR23">
        <f t="shared" si="17"/>
        <v>4225.9967585089089</v>
      </c>
      <c r="AS23">
        <v>284.79199999999997</v>
      </c>
      <c r="AT23">
        <f t="shared" si="18"/>
        <v>4615.7536466774645</v>
      </c>
      <c r="AU23">
        <v>0.5</v>
      </c>
      <c r="AV23">
        <f t="shared" si="19"/>
        <v>8.1037277147487732</v>
      </c>
      <c r="AW23">
        <v>1988.9760000000001</v>
      </c>
      <c r="AX23">
        <f t="shared" si="20"/>
        <v>32236.239870340312</v>
      </c>
      <c r="AY23">
        <v>0.5</v>
      </c>
      <c r="AZ23">
        <f t="shared" si="21"/>
        <v>8.1037277147487732</v>
      </c>
      <c r="BA23">
        <v>165.96899999999999</v>
      </c>
      <c r="BB23">
        <f t="shared" si="22"/>
        <v>2689.935170178278</v>
      </c>
      <c r="BC23">
        <v>0.5</v>
      </c>
      <c r="BD23">
        <f t="shared" si="23"/>
        <v>8.1037277147487732</v>
      </c>
      <c r="BE23">
        <v>1107.6420000000001</v>
      </c>
      <c r="BF23">
        <f t="shared" si="24"/>
        <v>17952.05834683952</v>
      </c>
      <c r="BG23">
        <v>0.5</v>
      </c>
      <c r="BH23">
        <f t="shared" si="25"/>
        <v>8.1037277147487732</v>
      </c>
      <c r="BI23">
        <v>0.5</v>
      </c>
      <c r="BJ23">
        <f t="shared" si="26"/>
        <v>8.1037277147487732</v>
      </c>
      <c r="BK23">
        <v>160.215</v>
      </c>
      <c r="BL23">
        <f t="shared" si="27"/>
        <v>2596.6774716369491</v>
      </c>
      <c r="BM23">
        <v>188.66900000000001</v>
      </c>
      <c r="BN23">
        <f t="shared" si="28"/>
        <v>3057.8444084278726</v>
      </c>
      <c r="BO23">
        <v>2251.0079999999998</v>
      </c>
      <c r="BP23">
        <f t="shared" si="29"/>
        <v>36483.111831442409</v>
      </c>
      <c r="BQ23">
        <v>329.40800000000002</v>
      </c>
      <c r="BR23">
        <f t="shared" si="30"/>
        <v>5338.8654781199275</v>
      </c>
      <c r="BS23">
        <v>131.97300000000001</v>
      </c>
      <c r="BT23">
        <f t="shared" si="31"/>
        <v>2138.94651539708</v>
      </c>
      <c r="BU23">
        <v>0.5</v>
      </c>
      <c r="BV23">
        <f t="shared" si="32"/>
        <v>8.1037277147487732</v>
      </c>
      <c r="BW23">
        <v>903.24099999999999</v>
      </c>
      <c r="BX23">
        <f t="shared" si="33"/>
        <v>14639.238249594793</v>
      </c>
      <c r="BY23">
        <v>181.27199999999999</v>
      </c>
      <c r="BZ23">
        <f t="shared" si="34"/>
        <v>2937.9578606158789</v>
      </c>
      <c r="CA23">
        <v>0.5</v>
      </c>
      <c r="CB23">
        <f t="shared" si="35"/>
        <v>8.1037277147487732</v>
      </c>
      <c r="CC23">
        <v>327.42899999999997</v>
      </c>
      <c r="CD23">
        <f t="shared" si="36"/>
        <v>5306.7909238249513</v>
      </c>
      <c r="CE23">
        <v>0.5</v>
      </c>
      <c r="CF23">
        <f t="shared" si="37"/>
        <v>8.1037277147487732</v>
      </c>
      <c r="CG23">
        <v>161.93899999999999</v>
      </c>
      <c r="CH23">
        <f t="shared" si="38"/>
        <v>2624.6191247974029</v>
      </c>
      <c r="CI23">
        <v>377.07100000000003</v>
      </c>
      <c r="CJ23">
        <f t="shared" si="39"/>
        <v>6111.3614262560695</v>
      </c>
      <c r="CK23">
        <v>4769.8559999999998</v>
      </c>
      <c r="CL23">
        <f t="shared" si="40"/>
        <v>77307.228525121449</v>
      </c>
      <c r="CM23">
        <v>1985.1020000000001</v>
      </c>
      <c r="CN23">
        <f t="shared" si="41"/>
        <v>32173.452188006439</v>
      </c>
      <c r="CO23">
        <v>1152.8710000000001</v>
      </c>
      <c r="CP23">
        <f t="shared" si="42"/>
        <v>18685.105348460267</v>
      </c>
      <c r="CQ23">
        <v>0.5</v>
      </c>
      <c r="CR23">
        <f t="shared" si="43"/>
        <v>8.1037277147487732</v>
      </c>
      <c r="CS23">
        <v>0.5</v>
      </c>
      <c r="CT23">
        <f t="shared" si="44"/>
        <v>8.1037277147487732</v>
      </c>
      <c r="CU23">
        <v>198.548</v>
      </c>
      <c r="CV23">
        <f t="shared" si="45"/>
        <v>3217.9578606158789</v>
      </c>
      <c r="CW23">
        <v>167.005</v>
      </c>
      <c r="CX23">
        <f t="shared" si="46"/>
        <v>2706.7260940032374</v>
      </c>
      <c r="CY23">
        <v>708.77300000000002</v>
      </c>
      <c r="CZ23">
        <f t="shared" si="47"/>
        <v>11487.406807131265</v>
      </c>
      <c r="DA23">
        <v>302.26799999999997</v>
      </c>
      <c r="DB23">
        <f t="shared" si="48"/>
        <v>4898.9951377633633</v>
      </c>
      <c r="DC23">
        <v>223.16900000000001</v>
      </c>
      <c r="DD23">
        <f t="shared" si="49"/>
        <v>3617.0016207455378</v>
      </c>
    </row>
    <row r="24" spans="1:108">
      <c r="A24" t="s">
        <v>341</v>
      </c>
      <c r="B24" t="s">
        <v>292</v>
      </c>
      <c r="C24" t="s">
        <v>298</v>
      </c>
      <c r="D24" t="s">
        <v>325</v>
      </c>
      <c r="E24" t="s">
        <v>342</v>
      </c>
      <c r="F24" t="s">
        <v>296</v>
      </c>
      <c r="G24" s="12">
        <v>7.1699999999999875E-2</v>
      </c>
      <c r="H24">
        <v>0.60404380791912282</v>
      </c>
      <c r="I24">
        <v>20753.973000000002</v>
      </c>
      <c r="J24">
        <f t="shared" si="0"/>
        <v>289455.69037656958</v>
      </c>
      <c r="K24">
        <v>197.971</v>
      </c>
      <c r="L24">
        <f t="shared" si="1"/>
        <v>2761.101813110186</v>
      </c>
      <c r="M24">
        <v>145.596</v>
      </c>
      <c r="N24">
        <f t="shared" si="2"/>
        <v>2030.627615062765</v>
      </c>
      <c r="O24">
        <v>0.5</v>
      </c>
      <c r="P24">
        <f t="shared" si="3"/>
        <v>6.9735006973500822</v>
      </c>
      <c r="Q24">
        <v>424.58600000000001</v>
      </c>
      <c r="R24">
        <f t="shared" si="4"/>
        <v>5921.7015341701635</v>
      </c>
      <c r="S24">
        <v>0.5</v>
      </c>
      <c r="T24">
        <f t="shared" si="5"/>
        <v>6.9735006973500822</v>
      </c>
      <c r="U24">
        <v>429.50200000000001</v>
      </c>
      <c r="V24">
        <f t="shared" si="6"/>
        <v>5990.2649930265097</v>
      </c>
      <c r="W24">
        <v>0.5</v>
      </c>
      <c r="X24">
        <f t="shared" si="7"/>
        <v>6.9735006973500822</v>
      </c>
      <c r="Y24">
        <v>0.5</v>
      </c>
      <c r="Z24">
        <f t="shared" si="8"/>
        <v>6.9735006973500822</v>
      </c>
      <c r="AA24">
        <v>276.536</v>
      </c>
      <c r="AB24">
        <f t="shared" si="9"/>
        <v>3856.8479776848044</v>
      </c>
      <c r="AC24">
        <v>101.428</v>
      </c>
      <c r="AD24">
        <f t="shared" si="10"/>
        <v>1414.6164574616482</v>
      </c>
      <c r="AE24">
        <v>0.5</v>
      </c>
      <c r="AF24">
        <f t="shared" si="11"/>
        <v>6.9735006973500822</v>
      </c>
      <c r="AG24">
        <v>212.62700000000001</v>
      </c>
      <c r="AH24">
        <f t="shared" si="12"/>
        <v>2965.5090655509121</v>
      </c>
      <c r="AI24">
        <v>0.5</v>
      </c>
      <c r="AJ24">
        <f t="shared" si="13"/>
        <v>6.9735006973500822</v>
      </c>
      <c r="AK24">
        <v>0.5</v>
      </c>
      <c r="AL24">
        <f t="shared" si="14"/>
        <v>6.9735006973500822</v>
      </c>
      <c r="AM24">
        <v>0.5</v>
      </c>
      <c r="AN24">
        <f t="shared" si="15"/>
        <v>6.9735006973500822</v>
      </c>
      <c r="AO24">
        <v>2655.9870000000001</v>
      </c>
      <c r="AP24">
        <f t="shared" si="16"/>
        <v>37043.054393305501</v>
      </c>
      <c r="AQ24">
        <v>120.453</v>
      </c>
      <c r="AR24">
        <f t="shared" si="17"/>
        <v>1679.9581589958188</v>
      </c>
      <c r="AS24">
        <v>757.98500000000001</v>
      </c>
      <c r="AT24">
        <f t="shared" si="18"/>
        <v>10571.617852161804</v>
      </c>
      <c r="AU24">
        <v>107.04300000000001</v>
      </c>
      <c r="AV24">
        <f t="shared" si="19"/>
        <v>1492.9288702928898</v>
      </c>
      <c r="AW24">
        <v>589.78300000000002</v>
      </c>
      <c r="AX24">
        <f t="shared" si="20"/>
        <v>8225.7043235704477</v>
      </c>
      <c r="AY24">
        <v>0.5</v>
      </c>
      <c r="AZ24">
        <f t="shared" si="21"/>
        <v>6.9735006973500822</v>
      </c>
      <c r="BA24">
        <v>147.559</v>
      </c>
      <c r="BB24">
        <f t="shared" si="22"/>
        <v>2058.0055788005616</v>
      </c>
      <c r="BC24">
        <v>0.5</v>
      </c>
      <c r="BD24">
        <f t="shared" si="23"/>
        <v>6.9735006973500822</v>
      </c>
      <c r="BE24">
        <v>806.82899999999995</v>
      </c>
      <c r="BF24">
        <f t="shared" si="24"/>
        <v>11252.845188284538</v>
      </c>
      <c r="BG24">
        <v>0.5</v>
      </c>
      <c r="BH24">
        <f t="shared" si="25"/>
        <v>6.9735006973500822</v>
      </c>
      <c r="BI24">
        <v>0.5</v>
      </c>
      <c r="BJ24">
        <f t="shared" si="26"/>
        <v>6.9735006973500822</v>
      </c>
      <c r="BK24">
        <v>3301.1120000000001</v>
      </c>
      <c r="BL24">
        <f t="shared" si="27"/>
        <v>46040.613668061451</v>
      </c>
      <c r="BM24">
        <v>181.81100000000001</v>
      </c>
      <c r="BN24">
        <f t="shared" si="28"/>
        <v>2535.7182705718315</v>
      </c>
      <c r="BO24">
        <v>466.83300000000003</v>
      </c>
      <c r="BP24">
        <f t="shared" si="29"/>
        <v>6510.9205020920617</v>
      </c>
      <c r="BQ24">
        <v>407.43299999999999</v>
      </c>
      <c r="BR24">
        <f t="shared" si="30"/>
        <v>5682.4686192468716</v>
      </c>
      <c r="BS24">
        <v>0.5</v>
      </c>
      <c r="BT24">
        <f t="shared" si="31"/>
        <v>6.9735006973500822</v>
      </c>
      <c r="BU24">
        <v>0.5</v>
      </c>
      <c r="BV24">
        <f t="shared" si="32"/>
        <v>6.9735006973500822</v>
      </c>
      <c r="BW24">
        <v>639.68299999999999</v>
      </c>
      <c r="BX24">
        <f t="shared" si="33"/>
        <v>8921.6596931659842</v>
      </c>
      <c r="BY24">
        <v>1361.924</v>
      </c>
      <c r="BZ24">
        <f t="shared" si="34"/>
        <v>18994.755927475624</v>
      </c>
      <c r="CA24">
        <v>0.5</v>
      </c>
      <c r="CB24">
        <f t="shared" si="35"/>
        <v>6.9735006973500822</v>
      </c>
      <c r="CC24">
        <v>322.48599999999999</v>
      </c>
      <c r="CD24">
        <f t="shared" si="36"/>
        <v>4497.7126917712767</v>
      </c>
      <c r="CE24">
        <v>0.5</v>
      </c>
      <c r="CF24">
        <f t="shared" si="37"/>
        <v>6.9735006973500822</v>
      </c>
      <c r="CG24">
        <v>249.125</v>
      </c>
      <c r="CH24">
        <f t="shared" si="38"/>
        <v>3474.5467224546783</v>
      </c>
      <c r="CI24">
        <v>269.58699999999999</v>
      </c>
      <c r="CJ24">
        <f t="shared" si="39"/>
        <v>3759.9302649930328</v>
      </c>
      <c r="CK24">
        <v>3138.703</v>
      </c>
      <c r="CL24">
        <f t="shared" si="40"/>
        <v>43775.495118549588</v>
      </c>
      <c r="CM24">
        <v>1147.961</v>
      </c>
      <c r="CN24">
        <f t="shared" si="41"/>
        <v>16010.613668061394</v>
      </c>
      <c r="CO24">
        <v>11973.385</v>
      </c>
      <c r="CP24">
        <f t="shared" si="42"/>
        <v>166992.81729428202</v>
      </c>
      <c r="CQ24">
        <v>0.5</v>
      </c>
      <c r="CR24">
        <f t="shared" si="43"/>
        <v>6.9735006973500822</v>
      </c>
      <c r="CS24">
        <v>0.5</v>
      </c>
      <c r="CT24">
        <f t="shared" si="44"/>
        <v>6.9735006973500822</v>
      </c>
      <c r="CU24">
        <v>121.99299999999999</v>
      </c>
      <c r="CV24">
        <f t="shared" si="45"/>
        <v>1701.436541143657</v>
      </c>
      <c r="CW24">
        <v>166.90299999999999</v>
      </c>
      <c r="CX24">
        <f t="shared" si="46"/>
        <v>2327.7963737796413</v>
      </c>
      <c r="CY24">
        <v>601.74900000000002</v>
      </c>
      <c r="CZ24">
        <f t="shared" si="47"/>
        <v>8392.5941422594296</v>
      </c>
      <c r="DA24">
        <v>239.517</v>
      </c>
      <c r="DB24">
        <f t="shared" si="48"/>
        <v>3340.5439330543991</v>
      </c>
      <c r="DC24">
        <v>207.571</v>
      </c>
      <c r="DD24">
        <f t="shared" si="49"/>
        <v>2894.9930264993077</v>
      </c>
    </row>
    <row r="25" spans="1:108">
      <c r="A25" t="s">
        <v>343</v>
      </c>
      <c r="B25" t="s">
        <v>292</v>
      </c>
      <c r="C25" t="s">
        <v>298</v>
      </c>
      <c r="D25" t="s">
        <v>307</v>
      </c>
      <c r="E25" t="s">
        <v>344</v>
      </c>
      <c r="F25" t="s">
        <v>296</v>
      </c>
      <c r="G25" s="12">
        <v>6.0200000000000031E-2</v>
      </c>
      <c r="H25">
        <v>0.53558718861209997</v>
      </c>
      <c r="I25">
        <v>23606.879000000001</v>
      </c>
      <c r="J25">
        <f t="shared" si="0"/>
        <v>392140.84717607952</v>
      </c>
      <c r="K25">
        <v>1219.481</v>
      </c>
      <c r="L25">
        <f t="shared" si="1"/>
        <v>20257.159468438527</v>
      </c>
      <c r="M25">
        <v>110.372</v>
      </c>
      <c r="N25">
        <f t="shared" si="2"/>
        <v>1833.421926910298</v>
      </c>
      <c r="O25">
        <v>0.5</v>
      </c>
      <c r="P25">
        <f t="shared" si="3"/>
        <v>8.3056478405315577</v>
      </c>
      <c r="Q25">
        <v>875.67499999999995</v>
      </c>
      <c r="R25">
        <f t="shared" si="4"/>
        <v>14546.096345514941</v>
      </c>
      <c r="S25">
        <v>0.5</v>
      </c>
      <c r="T25">
        <f t="shared" si="5"/>
        <v>8.3056478405315577</v>
      </c>
      <c r="U25">
        <v>288.81099999999998</v>
      </c>
      <c r="V25">
        <f t="shared" si="6"/>
        <v>4797.5249169435192</v>
      </c>
      <c r="W25">
        <v>0.5</v>
      </c>
      <c r="X25">
        <f t="shared" si="7"/>
        <v>8.3056478405315577</v>
      </c>
      <c r="Y25">
        <v>0.5</v>
      </c>
      <c r="Z25">
        <f t="shared" si="8"/>
        <v>8.3056478405315577</v>
      </c>
      <c r="AA25">
        <v>278.678</v>
      </c>
      <c r="AB25">
        <f t="shared" si="9"/>
        <v>4629.2026578073064</v>
      </c>
      <c r="AC25">
        <v>109.027</v>
      </c>
      <c r="AD25">
        <f t="shared" si="10"/>
        <v>1811.0797342192682</v>
      </c>
      <c r="AE25">
        <v>0.5</v>
      </c>
      <c r="AF25">
        <f t="shared" si="11"/>
        <v>8.3056478405315577</v>
      </c>
      <c r="AG25">
        <v>345.14400000000001</v>
      </c>
      <c r="AH25">
        <f t="shared" si="12"/>
        <v>5733.2890365448475</v>
      </c>
      <c r="AI25">
        <v>0.5</v>
      </c>
      <c r="AJ25">
        <f t="shared" si="13"/>
        <v>8.3056478405315577</v>
      </c>
      <c r="AK25">
        <v>116.15300000000001</v>
      </c>
      <c r="AL25">
        <f t="shared" si="14"/>
        <v>1929.4518272425239</v>
      </c>
      <c r="AM25">
        <v>0.5</v>
      </c>
      <c r="AN25">
        <f t="shared" si="15"/>
        <v>8.3056478405315577</v>
      </c>
      <c r="AO25">
        <v>2514.33</v>
      </c>
      <c r="AP25">
        <f t="shared" si="16"/>
        <v>41766.279069767421</v>
      </c>
      <c r="AQ25">
        <v>0.5</v>
      </c>
      <c r="AR25">
        <f t="shared" si="17"/>
        <v>8.3056478405315577</v>
      </c>
      <c r="AS25">
        <v>684.923</v>
      </c>
      <c r="AT25">
        <f t="shared" si="18"/>
        <v>11377.458471760792</v>
      </c>
      <c r="AU25">
        <v>0.5</v>
      </c>
      <c r="AV25">
        <f t="shared" si="19"/>
        <v>8.3056478405315577</v>
      </c>
      <c r="AW25">
        <v>496.93599999999998</v>
      </c>
      <c r="AX25">
        <f t="shared" si="20"/>
        <v>8254.7508305647789</v>
      </c>
      <c r="AY25">
        <v>0.5</v>
      </c>
      <c r="AZ25">
        <f t="shared" si="21"/>
        <v>8.3056478405315577</v>
      </c>
      <c r="BA25">
        <v>179.90700000000001</v>
      </c>
      <c r="BB25">
        <f t="shared" si="22"/>
        <v>2988.488372093022</v>
      </c>
      <c r="BC25">
        <v>0.5</v>
      </c>
      <c r="BD25">
        <f t="shared" si="23"/>
        <v>8.3056478405315577</v>
      </c>
      <c r="BE25">
        <v>952.47799999999995</v>
      </c>
      <c r="BF25">
        <f t="shared" si="24"/>
        <v>15821.893687707632</v>
      </c>
      <c r="BG25">
        <v>0.5</v>
      </c>
      <c r="BH25">
        <f t="shared" si="25"/>
        <v>8.3056478405315577</v>
      </c>
      <c r="BI25">
        <v>0.5</v>
      </c>
      <c r="BJ25">
        <f t="shared" si="26"/>
        <v>8.3056478405315577</v>
      </c>
      <c r="BK25">
        <v>392.13299999999998</v>
      </c>
      <c r="BL25">
        <f t="shared" si="27"/>
        <v>6513.8372093023218</v>
      </c>
      <c r="BM25">
        <v>362.59399999999999</v>
      </c>
      <c r="BN25">
        <f t="shared" si="28"/>
        <v>6023.156146179399</v>
      </c>
      <c r="BO25">
        <v>2546.64</v>
      </c>
      <c r="BP25">
        <f t="shared" si="29"/>
        <v>42302.990033222566</v>
      </c>
      <c r="BQ25">
        <v>559.00900000000001</v>
      </c>
      <c r="BR25">
        <f t="shared" si="30"/>
        <v>9285.8637873754105</v>
      </c>
      <c r="BS25">
        <v>0.5</v>
      </c>
      <c r="BT25">
        <f t="shared" si="31"/>
        <v>8.3056478405315577</v>
      </c>
      <c r="BU25">
        <v>0.5</v>
      </c>
      <c r="BV25">
        <f t="shared" si="32"/>
        <v>8.3056478405315577</v>
      </c>
      <c r="BW25">
        <v>602.33000000000004</v>
      </c>
      <c r="BX25">
        <f t="shared" si="33"/>
        <v>10005.481727574746</v>
      </c>
      <c r="BY25">
        <v>2129.6260000000002</v>
      </c>
      <c r="BZ25">
        <f t="shared" si="34"/>
        <v>35375.847176079718</v>
      </c>
      <c r="CA25">
        <v>0.5</v>
      </c>
      <c r="CB25">
        <f t="shared" si="35"/>
        <v>8.3056478405315577</v>
      </c>
      <c r="CC25">
        <v>285.14499999999998</v>
      </c>
      <c r="CD25">
        <f t="shared" si="36"/>
        <v>4736.6279069767415</v>
      </c>
      <c r="CE25">
        <v>0.5</v>
      </c>
      <c r="CF25">
        <f t="shared" si="37"/>
        <v>8.3056478405315577</v>
      </c>
      <c r="CG25">
        <v>297.25799999999998</v>
      </c>
      <c r="CH25">
        <f t="shared" si="38"/>
        <v>4937.8405315614591</v>
      </c>
      <c r="CI25">
        <v>228.35</v>
      </c>
      <c r="CJ25">
        <f t="shared" si="39"/>
        <v>3793.189368770762</v>
      </c>
      <c r="CK25">
        <v>2759.547</v>
      </c>
      <c r="CL25">
        <f t="shared" si="40"/>
        <v>45839.651162790673</v>
      </c>
      <c r="CM25">
        <v>1286.6949999999999</v>
      </c>
      <c r="CN25">
        <f t="shared" si="41"/>
        <v>21373.671096345504</v>
      </c>
      <c r="CO25">
        <v>16379.745999999999</v>
      </c>
      <c r="CP25">
        <f t="shared" si="42"/>
        <v>272088.80398671079</v>
      </c>
      <c r="CQ25">
        <v>0.5</v>
      </c>
      <c r="CR25">
        <f t="shared" si="43"/>
        <v>8.3056478405315577</v>
      </c>
      <c r="CS25">
        <v>0.5</v>
      </c>
      <c r="CT25">
        <f t="shared" si="44"/>
        <v>8.3056478405315577</v>
      </c>
      <c r="CU25">
        <v>0.5</v>
      </c>
      <c r="CV25">
        <f t="shared" si="45"/>
        <v>8.3056478405315577</v>
      </c>
      <c r="CW25">
        <v>165.44300000000001</v>
      </c>
      <c r="CX25">
        <f t="shared" si="46"/>
        <v>2748.2225913621251</v>
      </c>
      <c r="CY25">
        <v>484.14400000000001</v>
      </c>
      <c r="CZ25">
        <f t="shared" si="47"/>
        <v>8042.2591362126204</v>
      </c>
      <c r="DA25">
        <v>190.62200000000001</v>
      </c>
      <c r="DB25">
        <f t="shared" si="48"/>
        <v>3166.4784053156131</v>
      </c>
      <c r="DC25">
        <v>197.81700000000001</v>
      </c>
      <c r="DD25">
        <f t="shared" si="49"/>
        <v>3285.9966777408622</v>
      </c>
    </row>
    <row r="26" spans="1:108">
      <c r="A26" t="s">
        <v>345</v>
      </c>
      <c r="B26" t="s">
        <v>292</v>
      </c>
      <c r="C26" t="s">
        <v>298</v>
      </c>
      <c r="D26" t="s">
        <v>316</v>
      </c>
      <c r="E26" t="s">
        <v>346</v>
      </c>
      <c r="F26" t="s">
        <v>296</v>
      </c>
      <c r="G26" s="12">
        <v>7.1400000000000574E-2</v>
      </c>
      <c r="H26">
        <v>0.62358078602620581</v>
      </c>
      <c r="I26">
        <v>28655.062000000002</v>
      </c>
      <c r="J26">
        <f t="shared" si="0"/>
        <v>401331.40056022088</v>
      </c>
      <c r="K26">
        <v>1166.9939999999999</v>
      </c>
      <c r="L26">
        <f t="shared" si="1"/>
        <v>16344.453781512473</v>
      </c>
      <c r="M26">
        <v>113.208</v>
      </c>
      <c r="N26">
        <f t="shared" si="2"/>
        <v>1585.5462184873822</v>
      </c>
      <c r="O26">
        <v>0.5</v>
      </c>
      <c r="P26">
        <f t="shared" si="3"/>
        <v>7.0028011204481233</v>
      </c>
      <c r="Q26">
        <v>1081.7239999999999</v>
      </c>
      <c r="R26">
        <f t="shared" si="4"/>
        <v>15150.19607843125</v>
      </c>
      <c r="S26">
        <v>0.5</v>
      </c>
      <c r="T26">
        <f t="shared" si="5"/>
        <v>7.0028011204481233</v>
      </c>
      <c r="U26">
        <v>719.30799999999999</v>
      </c>
      <c r="V26">
        <f t="shared" si="6"/>
        <v>10074.341736694596</v>
      </c>
      <c r="W26">
        <v>0.5</v>
      </c>
      <c r="X26">
        <f t="shared" si="7"/>
        <v>7.0028011204481233</v>
      </c>
      <c r="Y26">
        <v>163.78800000000001</v>
      </c>
      <c r="Z26">
        <f t="shared" si="8"/>
        <v>2293.9495798319144</v>
      </c>
      <c r="AA26">
        <v>560.55600000000004</v>
      </c>
      <c r="AB26">
        <f t="shared" si="9"/>
        <v>7850.9243697478369</v>
      </c>
      <c r="AC26">
        <v>168.898</v>
      </c>
      <c r="AD26">
        <f t="shared" si="10"/>
        <v>2365.5182072828943</v>
      </c>
      <c r="AE26">
        <v>0.5</v>
      </c>
      <c r="AF26">
        <f t="shared" si="11"/>
        <v>7.0028011204481233</v>
      </c>
      <c r="AG26">
        <v>447.30599999999998</v>
      </c>
      <c r="AH26">
        <f t="shared" si="12"/>
        <v>6264.7899159663357</v>
      </c>
      <c r="AI26">
        <v>0.5</v>
      </c>
      <c r="AJ26">
        <f t="shared" si="13"/>
        <v>7.0028011204481233</v>
      </c>
      <c r="AK26">
        <v>145.90100000000001</v>
      </c>
      <c r="AL26">
        <f t="shared" si="14"/>
        <v>2043.4313725490033</v>
      </c>
      <c r="AM26">
        <v>125.97799999999999</v>
      </c>
      <c r="AN26">
        <f t="shared" si="15"/>
        <v>1764.3977591036271</v>
      </c>
      <c r="AO26">
        <v>3968.9229999999998</v>
      </c>
      <c r="AP26">
        <f t="shared" si="16"/>
        <v>55587.156862744647</v>
      </c>
      <c r="AQ26">
        <v>0.5</v>
      </c>
      <c r="AR26">
        <f t="shared" si="17"/>
        <v>7.0028011204481233</v>
      </c>
      <c r="AS26">
        <v>1117.3689999999999</v>
      </c>
      <c r="AT26">
        <f t="shared" si="18"/>
        <v>15649.425770307997</v>
      </c>
      <c r="AU26">
        <v>142.04499999999999</v>
      </c>
      <c r="AV26">
        <f t="shared" si="19"/>
        <v>1989.4257703081071</v>
      </c>
      <c r="AW26">
        <v>509.08199999999999</v>
      </c>
      <c r="AX26">
        <f t="shared" si="20"/>
        <v>7129.9999999999427</v>
      </c>
      <c r="AY26">
        <v>0.5</v>
      </c>
      <c r="AZ26">
        <f t="shared" si="21"/>
        <v>7.0028011204481233</v>
      </c>
      <c r="BA26">
        <v>206.65100000000001</v>
      </c>
      <c r="BB26">
        <f t="shared" si="22"/>
        <v>2894.2717086834505</v>
      </c>
      <c r="BC26">
        <v>0.5</v>
      </c>
      <c r="BD26">
        <f t="shared" si="23"/>
        <v>7.0028011204481233</v>
      </c>
      <c r="BE26">
        <v>1499.1020000000001</v>
      </c>
      <c r="BF26">
        <f t="shared" si="24"/>
        <v>20995.826330532047</v>
      </c>
      <c r="BG26">
        <v>104.166</v>
      </c>
      <c r="BH26">
        <f t="shared" si="25"/>
        <v>1458.9075630251982</v>
      </c>
      <c r="BI26">
        <v>0.5</v>
      </c>
      <c r="BJ26">
        <f t="shared" si="26"/>
        <v>7.0028011204481233</v>
      </c>
      <c r="BK26">
        <v>2358.6379999999999</v>
      </c>
      <c r="BL26">
        <f t="shared" si="27"/>
        <v>33034.145658263042</v>
      </c>
      <c r="BM26">
        <v>196.72900000000001</v>
      </c>
      <c r="BN26">
        <f t="shared" si="28"/>
        <v>2755.3081232492777</v>
      </c>
      <c r="BO26">
        <v>818.60299999999995</v>
      </c>
      <c r="BP26">
        <f t="shared" si="29"/>
        <v>11465.028011204389</v>
      </c>
      <c r="BQ26">
        <v>1837.6379999999999</v>
      </c>
      <c r="BR26">
        <f t="shared" si="30"/>
        <v>25737.226890756094</v>
      </c>
      <c r="BS26">
        <v>0.5</v>
      </c>
      <c r="BT26">
        <f t="shared" si="31"/>
        <v>7.0028011204481233</v>
      </c>
      <c r="BU26">
        <v>0.5</v>
      </c>
      <c r="BV26">
        <f t="shared" si="32"/>
        <v>7.0028011204481233</v>
      </c>
      <c r="BW26">
        <v>688.68200000000002</v>
      </c>
      <c r="BX26">
        <f t="shared" si="33"/>
        <v>9645.4061624649094</v>
      </c>
      <c r="BY26">
        <v>1183.7919999999999</v>
      </c>
      <c r="BZ26">
        <f t="shared" si="34"/>
        <v>16579.719887955049</v>
      </c>
      <c r="CA26">
        <v>0.5</v>
      </c>
      <c r="CB26">
        <f t="shared" si="35"/>
        <v>7.0028011204481233</v>
      </c>
      <c r="CC26">
        <v>240.381</v>
      </c>
      <c r="CD26">
        <f t="shared" si="36"/>
        <v>3366.6806722688807</v>
      </c>
      <c r="CE26">
        <v>0.5</v>
      </c>
      <c r="CF26">
        <f t="shared" si="37"/>
        <v>7.0028011204481233</v>
      </c>
      <c r="CG26">
        <v>304.29199999999997</v>
      </c>
      <c r="CH26">
        <f t="shared" si="38"/>
        <v>4261.7927170867997</v>
      </c>
      <c r="CI26">
        <v>294.83499999999998</v>
      </c>
      <c r="CJ26">
        <f t="shared" si="39"/>
        <v>4129.3417366946442</v>
      </c>
      <c r="CK26">
        <v>2545.136</v>
      </c>
      <c r="CL26">
        <f t="shared" si="40"/>
        <v>35646.162464985704</v>
      </c>
      <c r="CM26">
        <v>2759.88</v>
      </c>
      <c r="CN26">
        <f t="shared" si="41"/>
        <v>38653.781512604735</v>
      </c>
      <c r="CO26">
        <v>19307.212</v>
      </c>
      <c r="CP26">
        <f t="shared" si="42"/>
        <v>270409.13165265886</v>
      </c>
      <c r="CQ26">
        <v>0.5</v>
      </c>
      <c r="CR26">
        <f t="shared" si="43"/>
        <v>7.0028011204481233</v>
      </c>
      <c r="CS26">
        <v>0.5</v>
      </c>
      <c r="CT26">
        <f t="shared" si="44"/>
        <v>7.0028011204481233</v>
      </c>
      <c r="CU26">
        <v>153.09100000000001</v>
      </c>
      <c r="CV26">
        <f t="shared" si="45"/>
        <v>2144.1316526610472</v>
      </c>
      <c r="CW26">
        <v>208.90199999999999</v>
      </c>
      <c r="CX26">
        <f t="shared" si="46"/>
        <v>2925.7983193277073</v>
      </c>
      <c r="CY26">
        <v>545.226</v>
      </c>
      <c r="CZ26">
        <f t="shared" si="47"/>
        <v>7636.2184873948963</v>
      </c>
      <c r="DA26">
        <v>153.06700000000001</v>
      </c>
      <c r="DB26">
        <f t="shared" si="48"/>
        <v>2143.7955182072656</v>
      </c>
      <c r="DC26">
        <v>177.298</v>
      </c>
      <c r="DD26">
        <f t="shared" si="49"/>
        <v>2483.1652661064227</v>
      </c>
    </row>
    <row r="27" spans="1:108">
      <c r="A27" t="s">
        <v>347</v>
      </c>
      <c r="B27" t="s">
        <v>292</v>
      </c>
      <c r="C27" t="s">
        <v>298</v>
      </c>
      <c r="D27" t="s">
        <v>313</v>
      </c>
      <c r="E27" t="s">
        <v>348</v>
      </c>
      <c r="F27" t="s">
        <v>296</v>
      </c>
      <c r="G27" s="12">
        <v>7.0400000000001128E-2</v>
      </c>
      <c r="H27">
        <v>0.64646464646465684</v>
      </c>
      <c r="I27">
        <v>33628.656000000003</v>
      </c>
      <c r="J27">
        <f t="shared" si="0"/>
        <v>477679.77272726508</v>
      </c>
      <c r="K27">
        <v>1107.4469999999999</v>
      </c>
      <c r="L27">
        <f t="shared" si="1"/>
        <v>15730.781249999747</v>
      </c>
      <c r="M27">
        <v>122.761</v>
      </c>
      <c r="N27">
        <f t="shared" si="2"/>
        <v>1743.7642045454265</v>
      </c>
      <c r="O27">
        <v>0.5</v>
      </c>
      <c r="P27">
        <f t="shared" si="3"/>
        <v>7.1022727272726138</v>
      </c>
      <c r="Q27">
        <v>522.38900000000001</v>
      </c>
      <c r="R27">
        <f t="shared" si="4"/>
        <v>7420.2982954544268</v>
      </c>
      <c r="S27">
        <v>0.5</v>
      </c>
      <c r="T27">
        <f t="shared" si="5"/>
        <v>7.1022727272726138</v>
      </c>
      <c r="U27">
        <v>1127.279</v>
      </c>
      <c r="V27">
        <f t="shared" si="6"/>
        <v>16012.485795454289</v>
      </c>
      <c r="W27">
        <v>0.5</v>
      </c>
      <c r="X27">
        <f t="shared" si="7"/>
        <v>7.1022727272726138</v>
      </c>
      <c r="Y27">
        <v>203.381</v>
      </c>
      <c r="Z27">
        <f t="shared" si="8"/>
        <v>2888.9346590908626</v>
      </c>
      <c r="AA27">
        <v>379.07100000000003</v>
      </c>
      <c r="AB27">
        <f t="shared" si="9"/>
        <v>5384.5312499999145</v>
      </c>
      <c r="AC27">
        <v>169.18</v>
      </c>
      <c r="AD27">
        <f t="shared" si="10"/>
        <v>2403.1249999999618</v>
      </c>
      <c r="AE27">
        <v>0.5</v>
      </c>
      <c r="AF27">
        <f t="shared" si="11"/>
        <v>7.1022727272726138</v>
      </c>
      <c r="AG27">
        <v>396.57799999999997</v>
      </c>
      <c r="AH27">
        <f t="shared" si="12"/>
        <v>5633.210227272637</v>
      </c>
      <c r="AI27">
        <v>0.5</v>
      </c>
      <c r="AJ27">
        <f t="shared" si="13"/>
        <v>7.1022727272726138</v>
      </c>
      <c r="AK27">
        <v>163.73599999999999</v>
      </c>
      <c r="AL27">
        <f t="shared" si="14"/>
        <v>2325.7954545454172</v>
      </c>
      <c r="AM27">
        <v>132.83500000000001</v>
      </c>
      <c r="AN27">
        <f t="shared" si="15"/>
        <v>1886.8607954545153</v>
      </c>
      <c r="AO27">
        <v>3385.6170000000002</v>
      </c>
      <c r="AP27">
        <f t="shared" si="16"/>
        <v>48091.150568181052</v>
      </c>
      <c r="AQ27">
        <v>348.06599999999997</v>
      </c>
      <c r="AR27">
        <f t="shared" si="17"/>
        <v>4944.1193181817389</v>
      </c>
      <c r="AS27">
        <v>651.78599999999994</v>
      </c>
      <c r="AT27">
        <f t="shared" si="18"/>
        <v>9258.3238636362148</v>
      </c>
      <c r="AU27">
        <v>133.87100000000001</v>
      </c>
      <c r="AV27">
        <f t="shared" si="19"/>
        <v>1901.5767045454243</v>
      </c>
      <c r="AW27">
        <v>3402.3580000000002</v>
      </c>
      <c r="AX27">
        <f t="shared" si="20"/>
        <v>48328.948863635589</v>
      </c>
      <c r="AY27">
        <v>0.5</v>
      </c>
      <c r="AZ27">
        <f t="shared" si="21"/>
        <v>7.1022727272726138</v>
      </c>
      <c r="BA27">
        <v>159.25700000000001</v>
      </c>
      <c r="BB27">
        <f t="shared" si="22"/>
        <v>2262.1732954545091</v>
      </c>
      <c r="BC27">
        <v>0.5</v>
      </c>
      <c r="BD27">
        <f t="shared" si="23"/>
        <v>7.1022727272726138</v>
      </c>
      <c r="BE27">
        <v>1587.8119999999999</v>
      </c>
      <c r="BF27">
        <f t="shared" si="24"/>
        <v>22554.147727272364</v>
      </c>
      <c r="BG27">
        <v>131.61500000000001</v>
      </c>
      <c r="BH27">
        <f t="shared" si="25"/>
        <v>1869.5312499999702</v>
      </c>
      <c r="BI27">
        <v>0.5</v>
      </c>
      <c r="BJ27">
        <f t="shared" si="26"/>
        <v>7.1022727272726138</v>
      </c>
      <c r="BK27">
        <v>3619.2130000000002</v>
      </c>
      <c r="BL27">
        <f t="shared" si="27"/>
        <v>51409.275568180994</v>
      </c>
      <c r="BM27">
        <v>386.14100000000002</v>
      </c>
      <c r="BN27">
        <f t="shared" si="28"/>
        <v>5484.9573863635487</v>
      </c>
      <c r="BO27">
        <v>2594.2510000000002</v>
      </c>
      <c r="BP27">
        <f t="shared" si="29"/>
        <v>36850.156249999411</v>
      </c>
      <c r="BQ27">
        <v>455.37599999999998</v>
      </c>
      <c r="BR27">
        <f t="shared" si="30"/>
        <v>6468.4090909089873</v>
      </c>
      <c r="BS27">
        <v>0.5</v>
      </c>
      <c r="BT27">
        <f t="shared" si="31"/>
        <v>7.1022727272726138</v>
      </c>
      <c r="BU27">
        <v>0.5</v>
      </c>
      <c r="BV27">
        <f t="shared" si="32"/>
        <v>7.1022727272726138</v>
      </c>
      <c r="BW27">
        <v>1584.8219999999999</v>
      </c>
      <c r="BX27">
        <f t="shared" si="33"/>
        <v>22511.676136363272</v>
      </c>
      <c r="BY27">
        <v>1021.029</v>
      </c>
      <c r="BZ27">
        <f t="shared" si="34"/>
        <v>14503.252840908859</v>
      </c>
      <c r="CA27">
        <v>0.5</v>
      </c>
      <c r="CB27">
        <f t="shared" si="35"/>
        <v>7.1022727272726138</v>
      </c>
      <c r="CC27">
        <v>204.767</v>
      </c>
      <c r="CD27">
        <f t="shared" si="36"/>
        <v>2908.6221590908626</v>
      </c>
      <c r="CE27">
        <v>0.5</v>
      </c>
      <c r="CF27">
        <f t="shared" si="37"/>
        <v>7.1022727272726138</v>
      </c>
      <c r="CG27">
        <v>181.99799999999999</v>
      </c>
      <c r="CH27">
        <f t="shared" si="38"/>
        <v>2585.1988636363221</v>
      </c>
      <c r="CI27">
        <v>355.642</v>
      </c>
      <c r="CJ27">
        <f t="shared" si="39"/>
        <v>5051.7329545453731</v>
      </c>
      <c r="CK27">
        <v>5925.7020000000002</v>
      </c>
      <c r="CL27">
        <f t="shared" si="40"/>
        <v>84171.903409089558</v>
      </c>
      <c r="CM27">
        <v>3932.8609999999999</v>
      </c>
      <c r="CN27">
        <f t="shared" si="41"/>
        <v>55864.502840908193</v>
      </c>
      <c r="CO27">
        <v>9093.98</v>
      </c>
      <c r="CP27">
        <f t="shared" si="42"/>
        <v>129175.8522727252</v>
      </c>
      <c r="CQ27">
        <v>0.5</v>
      </c>
      <c r="CR27">
        <f t="shared" si="43"/>
        <v>7.1022727272726138</v>
      </c>
      <c r="CS27">
        <v>0.5</v>
      </c>
      <c r="CT27">
        <f t="shared" si="44"/>
        <v>7.1022727272726138</v>
      </c>
      <c r="CU27">
        <v>210.673</v>
      </c>
      <c r="CV27">
        <f t="shared" si="45"/>
        <v>2992.5142045454068</v>
      </c>
      <c r="CW27">
        <v>122.971</v>
      </c>
      <c r="CX27">
        <f t="shared" si="46"/>
        <v>1746.747159090881</v>
      </c>
      <c r="CY27">
        <v>483.85500000000002</v>
      </c>
      <c r="CZ27">
        <f t="shared" si="47"/>
        <v>6872.9403409089809</v>
      </c>
      <c r="DA27">
        <v>243.041</v>
      </c>
      <c r="DB27">
        <f t="shared" si="48"/>
        <v>3452.2869318181265</v>
      </c>
      <c r="DC27">
        <v>208.149</v>
      </c>
      <c r="DD27">
        <f t="shared" si="49"/>
        <v>2956.6619318181342</v>
      </c>
    </row>
    <row r="28" spans="1:108">
      <c r="A28" t="s">
        <v>349</v>
      </c>
      <c r="B28" t="s">
        <v>292</v>
      </c>
      <c r="C28" t="s">
        <v>298</v>
      </c>
      <c r="D28" t="s">
        <v>330</v>
      </c>
      <c r="E28" t="s">
        <v>350</v>
      </c>
      <c r="F28" t="s">
        <v>296</v>
      </c>
      <c r="G28" s="12">
        <v>6.5199999999999037E-2</v>
      </c>
      <c r="H28">
        <v>0.55442176870747484</v>
      </c>
      <c r="I28">
        <v>20556.219000000001</v>
      </c>
      <c r="J28">
        <f t="shared" si="0"/>
        <v>315279.43251534208</v>
      </c>
      <c r="K28">
        <v>1025.586</v>
      </c>
      <c r="L28">
        <f t="shared" si="1"/>
        <v>15729.846625767104</v>
      </c>
      <c r="M28">
        <v>152.751</v>
      </c>
      <c r="N28">
        <f t="shared" si="2"/>
        <v>2342.8067484662924</v>
      </c>
      <c r="O28">
        <v>0.5</v>
      </c>
      <c r="P28">
        <f t="shared" si="3"/>
        <v>7.6687116564418307</v>
      </c>
      <c r="Q28">
        <v>905.11400000000003</v>
      </c>
      <c r="R28">
        <f t="shared" si="4"/>
        <v>13882.116564417383</v>
      </c>
      <c r="S28">
        <v>0.5</v>
      </c>
      <c r="T28">
        <f t="shared" si="5"/>
        <v>7.6687116564418307</v>
      </c>
      <c r="U28">
        <v>398.63099999999997</v>
      </c>
      <c r="V28">
        <f t="shared" si="6"/>
        <v>6113.9723926381266</v>
      </c>
      <c r="W28">
        <v>0.5</v>
      </c>
      <c r="X28">
        <f t="shared" si="7"/>
        <v>7.6687116564418307</v>
      </c>
      <c r="Y28">
        <v>0.5</v>
      </c>
      <c r="Z28">
        <f t="shared" si="8"/>
        <v>7.6687116564418307</v>
      </c>
      <c r="AA28">
        <v>231.14</v>
      </c>
      <c r="AB28">
        <f t="shared" si="9"/>
        <v>3545.0920245399293</v>
      </c>
      <c r="AC28">
        <v>0.5</v>
      </c>
      <c r="AD28">
        <f t="shared" si="10"/>
        <v>7.6687116564418307</v>
      </c>
      <c r="AE28">
        <v>0.5</v>
      </c>
      <c r="AF28">
        <f t="shared" si="11"/>
        <v>7.6687116564418307</v>
      </c>
      <c r="AG28">
        <v>278.85899999999998</v>
      </c>
      <c r="AH28">
        <f t="shared" si="12"/>
        <v>4276.9785276074244</v>
      </c>
      <c r="AI28">
        <v>0.5</v>
      </c>
      <c r="AJ28">
        <f t="shared" si="13"/>
        <v>7.6687116564418307</v>
      </c>
      <c r="AK28">
        <v>144.75700000000001</v>
      </c>
      <c r="AL28">
        <f t="shared" si="14"/>
        <v>2220.1993865031004</v>
      </c>
      <c r="AM28">
        <v>0.5</v>
      </c>
      <c r="AN28">
        <f t="shared" si="15"/>
        <v>7.6687116564418307</v>
      </c>
      <c r="AO28">
        <v>2450.3629999999998</v>
      </c>
      <c r="AP28">
        <f t="shared" si="16"/>
        <v>37582.254601227549</v>
      </c>
      <c r="AQ28">
        <v>228.67599999999999</v>
      </c>
      <c r="AR28">
        <f t="shared" si="17"/>
        <v>3507.3006134969842</v>
      </c>
      <c r="AS28">
        <v>615.66499999999996</v>
      </c>
      <c r="AT28">
        <f t="shared" si="18"/>
        <v>9442.7147239265196</v>
      </c>
      <c r="AU28">
        <v>0.5</v>
      </c>
      <c r="AV28">
        <f t="shared" si="19"/>
        <v>7.6687116564418307</v>
      </c>
      <c r="AW28">
        <v>1785.096</v>
      </c>
      <c r="AX28">
        <f t="shared" si="20"/>
        <v>27378.773006135372</v>
      </c>
      <c r="AY28">
        <v>0.5</v>
      </c>
      <c r="AZ28">
        <f t="shared" si="21"/>
        <v>7.6687116564418307</v>
      </c>
      <c r="BA28">
        <v>183.73500000000001</v>
      </c>
      <c r="BB28">
        <f t="shared" si="22"/>
        <v>2818.0214723926797</v>
      </c>
      <c r="BC28">
        <v>0.5</v>
      </c>
      <c r="BD28">
        <f t="shared" si="23"/>
        <v>7.6687116564418307</v>
      </c>
      <c r="BE28">
        <v>632.48199999999997</v>
      </c>
      <c r="BF28">
        <f t="shared" si="24"/>
        <v>9700.6441717792841</v>
      </c>
      <c r="BG28">
        <v>0.5</v>
      </c>
      <c r="BH28">
        <f t="shared" si="25"/>
        <v>7.6687116564418307</v>
      </c>
      <c r="BI28">
        <v>0.5</v>
      </c>
      <c r="BJ28">
        <f t="shared" si="26"/>
        <v>7.6687116564418307</v>
      </c>
      <c r="BK28">
        <v>3366.3310000000001</v>
      </c>
      <c r="BL28">
        <f t="shared" si="27"/>
        <v>51630.843558282977</v>
      </c>
      <c r="BM28">
        <v>400.62200000000001</v>
      </c>
      <c r="BN28">
        <f t="shared" si="28"/>
        <v>6144.5092024540791</v>
      </c>
      <c r="BO28">
        <v>3255.0949999999998</v>
      </c>
      <c r="BP28">
        <f t="shared" si="29"/>
        <v>49924.769938651043</v>
      </c>
      <c r="BQ28">
        <v>0.5</v>
      </c>
      <c r="BR28">
        <f t="shared" si="30"/>
        <v>7.6687116564418307</v>
      </c>
      <c r="BS28">
        <v>0.5</v>
      </c>
      <c r="BT28">
        <f t="shared" si="31"/>
        <v>7.6687116564418307</v>
      </c>
      <c r="BU28">
        <v>0.5</v>
      </c>
      <c r="BV28">
        <f t="shared" si="32"/>
        <v>7.6687116564418307</v>
      </c>
      <c r="BW28">
        <v>522.67600000000004</v>
      </c>
      <c r="BX28">
        <f t="shared" si="33"/>
        <v>8016.5030674847822</v>
      </c>
      <c r="BY28">
        <v>834.846</v>
      </c>
      <c r="BZ28">
        <f t="shared" si="34"/>
        <v>12804.386503067673</v>
      </c>
      <c r="CA28">
        <v>138.55600000000001</v>
      </c>
      <c r="CB28">
        <f t="shared" si="35"/>
        <v>2125.0920245399088</v>
      </c>
      <c r="CC28">
        <v>302.43599999999998</v>
      </c>
      <c r="CD28">
        <f t="shared" si="36"/>
        <v>4638.5889570552827</v>
      </c>
      <c r="CE28">
        <v>0.5</v>
      </c>
      <c r="CF28">
        <f t="shared" si="37"/>
        <v>7.6687116564418307</v>
      </c>
      <c r="CG28">
        <v>169.77799999999999</v>
      </c>
      <c r="CH28">
        <f t="shared" si="38"/>
        <v>2603.9570552147625</v>
      </c>
      <c r="CI28">
        <v>113.93</v>
      </c>
      <c r="CJ28">
        <f t="shared" si="39"/>
        <v>1747.3926380368357</v>
      </c>
      <c r="CK28">
        <v>5124.1120000000001</v>
      </c>
      <c r="CL28">
        <f t="shared" si="40"/>
        <v>78590.674846626935</v>
      </c>
      <c r="CM28">
        <v>1469.9590000000001</v>
      </c>
      <c r="CN28">
        <f t="shared" si="41"/>
        <v>22545.383435583157</v>
      </c>
      <c r="CO28">
        <v>7309.2449999999999</v>
      </c>
      <c r="CP28">
        <f t="shared" si="42"/>
        <v>112104.98466257834</v>
      </c>
      <c r="CQ28">
        <v>0.5</v>
      </c>
      <c r="CR28">
        <f t="shared" si="43"/>
        <v>7.6687116564418307</v>
      </c>
      <c r="CS28">
        <v>0.5</v>
      </c>
      <c r="CT28">
        <f t="shared" si="44"/>
        <v>7.6687116564418307</v>
      </c>
      <c r="CU28">
        <v>206.46799999999999</v>
      </c>
      <c r="CV28">
        <f t="shared" si="45"/>
        <v>3166.6871165644638</v>
      </c>
      <c r="CW28">
        <v>159.524</v>
      </c>
      <c r="CX28">
        <f t="shared" si="46"/>
        <v>2446.6871165644534</v>
      </c>
      <c r="CY28">
        <v>590.19899999999996</v>
      </c>
      <c r="CZ28">
        <f t="shared" si="47"/>
        <v>9052.1319018406248</v>
      </c>
      <c r="DA28">
        <v>298.887</v>
      </c>
      <c r="DB28">
        <f t="shared" si="48"/>
        <v>4584.1564417178588</v>
      </c>
      <c r="DC28">
        <v>203.20599999999999</v>
      </c>
      <c r="DD28">
        <f t="shared" si="49"/>
        <v>3116.6564417178374</v>
      </c>
    </row>
    <row r="29" spans="1:108">
      <c r="A29" t="s">
        <v>351</v>
      </c>
      <c r="B29" t="s">
        <v>292</v>
      </c>
      <c r="C29" t="s">
        <v>298</v>
      </c>
      <c r="D29" t="s">
        <v>335</v>
      </c>
      <c r="E29" t="s">
        <v>352</v>
      </c>
      <c r="F29" t="s">
        <v>296</v>
      </c>
      <c r="G29" s="12">
        <v>6.369999999999898E-2</v>
      </c>
      <c r="H29">
        <v>0.56471631205672856</v>
      </c>
      <c r="I29">
        <v>19264.267</v>
      </c>
      <c r="J29">
        <f t="shared" si="0"/>
        <v>302421.77394035022</v>
      </c>
      <c r="K29">
        <v>762.11300000000006</v>
      </c>
      <c r="L29">
        <f t="shared" si="1"/>
        <v>11964.09733124038</v>
      </c>
      <c r="M29">
        <v>134.37200000000001</v>
      </c>
      <c r="N29">
        <f t="shared" si="2"/>
        <v>2109.4505494505834</v>
      </c>
      <c r="O29">
        <v>0.5</v>
      </c>
      <c r="P29">
        <f t="shared" si="3"/>
        <v>7.8492935635794039</v>
      </c>
      <c r="Q29">
        <v>431.93</v>
      </c>
      <c r="R29">
        <f t="shared" si="4"/>
        <v>6780.6907378337037</v>
      </c>
      <c r="S29">
        <v>0.5</v>
      </c>
      <c r="T29">
        <f t="shared" si="5"/>
        <v>7.8492935635794039</v>
      </c>
      <c r="U29">
        <v>0.5</v>
      </c>
      <c r="V29">
        <f t="shared" si="6"/>
        <v>7.8492935635794039</v>
      </c>
      <c r="W29">
        <v>408.17700000000002</v>
      </c>
      <c r="X29">
        <f t="shared" si="7"/>
        <v>6407.8021978023007</v>
      </c>
      <c r="Y29">
        <v>0.5</v>
      </c>
      <c r="Z29">
        <f t="shared" si="8"/>
        <v>7.8492935635794039</v>
      </c>
      <c r="AA29">
        <v>394.96899999999999</v>
      </c>
      <c r="AB29">
        <f t="shared" si="9"/>
        <v>6200.4552590267867</v>
      </c>
      <c r="AC29">
        <v>124.236</v>
      </c>
      <c r="AD29">
        <f t="shared" si="10"/>
        <v>1950.3296703297017</v>
      </c>
      <c r="AE29">
        <v>0.5</v>
      </c>
      <c r="AF29">
        <f t="shared" si="11"/>
        <v>7.8492935635794039</v>
      </c>
      <c r="AG29">
        <v>275.98500000000001</v>
      </c>
      <c r="AH29">
        <f t="shared" si="12"/>
        <v>4332.5745682889237</v>
      </c>
      <c r="AI29">
        <v>0.5</v>
      </c>
      <c r="AJ29">
        <f t="shared" si="13"/>
        <v>7.8492935635794039</v>
      </c>
      <c r="AK29">
        <v>0.5</v>
      </c>
      <c r="AL29">
        <f t="shared" si="14"/>
        <v>7.8492935635794039</v>
      </c>
      <c r="AM29">
        <v>112.83799999999999</v>
      </c>
      <c r="AN29">
        <f t="shared" si="15"/>
        <v>1771.3971742543454</v>
      </c>
      <c r="AO29">
        <v>2215.1750000000002</v>
      </c>
      <c r="AP29">
        <f t="shared" si="16"/>
        <v>34775.117739404013</v>
      </c>
      <c r="AQ29">
        <v>245.393</v>
      </c>
      <c r="AR29">
        <f t="shared" si="17"/>
        <v>3852.323390894881</v>
      </c>
      <c r="AS29">
        <v>353.38099999999997</v>
      </c>
      <c r="AT29">
        <f t="shared" si="18"/>
        <v>5547.5824175825064</v>
      </c>
      <c r="AU29">
        <v>0.5</v>
      </c>
      <c r="AV29">
        <f t="shared" si="19"/>
        <v>7.8492935635794039</v>
      </c>
      <c r="AW29">
        <v>2604.2710000000002</v>
      </c>
      <c r="AX29">
        <f t="shared" si="20"/>
        <v>40883.375196232999</v>
      </c>
      <c r="AY29">
        <v>0.5</v>
      </c>
      <c r="AZ29">
        <f t="shared" si="21"/>
        <v>7.8492935635794039</v>
      </c>
      <c r="BA29">
        <v>131.05799999999999</v>
      </c>
      <c r="BB29">
        <f t="shared" si="22"/>
        <v>2057.425431711179</v>
      </c>
      <c r="BC29">
        <v>0.5</v>
      </c>
      <c r="BD29">
        <f t="shared" si="23"/>
        <v>7.8492935635794039</v>
      </c>
      <c r="BE29">
        <v>912.05</v>
      </c>
      <c r="BF29">
        <f t="shared" si="24"/>
        <v>14317.896389325189</v>
      </c>
      <c r="BG29">
        <v>0.5</v>
      </c>
      <c r="BH29">
        <f t="shared" si="25"/>
        <v>7.8492935635794039</v>
      </c>
      <c r="BI29">
        <v>0.5</v>
      </c>
      <c r="BJ29">
        <f t="shared" si="26"/>
        <v>7.8492935635794039</v>
      </c>
      <c r="BK29">
        <v>349.61200000000002</v>
      </c>
      <c r="BL29">
        <f t="shared" si="27"/>
        <v>5488.4144427002457</v>
      </c>
      <c r="BM29">
        <v>204.33600000000001</v>
      </c>
      <c r="BN29">
        <f t="shared" si="28"/>
        <v>3207.7864992151221</v>
      </c>
      <c r="BO29">
        <v>2575.06</v>
      </c>
      <c r="BP29">
        <f t="shared" si="29"/>
        <v>40424.803767661557</v>
      </c>
      <c r="BQ29">
        <v>173.90600000000001</v>
      </c>
      <c r="BR29">
        <f t="shared" si="30"/>
        <v>2730.0784929356796</v>
      </c>
      <c r="BS29">
        <v>0.5</v>
      </c>
      <c r="BT29">
        <f t="shared" si="31"/>
        <v>7.8492935635794039</v>
      </c>
      <c r="BU29">
        <v>0.5</v>
      </c>
      <c r="BV29">
        <f t="shared" si="32"/>
        <v>7.8492935635794039</v>
      </c>
      <c r="BW29">
        <v>670.51300000000003</v>
      </c>
      <c r="BX29">
        <f t="shared" si="33"/>
        <v>10526.106750392633</v>
      </c>
      <c r="BY29">
        <v>393.99</v>
      </c>
      <c r="BZ29">
        <f t="shared" si="34"/>
        <v>6185.0863422292987</v>
      </c>
      <c r="CA29">
        <v>0.5</v>
      </c>
      <c r="CB29">
        <f t="shared" si="35"/>
        <v>7.8492935635794039</v>
      </c>
      <c r="CC29">
        <v>305.49299999999999</v>
      </c>
      <c r="CD29">
        <f t="shared" si="36"/>
        <v>4795.8084772371258</v>
      </c>
      <c r="CE29">
        <v>0.5</v>
      </c>
      <c r="CF29">
        <f t="shared" si="37"/>
        <v>7.8492935635794039</v>
      </c>
      <c r="CG29">
        <v>173.55699999999999</v>
      </c>
      <c r="CH29">
        <f t="shared" si="38"/>
        <v>2724.5996860283008</v>
      </c>
      <c r="CI29">
        <v>155.79</v>
      </c>
      <c r="CJ29">
        <f t="shared" si="39"/>
        <v>2445.6828885400705</v>
      </c>
      <c r="CK29">
        <v>5743.59</v>
      </c>
      <c r="CL29">
        <f t="shared" si="40"/>
        <v>90166.248037678059</v>
      </c>
      <c r="CM29">
        <v>2320.866</v>
      </c>
      <c r="CN29">
        <f t="shared" si="41"/>
        <v>36434.31711146055</v>
      </c>
      <c r="CO29">
        <v>6191.9219999999996</v>
      </c>
      <c r="CP29">
        <f t="shared" si="42"/>
        <v>97204.427001571414</v>
      </c>
      <c r="CQ29">
        <v>0.5</v>
      </c>
      <c r="CR29">
        <f t="shared" si="43"/>
        <v>7.8492935635794039</v>
      </c>
      <c r="CS29">
        <v>0.5</v>
      </c>
      <c r="CT29">
        <f t="shared" si="44"/>
        <v>7.8492935635794039</v>
      </c>
      <c r="CU29">
        <v>192.55</v>
      </c>
      <c r="CV29">
        <f t="shared" si="45"/>
        <v>3022.7629513344286</v>
      </c>
      <c r="CW29">
        <v>200.773</v>
      </c>
      <c r="CX29">
        <f t="shared" si="46"/>
        <v>3151.8524332810553</v>
      </c>
      <c r="CY29">
        <v>523.20100000000002</v>
      </c>
      <c r="CZ29">
        <f t="shared" si="47"/>
        <v>8213.5164835166161</v>
      </c>
      <c r="DA29">
        <v>226.12899999999999</v>
      </c>
      <c r="DB29">
        <f t="shared" si="48"/>
        <v>3549.9058084772937</v>
      </c>
      <c r="DC29">
        <v>180.15</v>
      </c>
      <c r="DD29">
        <f t="shared" si="49"/>
        <v>2828.1004709576591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D29"/>
  <sheetViews>
    <sheetView workbookViewId="0">
      <selection activeCell="J2" sqref="J2"/>
    </sheetView>
  </sheetViews>
  <sheetFormatPr baseColWidth="10" defaultColWidth="8.83203125" defaultRowHeight="15"/>
  <cols>
    <col min="10" max="10" width="12.1640625" customWidth="1"/>
  </cols>
  <sheetData>
    <row r="1" spans="1:108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353</v>
      </c>
      <c r="H1" t="s">
        <v>354</v>
      </c>
      <c r="I1" t="s">
        <v>0</v>
      </c>
      <c r="J1" s="13" t="s">
        <v>407</v>
      </c>
      <c r="K1" t="s">
        <v>1</v>
      </c>
      <c r="L1" s="13" t="s">
        <v>407</v>
      </c>
      <c r="M1" t="s">
        <v>2</v>
      </c>
      <c r="N1" s="13" t="s">
        <v>407</v>
      </c>
      <c r="O1" t="s">
        <v>3</v>
      </c>
      <c r="P1" s="13" t="s">
        <v>407</v>
      </c>
      <c r="Q1" t="s">
        <v>4</v>
      </c>
      <c r="R1" s="13" t="s">
        <v>407</v>
      </c>
      <c r="S1" t="s">
        <v>5</v>
      </c>
      <c r="T1" s="13" t="s">
        <v>407</v>
      </c>
      <c r="U1" t="s">
        <v>6</v>
      </c>
      <c r="V1" s="13" t="s">
        <v>407</v>
      </c>
      <c r="W1" t="s">
        <v>213</v>
      </c>
      <c r="X1" s="13" t="s">
        <v>407</v>
      </c>
      <c r="Y1" t="s">
        <v>8</v>
      </c>
      <c r="Z1" s="13" t="s">
        <v>407</v>
      </c>
      <c r="AA1" t="s">
        <v>9</v>
      </c>
      <c r="AB1" s="13" t="s">
        <v>407</v>
      </c>
      <c r="AC1" t="s">
        <v>10</v>
      </c>
      <c r="AD1" s="13" t="s">
        <v>407</v>
      </c>
      <c r="AE1" t="s">
        <v>11</v>
      </c>
      <c r="AF1" s="13" t="s">
        <v>407</v>
      </c>
      <c r="AG1" t="s">
        <v>12</v>
      </c>
      <c r="AH1" s="13" t="s">
        <v>407</v>
      </c>
      <c r="AI1" t="s">
        <v>13</v>
      </c>
      <c r="AJ1" s="13" t="s">
        <v>407</v>
      </c>
      <c r="AK1" t="s">
        <v>14</v>
      </c>
      <c r="AL1" s="13" t="s">
        <v>407</v>
      </c>
      <c r="AM1" t="s">
        <v>16</v>
      </c>
      <c r="AN1" s="13" t="s">
        <v>407</v>
      </c>
      <c r="AO1" t="s">
        <v>19</v>
      </c>
      <c r="AP1" s="13" t="s">
        <v>407</v>
      </c>
      <c r="AQ1" t="s">
        <v>20</v>
      </c>
      <c r="AR1" s="13" t="s">
        <v>407</v>
      </c>
      <c r="AS1" t="s">
        <v>21</v>
      </c>
      <c r="AT1" s="13" t="s">
        <v>407</v>
      </c>
      <c r="AU1" t="s">
        <v>22</v>
      </c>
      <c r="AV1" s="13" t="s">
        <v>407</v>
      </c>
      <c r="AW1" t="s">
        <v>23</v>
      </c>
      <c r="AX1" s="13" t="s">
        <v>407</v>
      </c>
      <c r="AY1" t="s">
        <v>24</v>
      </c>
      <c r="AZ1" s="13" t="s">
        <v>407</v>
      </c>
      <c r="BA1" t="s">
        <v>25</v>
      </c>
      <c r="BB1" s="13" t="s">
        <v>407</v>
      </c>
      <c r="BC1" t="s">
        <v>26</v>
      </c>
      <c r="BD1" s="13" t="s">
        <v>407</v>
      </c>
      <c r="BE1" t="s">
        <v>27</v>
      </c>
      <c r="BF1" s="13" t="s">
        <v>407</v>
      </c>
      <c r="BG1" t="s">
        <v>28</v>
      </c>
      <c r="BH1" s="13" t="s">
        <v>407</v>
      </c>
      <c r="BI1" t="s">
        <v>30</v>
      </c>
      <c r="BJ1" s="13" t="s">
        <v>407</v>
      </c>
      <c r="BK1" t="s">
        <v>31</v>
      </c>
      <c r="BL1" s="13" t="s">
        <v>407</v>
      </c>
      <c r="BM1" t="s">
        <v>32</v>
      </c>
      <c r="BN1" s="13" t="s">
        <v>407</v>
      </c>
      <c r="BO1" t="s">
        <v>33</v>
      </c>
      <c r="BQ1" t="s">
        <v>34</v>
      </c>
      <c r="BS1" t="s">
        <v>35</v>
      </c>
      <c r="BU1" t="s">
        <v>36</v>
      </c>
      <c r="BW1" t="s">
        <v>37</v>
      </c>
      <c r="BY1" t="s">
        <v>38</v>
      </c>
      <c r="CA1" t="s">
        <v>40</v>
      </c>
      <c r="CC1" t="s">
        <v>41</v>
      </c>
      <c r="CE1" t="s">
        <v>42</v>
      </c>
      <c r="CG1" t="s">
        <v>43</v>
      </c>
      <c r="CI1" t="s">
        <v>44</v>
      </c>
      <c r="CK1" t="s">
        <v>45</v>
      </c>
      <c r="CM1" t="s">
        <v>46</v>
      </c>
      <c r="CO1" t="s">
        <v>47</v>
      </c>
      <c r="CQ1" t="s">
        <v>48</v>
      </c>
      <c r="CS1" t="s">
        <v>50</v>
      </c>
      <c r="CU1" t="s">
        <v>52</v>
      </c>
      <c r="CW1" t="s">
        <v>53</v>
      </c>
      <c r="CY1" t="s">
        <v>54</v>
      </c>
      <c r="DA1" t="s">
        <v>55</v>
      </c>
      <c r="DC1" t="s">
        <v>56</v>
      </c>
    </row>
    <row r="2" spans="1:108">
      <c r="A2" t="s">
        <v>275</v>
      </c>
      <c r="B2" t="s">
        <v>276</v>
      </c>
      <c r="C2" t="s">
        <v>277</v>
      </c>
      <c r="D2" t="s">
        <v>278</v>
      </c>
      <c r="E2" t="s">
        <v>279</v>
      </c>
      <c r="F2">
        <v>44350</v>
      </c>
      <c r="G2">
        <v>6.25E-2</v>
      </c>
      <c r="H2">
        <v>0.56766575840145317</v>
      </c>
      <c r="I2">
        <v>85584.816000000006</v>
      </c>
      <c r="J2">
        <f>LOG10(I2)</f>
        <v>4.9323967213086517</v>
      </c>
      <c r="K2">
        <v>4091.5039999999999</v>
      </c>
      <c r="L2">
        <f>LOG10(K2)</f>
        <v>3.611882980094073</v>
      </c>
      <c r="M2">
        <v>2102.4</v>
      </c>
      <c r="N2">
        <f>LOG10(M2)</f>
        <v>3.3227153478796869</v>
      </c>
      <c r="O2">
        <v>8</v>
      </c>
      <c r="P2">
        <f>LOG10(O2)</f>
        <v>0.90308998699194354</v>
      </c>
      <c r="Q2">
        <v>5127.6959999999999</v>
      </c>
      <c r="R2">
        <f>LOG10(Q2)</f>
        <v>3.7099222697408614</v>
      </c>
      <c r="S2">
        <v>8</v>
      </c>
      <c r="T2">
        <f>LOG10(S2)</f>
        <v>0.90308998699194354</v>
      </c>
      <c r="U2">
        <v>1677.5840000000001</v>
      </c>
      <c r="V2">
        <f>LOG10(U2)</f>
        <v>3.2246842753823906</v>
      </c>
      <c r="W2">
        <v>8</v>
      </c>
      <c r="X2">
        <f>LOG10(W2)</f>
        <v>0.90308998699194354</v>
      </c>
      <c r="Y2">
        <v>8</v>
      </c>
      <c r="Z2">
        <f>LOG10(Y2)</f>
        <v>0.90308998699194354</v>
      </c>
      <c r="AA2">
        <v>8</v>
      </c>
      <c r="AB2">
        <f>LOG10(AA2)</f>
        <v>0.90308998699194354</v>
      </c>
      <c r="AC2">
        <v>8</v>
      </c>
      <c r="AD2">
        <f>LOG10(AC2)</f>
        <v>0.90308998699194354</v>
      </c>
      <c r="AE2">
        <v>1674.9280000000001</v>
      </c>
      <c r="AF2">
        <f>LOG10(AE2)</f>
        <v>3.2239961427909112</v>
      </c>
      <c r="AG2">
        <v>8</v>
      </c>
      <c r="AH2">
        <f>LOG10(AG2)</f>
        <v>0.90308998699194354</v>
      </c>
      <c r="AI2">
        <v>8</v>
      </c>
      <c r="AJ2">
        <f>LOG10(AI2)</f>
        <v>0.90308998699194354</v>
      </c>
      <c r="AK2">
        <v>8</v>
      </c>
      <c r="AL2">
        <f>LOG10(AK2)</f>
        <v>0.90308998699194354</v>
      </c>
      <c r="AM2">
        <v>8</v>
      </c>
      <c r="AN2">
        <f>LOG10(AM2)</f>
        <v>0.90308998699194354</v>
      </c>
      <c r="AO2">
        <v>26124.944</v>
      </c>
      <c r="AP2">
        <f>LOG10(AO2)</f>
        <v>4.417055368190228</v>
      </c>
      <c r="AQ2">
        <v>8</v>
      </c>
      <c r="AR2">
        <f>LOG10(AQ2)</f>
        <v>0.90308998699194354</v>
      </c>
      <c r="AS2">
        <v>8</v>
      </c>
      <c r="AT2">
        <f>LOG10(AS2)</f>
        <v>0.90308998699194354</v>
      </c>
      <c r="AU2">
        <v>7538.4480000000003</v>
      </c>
      <c r="AV2">
        <f>LOG10(AU2)</f>
        <v>3.877281943427521</v>
      </c>
      <c r="AW2">
        <v>27192.272000000001</v>
      </c>
      <c r="AX2">
        <f>LOG10(AW2)</f>
        <v>4.4344454957758073</v>
      </c>
      <c r="AY2">
        <v>8</v>
      </c>
      <c r="AZ2">
        <f>LOG10(AY2)</f>
        <v>0.90308998699194354</v>
      </c>
      <c r="BA2">
        <v>8</v>
      </c>
      <c r="BB2">
        <f>LOG10(BA2)</f>
        <v>0.90308998699194354</v>
      </c>
      <c r="BC2">
        <v>8</v>
      </c>
      <c r="BD2">
        <f>LOG10(BC2)</f>
        <v>0.90308998699194354</v>
      </c>
      <c r="BE2">
        <v>141491.6</v>
      </c>
      <c r="BF2">
        <f>LOG10(BE2)</f>
        <v>5.1507306576558261</v>
      </c>
      <c r="BG2">
        <v>8</v>
      </c>
      <c r="BH2">
        <f>LOG10(BG2)</f>
        <v>0.90308998699194354</v>
      </c>
      <c r="BI2">
        <v>8</v>
      </c>
      <c r="BJ2">
        <f>LOG10(BI2)</f>
        <v>0.90308998699194354</v>
      </c>
      <c r="BK2">
        <v>2087.6480000000001</v>
      </c>
      <c r="BL2">
        <f>LOG10(BK2)</f>
        <v>3.3196572737627861</v>
      </c>
      <c r="BM2">
        <v>8333.3439999999991</v>
      </c>
      <c r="BN2">
        <f>LOG10(BM2)</f>
        <v>3.9208193098489561</v>
      </c>
      <c r="BO2">
        <v>164244.304</v>
      </c>
      <c r="BP2">
        <f>LOG10(BO2)</f>
        <v>5.2154903171404143</v>
      </c>
      <c r="BQ2">
        <v>1810.704</v>
      </c>
      <c r="BR2">
        <f>LOG10(BQ2)</f>
        <v>3.2578474609858694</v>
      </c>
      <c r="BS2">
        <v>2941.4079999999999</v>
      </c>
      <c r="BT2">
        <f>LOG10(BS2)</f>
        <v>3.4685552692738044</v>
      </c>
      <c r="BU2">
        <v>4638.0640000000003</v>
      </c>
      <c r="BV2">
        <f>LOG10(BU2)</f>
        <v>3.6663367371124629</v>
      </c>
      <c r="BW2">
        <v>4916.0159999999996</v>
      </c>
      <c r="BX2">
        <f>LOG10(BW2)</f>
        <v>3.691613287701073</v>
      </c>
      <c r="BY2">
        <v>8</v>
      </c>
      <c r="BZ2">
        <f>LOG10(BY2)</f>
        <v>0.90308998699194354</v>
      </c>
      <c r="CA2">
        <v>1617.3119999999999</v>
      </c>
      <c r="CB2">
        <f>LOG10(CA2)</f>
        <v>3.2087938089031178</v>
      </c>
      <c r="CC2">
        <v>3759.232</v>
      </c>
      <c r="CD2">
        <f>LOG10(CC2)</f>
        <v>3.5750991289089873</v>
      </c>
      <c r="CE2">
        <v>2106.9279999999999</v>
      </c>
      <c r="CF2">
        <f>LOG10(CE2)</f>
        <v>3.3236496947267655</v>
      </c>
      <c r="CG2">
        <v>8</v>
      </c>
      <c r="CH2">
        <f>LOG10(CG2)</f>
        <v>0.90308998699194354</v>
      </c>
      <c r="CI2">
        <v>48739.936000000002</v>
      </c>
      <c r="CJ2">
        <f>LOG10(CI2)</f>
        <v>4.6878849545806487</v>
      </c>
      <c r="CK2">
        <v>179731.21599999999</v>
      </c>
      <c r="CL2">
        <f>LOG10(CK2)</f>
        <v>5.2546235126080498</v>
      </c>
      <c r="CM2">
        <v>8</v>
      </c>
      <c r="CN2">
        <f>LOG10(CM2)</f>
        <v>0.90308998699194354</v>
      </c>
      <c r="CO2">
        <v>2719.136</v>
      </c>
      <c r="CP2">
        <f>LOG10(CO2)</f>
        <v>3.4344309297546367</v>
      </c>
      <c r="CQ2">
        <v>2507.1039999999998</v>
      </c>
      <c r="CR2">
        <f>LOG10(CQ2)</f>
        <v>3.3991723497896089</v>
      </c>
      <c r="CS2">
        <v>6578.9920000000002</v>
      </c>
      <c r="CT2">
        <f>LOG10(CS2)</f>
        <v>3.818159358298999</v>
      </c>
      <c r="CU2">
        <v>2336.3359999999998</v>
      </c>
      <c r="CV2">
        <f>LOG10(CU2)</f>
        <v>3.3685353009628223</v>
      </c>
      <c r="CW2">
        <v>2735.904</v>
      </c>
      <c r="CX2">
        <f>LOG10(CW2)</f>
        <v>3.4371008543778583</v>
      </c>
      <c r="CY2">
        <v>5753.4080000000004</v>
      </c>
      <c r="CZ2">
        <f>LOG10(CY2)</f>
        <v>3.7599251728896959</v>
      </c>
      <c r="DA2">
        <v>1728.88</v>
      </c>
      <c r="DB2">
        <f>LOG(DA2)</f>
        <v>3.2377648503320917</v>
      </c>
      <c r="DC2">
        <v>8</v>
      </c>
      <c r="DD2">
        <f>LOG10(DC2)</f>
        <v>0.90308998699194354</v>
      </c>
    </row>
    <row r="3" spans="1:108">
      <c r="A3" t="s">
        <v>280</v>
      </c>
      <c r="B3" t="s">
        <v>276</v>
      </c>
      <c r="C3" t="s">
        <v>277</v>
      </c>
      <c r="D3" t="s">
        <v>281</v>
      </c>
      <c r="E3" t="s">
        <v>279</v>
      </c>
      <c r="F3">
        <v>44350</v>
      </c>
      <c r="G3">
        <v>5.3099999999998815E-2</v>
      </c>
      <c r="H3">
        <v>0.52263779527557885</v>
      </c>
      <c r="I3">
        <v>97429.811676085039</v>
      </c>
      <c r="J3">
        <f t="shared" ref="J3:J29" si="0">LOG10(I3)</f>
        <v>4.9886918630946582</v>
      </c>
      <c r="K3">
        <v>2653.7853107345222</v>
      </c>
      <c r="L3">
        <f t="shared" ref="L3:L29" si="1">LOG10(K3)</f>
        <v>3.4238657858476795</v>
      </c>
      <c r="M3">
        <v>9.4161958568740332</v>
      </c>
      <c r="N3">
        <f t="shared" ref="N3:N29" si="2">LOG10(M3)</f>
        <v>0.97387548325455942</v>
      </c>
      <c r="O3">
        <v>9.4161958568740332</v>
      </c>
      <c r="P3">
        <f t="shared" ref="P3:P29" si="3">LOG10(O3)</f>
        <v>0.97387548325455942</v>
      </c>
      <c r="Q3">
        <v>5648.9642184558697</v>
      </c>
      <c r="R3">
        <f t="shared" ref="R3:R29" si="4">LOG10(Q3)</f>
        <v>3.7519688238465441</v>
      </c>
      <c r="S3">
        <v>9.4161958568740332</v>
      </c>
      <c r="T3">
        <f t="shared" ref="T3:T29" si="5">LOG10(S3)</f>
        <v>0.97387548325455942</v>
      </c>
      <c r="U3">
        <v>2199.9435028249077</v>
      </c>
      <c r="V3">
        <f t="shared" ref="V3:V29" si="6">LOG10(U3)</f>
        <v>3.3424115277647313</v>
      </c>
      <c r="W3">
        <v>9.4161958568740332</v>
      </c>
      <c r="X3">
        <f t="shared" ref="X3:X29" si="7">LOG10(W3)</f>
        <v>0.97387548325455942</v>
      </c>
      <c r="Y3">
        <v>9.4161958568740332</v>
      </c>
      <c r="Z3">
        <f t="shared" ref="Z3:Z29" si="8">LOG10(Y3)</f>
        <v>0.97387548325455942</v>
      </c>
      <c r="AA3">
        <v>9.4161958568740332</v>
      </c>
      <c r="AB3">
        <f t="shared" ref="AB3:AB29" si="9">LOG10(AA3)</f>
        <v>0.97387548325455942</v>
      </c>
      <c r="AC3">
        <v>9.4161958568740332</v>
      </c>
      <c r="AD3">
        <f t="shared" ref="AD3:AD29" si="10">LOG10(AC3)</f>
        <v>0.97387548325455942</v>
      </c>
      <c r="AE3">
        <v>9.4161958568740332</v>
      </c>
      <c r="AF3">
        <f t="shared" ref="AF3:AF29" si="11">LOG10(AE3)</f>
        <v>0.97387548325455942</v>
      </c>
      <c r="AG3">
        <v>9.4161958568740332</v>
      </c>
      <c r="AH3">
        <f t="shared" ref="AH3:AH29" si="12">LOG10(AG3)</f>
        <v>0.97387548325455942</v>
      </c>
      <c r="AI3">
        <v>9.4161958568740332</v>
      </c>
      <c r="AJ3">
        <f t="shared" ref="AJ3:AJ29" si="13">LOG10(AI3)</f>
        <v>0.97387548325455942</v>
      </c>
      <c r="AK3">
        <v>9.4161958568740332</v>
      </c>
      <c r="AL3">
        <f t="shared" ref="AL3:AL29" si="14">LOG10(AK3)</f>
        <v>0.97387548325455942</v>
      </c>
      <c r="AM3">
        <v>9.4161958568740332</v>
      </c>
      <c r="AN3">
        <f t="shared" ref="AN3:AN29" si="15">LOG10(AM3)</f>
        <v>0.97387548325455942</v>
      </c>
      <c r="AO3">
        <v>85349.679849342778</v>
      </c>
      <c r="AP3">
        <f t="shared" ref="AP3:AP29" si="16">LOG10(AO3)</f>
        <v>4.9312018963948114</v>
      </c>
      <c r="AQ3">
        <v>9.4161958568740332</v>
      </c>
      <c r="AR3">
        <f t="shared" ref="AR3:AR29" si="17">LOG10(AQ3)</f>
        <v>0.97387548325455942</v>
      </c>
      <c r="AS3">
        <v>9.4161958568740332</v>
      </c>
      <c r="AT3">
        <f t="shared" ref="AT3:AT29" si="18">LOG10(AS3)</f>
        <v>0.97387548325455942</v>
      </c>
      <c r="AU3">
        <v>10155.348399246932</v>
      </c>
      <c r="AV3">
        <f t="shared" ref="AV3:AV29" si="19">LOG10(AU3)</f>
        <v>4.00669482732477</v>
      </c>
      <c r="AW3">
        <v>35411.732580038457</v>
      </c>
      <c r="AX3">
        <f t="shared" ref="AX3:AX29" si="20">LOG10(AW3)</f>
        <v>4.5491471758838493</v>
      </c>
      <c r="AY3">
        <v>9.4161958568740332</v>
      </c>
      <c r="AZ3">
        <f t="shared" ref="AZ3:AZ29" si="21">LOG10(AY3)</f>
        <v>0.97387548325455942</v>
      </c>
      <c r="BA3">
        <v>9.4161958568740332</v>
      </c>
      <c r="BB3">
        <f t="shared" ref="BB3:BB29" si="22">LOG10(BA3)</f>
        <v>0.97387548325455942</v>
      </c>
      <c r="BC3">
        <v>9.4161958568740332</v>
      </c>
      <c r="BD3">
        <f t="shared" ref="BD3:BD29" si="23">LOG10(BC3)</f>
        <v>0.97387548325455942</v>
      </c>
      <c r="BE3">
        <v>426089.05838042387</v>
      </c>
      <c r="BF3">
        <f t="shared" ref="BF3:BF29" si="24">LOG10(BE3)</f>
        <v>5.6295003820154808</v>
      </c>
      <c r="BG3">
        <v>9.4161958568740332</v>
      </c>
      <c r="BH3">
        <f t="shared" ref="BH3:BH29" si="25">LOG10(BG3)</f>
        <v>0.97387548325455942</v>
      </c>
      <c r="BI3">
        <v>2062.2975517891232</v>
      </c>
      <c r="BJ3">
        <f t="shared" ref="BJ3:BJ29" si="26">LOG10(BI3)</f>
        <v>3.3143513262128907</v>
      </c>
      <c r="BK3">
        <v>2047.740112994396</v>
      </c>
      <c r="BL3">
        <f t="shared" ref="BL3:BL29" si="27">LOG10(BK3)</f>
        <v>3.3112748377264567</v>
      </c>
      <c r="BM3">
        <v>3117.2693032015759</v>
      </c>
      <c r="BN3">
        <f t="shared" ref="BN3:BN29" si="28">LOG10(BM3)</f>
        <v>3.493774322919208</v>
      </c>
      <c r="BO3">
        <v>96270.866290020989</v>
      </c>
      <c r="BP3">
        <f t="shared" ref="BP3:BP29" si="29">LOG10(BO3)</f>
        <v>4.9834948798164458</v>
      </c>
      <c r="BQ3">
        <v>4096.1393596987728</v>
      </c>
      <c r="BR3">
        <f t="shared" ref="BR3:BR29" si="30">LOG10(BQ3)</f>
        <v>3.6123747238756354</v>
      </c>
      <c r="BS3">
        <v>5426.930320150781</v>
      </c>
      <c r="BT3">
        <f t="shared" ref="BT3:BT29" si="31">LOG10(BS3)</f>
        <v>3.7345542454290634</v>
      </c>
      <c r="BU3">
        <v>9.4161958568740332</v>
      </c>
      <c r="BV3">
        <f t="shared" ref="BV3:BV29" si="32">LOG10(BU3)</f>
        <v>0.97387548325455942</v>
      </c>
      <c r="BW3">
        <v>15583.465160075677</v>
      </c>
      <c r="BX3">
        <f t="shared" ref="BX3:BX29" si="33">LOG10(BW3)</f>
        <v>4.1926640343745172</v>
      </c>
      <c r="BY3">
        <v>2033.6534839925123</v>
      </c>
      <c r="BZ3">
        <f t="shared" ref="BZ3:BZ29" si="34">LOG10(BY3)</f>
        <v>3.3082769550713493</v>
      </c>
      <c r="CA3">
        <v>1893.898305084788</v>
      </c>
      <c r="CB3">
        <f t="shared" ref="CB3:CB29" si="35">LOG10(CA3)</f>
        <v>3.277356655382011</v>
      </c>
      <c r="CC3">
        <v>15340.847457627462</v>
      </c>
      <c r="CD3">
        <f t="shared" ref="CD3:CD29" si="36">LOG10(CC3)</f>
        <v>4.185849351529864</v>
      </c>
      <c r="CE3">
        <v>15557.30696798528</v>
      </c>
      <c r="CF3">
        <f t="shared" ref="CF3:CF29" si="37">LOG10(CE3)</f>
        <v>4.1919344210491536</v>
      </c>
      <c r="CG3">
        <v>9.4161958568740332</v>
      </c>
      <c r="CH3">
        <f t="shared" ref="CH3:CH29" si="38">LOG10(CG3)</f>
        <v>0.97387548325455942</v>
      </c>
      <c r="CI3">
        <v>134257.98493408962</v>
      </c>
      <c r="CJ3">
        <f t="shared" ref="CJ3:CJ29" si="39">LOG10(CI3)</f>
        <v>5.1279401246113556</v>
      </c>
      <c r="CK3">
        <v>114997.60828625491</v>
      </c>
      <c r="CL3">
        <f t="shared" ref="CL3:CL29" si="40">LOG10(CK3)</f>
        <v>5.060688808015497</v>
      </c>
      <c r="CM3">
        <v>14886.384180791292</v>
      </c>
      <c r="CN3">
        <f t="shared" ref="CN3:CN29" si="41">LOG10(CM3)</f>
        <v>4.1727892228679133</v>
      </c>
      <c r="CO3">
        <v>8755.3483992468991</v>
      </c>
      <c r="CP3">
        <f t="shared" ref="CP3:CP29" si="42">LOG10(CO3)</f>
        <v>3.9422734325279642</v>
      </c>
      <c r="CQ3">
        <v>9.4161958568740332</v>
      </c>
      <c r="CR3">
        <f t="shared" ref="CR3:CR29" si="43">LOG10(CQ3)</f>
        <v>0.97387548325455942</v>
      </c>
      <c r="CS3">
        <v>7775.3672316385919</v>
      </c>
      <c r="CT3">
        <f t="shared" ref="CT3:CT29" si="44">LOG10(CS3)</f>
        <v>3.8907209099699842</v>
      </c>
      <c r="CU3">
        <v>4095.7627118644987</v>
      </c>
      <c r="CV3">
        <f t="shared" ref="CV3:CV29" si="45">LOG10(CU3)</f>
        <v>3.612334787832765</v>
      </c>
      <c r="CW3">
        <v>3483.2015065914147</v>
      </c>
      <c r="CX3">
        <f t="shared" ref="CX3:CX29" si="46">LOG10(CW3)</f>
        <v>3.5419785995427349</v>
      </c>
      <c r="CY3">
        <v>5362.1845574389154</v>
      </c>
      <c r="CZ3">
        <f t="shared" ref="CZ3:CZ29" si="47">LOG10(CY3)</f>
        <v>3.7293417575950043</v>
      </c>
      <c r="DA3">
        <v>4241.6007532957638</v>
      </c>
      <c r="DB3">
        <f t="shared" ref="DB3:DB29" si="48">LOG(DA3)</f>
        <v>3.627529787518442</v>
      </c>
      <c r="DC3">
        <v>9.4161958568740332</v>
      </c>
      <c r="DD3">
        <f t="shared" ref="DD3:DD29" si="49">LOG10(DC3)</f>
        <v>0.97387548325455942</v>
      </c>
    </row>
    <row r="4" spans="1:108">
      <c r="A4" t="s">
        <v>282</v>
      </c>
      <c r="B4" t="s">
        <v>283</v>
      </c>
      <c r="C4" t="s">
        <v>277</v>
      </c>
      <c r="D4" t="s">
        <v>284</v>
      </c>
      <c r="E4" t="s">
        <v>279</v>
      </c>
      <c r="F4">
        <v>44350</v>
      </c>
      <c r="G4">
        <v>6.0499999999999332E-2</v>
      </c>
      <c r="H4">
        <v>0.60499999999999332</v>
      </c>
      <c r="I4">
        <v>58893.933884298174</v>
      </c>
      <c r="J4">
        <f t="shared" si="0"/>
        <v>4.7700705644603127</v>
      </c>
      <c r="K4">
        <v>8.2644628099174469</v>
      </c>
      <c r="L4">
        <f t="shared" si="1"/>
        <v>0.91721462968355472</v>
      </c>
      <c r="M4">
        <v>2097.7685950413456</v>
      </c>
      <c r="N4">
        <f t="shared" si="2"/>
        <v>3.321757579453636</v>
      </c>
      <c r="O4">
        <v>8.2644628099174469</v>
      </c>
      <c r="P4">
        <f t="shared" si="3"/>
        <v>0.91721462968355472</v>
      </c>
      <c r="Q4">
        <v>5101.2727272727834</v>
      </c>
      <c r="R4">
        <f t="shared" si="4"/>
        <v>3.7076785426614394</v>
      </c>
      <c r="S4">
        <v>8.2644628099174469</v>
      </c>
      <c r="T4">
        <f t="shared" si="5"/>
        <v>0.91721462968355472</v>
      </c>
      <c r="U4">
        <v>1772.0495867768791</v>
      </c>
      <c r="V4">
        <f t="shared" si="6"/>
        <v>3.2484758704642731</v>
      </c>
      <c r="W4">
        <v>8.2644628099174469</v>
      </c>
      <c r="X4">
        <f t="shared" si="7"/>
        <v>0.91721462968355472</v>
      </c>
      <c r="Y4">
        <v>8.2644628099174469</v>
      </c>
      <c r="Z4">
        <f t="shared" si="8"/>
        <v>0.91721462968355472</v>
      </c>
      <c r="AA4">
        <v>8.2644628099174469</v>
      </c>
      <c r="AB4">
        <f t="shared" si="9"/>
        <v>0.91721462968355472</v>
      </c>
      <c r="AC4">
        <v>8.2644628099174469</v>
      </c>
      <c r="AD4">
        <f t="shared" si="10"/>
        <v>0.91721462968355472</v>
      </c>
      <c r="AE4">
        <v>8.2644628099174469</v>
      </c>
      <c r="AF4">
        <f t="shared" si="11"/>
        <v>0.91721462968355472</v>
      </c>
      <c r="AG4">
        <v>8.2644628099174469</v>
      </c>
      <c r="AH4">
        <f t="shared" si="12"/>
        <v>0.91721462968355472</v>
      </c>
      <c r="AI4">
        <v>8.2644628099174469</v>
      </c>
      <c r="AJ4">
        <f t="shared" si="13"/>
        <v>0.91721462968355472</v>
      </c>
      <c r="AK4">
        <v>8.2644628099174469</v>
      </c>
      <c r="AL4">
        <f t="shared" si="14"/>
        <v>0.91721462968355472</v>
      </c>
      <c r="AM4">
        <v>8.2644628099174469</v>
      </c>
      <c r="AN4">
        <f t="shared" si="15"/>
        <v>0.91721462968355472</v>
      </c>
      <c r="AO4">
        <v>56441.388429752689</v>
      </c>
      <c r="AP4">
        <f t="shared" si="16"/>
        <v>4.7515976886394231</v>
      </c>
      <c r="AQ4">
        <v>2472.5123966942419</v>
      </c>
      <c r="AR4">
        <f t="shared" si="17"/>
        <v>3.3931384777423843</v>
      </c>
      <c r="AS4">
        <v>8.2644628099174469</v>
      </c>
      <c r="AT4">
        <f t="shared" si="18"/>
        <v>0.91721462968355472</v>
      </c>
      <c r="AU4">
        <v>8121.3884297521554</v>
      </c>
      <c r="AV4">
        <f t="shared" si="19"/>
        <v>3.9096302824226625</v>
      </c>
      <c r="AW4">
        <v>46316.314049587294</v>
      </c>
      <c r="AX4">
        <f t="shared" si="20"/>
        <v>4.6657339900194623</v>
      </c>
      <c r="AY4">
        <v>8.2644628099174469</v>
      </c>
      <c r="AZ4">
        <f t="shared" si="21"/>
        <v>0.91721462968355472</v>
      </c>
      <c r="BA4">
        <v>8.2644628099174469</v>
      </c>
      <c r="BB4">
        <f t="shared" si="22"/>
        <v>0.91721462968355472</v>
      </c>
      <c r="BC4">
        <v>6405.7685950413925</v>
      </c>
      <c r="BD4">
        <f t="shared" si="23"/>
        <v>3.8065712459556829</v>
      </c>
      <c r="BE4">
        <v>165775.90082644811</v>
      </c>
      <c r="BF4">
        <f t="shared" si="24"/>
        <v>5.2195213965472051</v>
      </c>
      <c r="BG4">
        <v>1836.8099173553921</v>
      </c>
      <c r="BH4">
        <f t="shared" si="25"/>
        <v>3.2640642155791024</v>
      </c>
      <c r="BI4">
        <v>3573.8512396694609</v>
      </c>
      <c r="BJ4">
        <f t="shared" si="26"/>
        <v>3.5531364711871807</v>
      </c>
      <c r="BK4">
        <v>8382.0000000000928</v>
      </c>
      <c r="BL4">
        <f t="shared" si="27"/>
        <v>3.9233476564978305</v>
      </c>
      <c r="BM4">
        <v>7349.3884297521472</v>
      </c>
      <c r="BN4">
        <f t="shared" si="28"/>
        <v>3.8662512013107957</v>
      </c>
      <c r="BO4">
        <v>162740.6611570266</v>
      </c>
      <c r="BP4">
        <f t="shared" si="29"/>
        <v>5.2114960760461324</v>
      </c>
      <c r="BQ4">
        <v>3408.9421487603686</v>
      </c>
      <c r="BR4">
        <f t="shared" si="30"/>
        <v>3.5326196311240721</v>
      </c>
      <c r="BS4">
        <v>2656.9586776859801</v>
      </c>
      <c r="BT4">
        <f t="shared" si="31"/>
        <v>3.4243848001037249</v>
      </c>
      <c r="BU4">
        <v>8.2644628099174469</v>
      </c>
      <c r="BV4">
        <f t="shared" si="32"/>
        <v>0.91721462968355472</v>
      </c>
      <c r="BW4">
        <v>9722.2148760331638</v>
      </c>
      <c r="BX4">
        <f t="shared" si="33"/>
        <v>3.9877652154264718</v>
      </c>
      <c r="BY4">
        <v>2981.3223140496198</v>
      </c>
      <c r="BZ4">
        <f t="shared" si="34"/>
        <v>3.4744089306271504</v>
      </c>
      <c r="CA4">
        <v>2574.8429752066399</v>
      </c>
      <c r="CB4">
        <f t="shared" si="35"/>
        <v>3.4107507490740465</v>
      </c>
      <c r="CC4">
        <v>3543.719008264502</v>
      </c>
      <c r="CD4">
        <f t="shared" si="36"/>
        <v>3.5494592781139294</v>
      </c>
      <c r="CE4">
        <v>3039.7190082644961</v>
      </c>
      <c r="CF4">
        <f t="shared" si="37"/>
        <v>3.4828334392665199</v>
      </c>
      <c r="CG4">
        <v>1848.6776859504337</v>
      </c>
      <c r="CH4">
        <f t="shared" si="38"/>
        <v>3.2668611991986349</v>
      </c>
      <c r="CI4">
        <v>63733.66942148831</v>
      </c>
      <c r="CJ4">
        <f t="shared" si="39"/>
        <v>4.8043689234010616</v>
      </c>
      <c r="CK4">
        <v>157261.8842975224</v>
      </c>
      <c r="CL4">
        <f t="shared" si="40"/>
        <v>5.1966234750382032</v>
      </c>
      <c r="CM4">
        <v>14105.123966942305</v>
      </c>
      <c r="CN4">
        <f t="shared" si="41"/>
        <v>4.1493769074302289</v>
      </c>
      <c r="CO4">
        <v>5024.3801652893117</v>
      </c>
      <c r="CP4">
        <f t="shared" si="42"/>
        <v>3.7010824924809289</v>
      </c>
      <c r="CQ4">
        <v>3446.0826446281371</v>
      </c>
      <c r="CR4">
        <f t="shared" si="43"/>
        <v>3.5373256885721287</v>
      </c>
      <c r="CS4">
        <v>2732.3966942149063</v>
      </c>
      <c r="CT4">
        <f t="shared" si="44"/>
        <v>3.4365437512327088</v>
      </c>
      <c r="CU4">
        <v>3110.8429752066459</v>
      </c>
      <c r="CV4">
        <f t="shared" si="45"/>
        <v>3.4928780899507563</v>
      </c>
      <c r="CW4">
        <v>2382.2148760330842</v>
      </c>
      <c r="CX4">
        <f t="shared" si="46"/>
        <v>3.3769809323216631</v>
      </c>
      <c r="CY4">
        <v>5136.9256198347675</v>
      </c>
      <c r="CZ4">
        <f t="shared" si="47"/>
        <v>3.7107032773986242</v>
      </c>
      <c r="DA4">
        <v>5349.3057851240255</v>
      </c>
      <c r="DB4">
        <f t="shared" si="48"/>
        <v>3.7282974244039457</v>
      </c>
      <c r="DC4">
        <v>8.2644628099174469</v>
      </c>
      <c r="DD4">
        <f t="shared" si="49"/>
        <v>0.91721462968355472</v>
      </c>
    </row>
    <row r="5" spans="1:108">
      <c r="A5" t="s">
        <v>285</v>
      </c>
      <c r="B5" t="s">
        <v>286</v>
      </c>
      <c r="C5" t="s">
        <v>277</v>
      </c>
      <c r="D5" t="s">
        <v>287</v>
      </c>
      <c r="E5" t="s">
        <v>279</v>
      </c>
      <c r="F5">
        <v>44350</v>
      </c>
      <c r="G5">
        <v>6.1999999999999389E-2</v>
      </c>
      <c r="H5">
        <v>0.55805580558055257</v>
      </c>
      <c r="I5">
        <v>39195.548387097158</v>
      </c>
      <c r="J5">
        <f t="shared" si="0"/>
        <v>4.593236745063761</v>
      </c>
      <c r="K5">
        <v>5859.1129032258641</v>
      </c>
      <c r="L5">
        <f t="shared" si="1"/>
        <v>3.7678318668034807</v>
      </c>
      <c r="M5">
        <v>8.0645161290323379</v>
      </c>
      <c r="N5">
        <f t="shared" si="2"/>
        <v>0.90657831483776918</v>
      </c>
      <c r="O5">
        <v>8.0645161290323379</v>
      </c>
      <c r="P5">
        <f t="shared" si="3"/>
        <v>0.90657831483776918</v>
      </c>
      <c r="Q5">
        <v>8.0645161290323379</v>
      </c>
      <c r="R5">
        <f t="shared" si="4"/>
        <v>0.90657831483776918</v>
      </c>
      <c r="S5">
        <v>8.0645161290323379</v>
      </c>
      <c r="T5">
        <f t="shared" si="5"/>
        <v>0.90657831483776918</v>
      </c>
      <c r="U5">
        <v>8.0645161290323379</v>
      </c>
      <c r="V5">
        <f t="shared" si="6"/>
        <v>0.90657831483776918</v>
      </c>
      <c r="W5">
        <v>8.0645161290323379</v>
      </c>
      <c r="X5">
        <f t="shared" si="7"/>
        <v>0.90657831483776918</v>
      </c>
      <c r="Y5">
        <v>8.0645161290323379</v>
      </c>
      <c r="Z5">
        <f t="shared" si="8"/>
        <v>0.90657831483776918</v>
      </c>
      <c r="AA5">
        <v>8.0645161290323379</v>
      </c>
      <c r="AB5">
        <f t="shared" si="9"/>
        <v>0.90657831483776918</v>
      </c>
      <c r="AC5">
        <v>8.0645161290323379</v>
      </c>
      <c r="AD5">
        <f t="shared" si="10"/>
        <v>0.90657831483776918</v>
      </c>
      <c r="AE5">
        <v>8.0645161290323379</v>
      </c>
      <c r="AF5">
        <f t="shared" si="11"/>
        <v>0.90657831483776918</v>
      </c>
      <c r="AG5">
        <v>8.0645161290323379</v>
      </c>
      <c r="AH5">
        <f t="shared" si="12"/>
        <v>0.90657831483776918</v>
      </c>
      <c r="AI5">
        <v>8.0645161290323379</v>
      </c>
      <c r="AJ5">
        <f t="shared" si="13"/>
        <v>0.90657831483776918</v>
      </c>
      <c r="AK5">
        <v>8.0645161290323379</v>
      </c>
      <c r="AL5">
        <f t="shared" si="14"/>
        <v>0.90657831483776918</v>
      </c>
      <c r="AM5">
        <v>8.0645161290323379</v>
      </c>
      <c r="AN5">
        <f t="shared" si="15"/>
        <v>0.90657831483776918</v>
      </c>
      <c r="AO5">
        <v>22822.000000000226</v>
      </c>
      <c r="AP5">
        <f t="shared" si="16"/>
        <v>4.3583537010332698</v>
      </c>
      <c r="AQ5">
        <v>8.0645161290323379</v>
      </c>
      <c r="AR5">
        <f t="shared" si="17"/>
        <v>0.90657831483776918</v>
      </c>
      <c r="AS5">
        <v>8.0645161290323379</v>
      </c>
      <c r="AT5">
        <f t="shared" si="18"/>
        <v>0.90657831483776918</v>
      </c>
      <c r="AU5">
        <v>3165.0000000000309</v>
      </c>
      <c r="AV5">
        <f t="shared" si="19"/>
        <v>3.500373714353378</v>
      </c>
      <c r="AW5">
        <v>33205.080645161623</v>
      </c>
      <c r="AX5">
        <f t="shared" si="20"/>
        <v>4.52120453934692</v>
      </c>
      <c r="AY5">
        <v>8.0645161290323379</v>
      </c>
      <c r="AZ5">
        <f t="shared" si="21"/>
        <v>0.90657831483776918</v>
      </c>
      <c r="BA5">
        <v>8.0645161290323379</v>
      </c>
      <c r="BB5">
        <f t="shared" si="22"/>
        <v>0.90657831483776918</v>
      </c>
      <c r="BC5">
        <v>17953.096774193727</v>
      </c>
      <c r="BD5">
        <f t="shared" si="23"/>
        <v>4.25413937190842</v>
      </c>
      <c r="BE5">
        <v>161004.9193548403</v>
      </c>
      <c r="BF5">
        <f t="shared" si="24"/>
        <v>5.2068391456965868</v>
      </c>
      <c r="BG5">
        <v>8.0645161290323379</v>
      </c>
      <c r="BH5">
        <f t="shared" si="25"/>
        <v>0.90657831483776918</v>
      </c>
      <c r="BI5">
        <v>8.0645161290323379</v>
      </c>
      <c r="BJ5">
        <f t="shared" si="26"/>
        <v>0.90657831483776918</v>
      </c>
      <c r="BK5">
        <v>2748.5322580645429</v>
      </c>
      <c r="BL5">
        <f t="shared" si="27"/>
        <v>3.4391008384155266</v>
      </c>
      <c r="BM5">
        <v>2584.5806451613157</v>
      </c>
      <c r="BN5">
        <f t="shared" si="28"/>
        <v>3.4123900877523585</v>
      </c>
      <c r="BO5">
        <v>58652.59677419412</v>
      </c>
      <c r="BP5">
        <f t="shared" si="29"/>
        <v>4.7682872447505709</v>
      </c>
      <c r="BQ5">
        <v>19629.983870967935</v>
      </c>
      <c r="BR5">
        <f t="shared" si="30"/>
        <v>4.2929199427608564</v>
      </c>
      <c r="BS5">
        <v>2154.0645161290536</v>
      </c>
      <c r="BT5">
        <f t="shared" si="31"/>
        <v>3.3332587066589174</v>
      </c>
      <c r="BU5">
        <v>10290.85483870978</v>
      </c>
      <c r="BV5">
        <f t="shared" si="32"/>
        <v>4.0124514521496648</v>
      </c>
      <c r="BW5">
        <v>8153.6612903226605</v>
      </c>
      <c r="BX5">
        <f t="shared" si="33"/>
        <v>3.9113526665472005</v>
      </c>
      <c r="BY5">
        <v>8.0645161290323379</v>
      </c>
      <c r="BZ5">
        <f t="shared" si="34"/>
        <v>0.90657831483776918</v>
      </c>
      <c r="CA5">
        <v>8.0645161290323379</v>
      </c>
      <c r="CB5">
        <f t="shared" si="35"/>
        <v>0.90657831483776918</v>
      </c>
      <c r="CC5">
        <v>2647.9032258064776</v>
      </c>
      <c r="CD5">
        <f t="shared" si="36"/>
        <v>3.4229021086882643</v>
      </c>
      <c r="CE5">
        <v>1878.7096774193735</v>
      </c>
      <c r="CF5">
        <f t="shared" si="37"/>
        <v>3.2738596724707123</v>
      </c>
      <c r="CG5">
        <v>8.0645161290323379</v>
      </c>
      <c r="CH5">
        <f t="shared" si="38"/>
        <v>0.90657831483776918</v>
      </c>
      <c r="CI5">
        <v>39173.193548387477</v>
      </c>
      <c r="CJ5">
        <f t="shared" si="39"/>
        <v>4.5929889783363897</v>
      </c>
      <c r="CK5">
        <v>84200.725806452436</v>
      </c>
      <c r="CL5">
        <f t="shared" si="40"/>
        <v>4.9253158351145983</v>
      </c>
      <c r="CM5">
        <v>3534.1612903226155</v>
      </c>
      <c r="CN5">
        <f t="shared" si="41"/>
        <v>3.5482863657419608</v>
      </c>
      <c r="CO5">
        <v>2597.5161290322835</v>
      </c>
      <c r="CP5">
        <f t="shared" si="42"/>
        <v>3.4145582529483569</v>
      </c>
      <c r="CQ5">
        <v>3733.8225806451983</v>
      </c>
      <c r="CR5">
        <f t="shared" si="43"/>
        <v>3.5721536778130107</v>
      </c>
      <c r="CS5">
        <v>8.0645161290323379</v>
      </c>
      <c r="CT5">
        <f t="shared" si="44"/>
        <v>0.90657831483776918</v>
      </c>
      <c r="CU5">
        <v>2870.0161290322862</v>
      </c>
      <c r="CV5">
        <f t="shared" si="45"/>
        <v>3.4578843374064792</v>
      </c>
      <c r="CW5">
        <v>2269.0000000000223</v>
      </c>
      <c r="CX5">
        <f t="shared" si="46"/>
        <v>3.3558344958849404</v>
      </c>
      <c r="CY5">
        <v>5543.5967741936029</v>
      </c>
      <c r="CZ5">
        <f t="shared" si="47"/>
        <v>3.7437916333802024</v>
      </c>
      <c r="DA5">
        <v>5161.7258064516636</v>
      </c>
      <c r="DB5">
        <f t="shared" si="48"/>
        <v>3.7127949308727524</v>
      </c>
      <c r="DC5">
        <v>1845.451612903244</v>
      </c>
      <c r="DD5">
        <f t="shared" si="49"/>
        <v>3.2661026626313201</v>
      </c>
    </row>
    <row r="6" spans="1:108">
      <c r="A6" t="s">
        <v>288</v>
      </c>
      <c r="B6" t="s">
        <v>289</v>
      </c>
      <c r="C6" t="s">
        <v>277</v>
      </c>
      <c r="D6" t="s">
        <v>290</v>
      </c>
      <c r="E6" t="s">
        <v>279</v>
      </c>
      <c r="F6">
        <v>44350</v>
      </c>
      <c r="G6">
        <v>5.379999999999896E-2</v>
      </c>
      <c r="H6">
        <v>0.50374531835205016</v>
      </c>
      <c r="I6">
        <v>39702.118959108579</v>
      </c>
      <c r="J6">
        <f t="shared" si="0"/>
        <v>4.5988136863019111</v>
      </c>
      <c r="K6">
        <v>4556.0966542751812</v>
      </c>
      <c r="L6">
        <f t="shared" si="1"/>
        <v>3.6585929287462005</v>
      </c>
      <c r="M6">
        <v>2331.1895910781122</v>
      </c>
      <c r="N6">
        <f t="shared" si="2"/>
        <v>3.3675775952755069</v>
      </c>
      <c r="O6">
        <v>9.29368029739795</v>
      </c>
      <c r="P6">
        <f t="shared" si="3"/>
        <v>0.96818772866963809</v>
      </c>
      <c r="Q6">
        <v>9.29368029739795</v>
      </c>
      <c r="R6">
        <f t="shared" si="4"/>
        <v>0.96818772866963809</v>
      </c>
      <c r="S6">
        <v>9.29368029739795</v>
      </c>
      <c r="T6">
        <f t="shared" si="5"/>
        <v>0.96818772866963809</v>
      </c>
      <c r="U6">
        <v>9.29368029739795</v>
      </c>
      <c r="V6">
        <f t="shared" si="6"/>
        <v>0.96818772866963809</v>
      </c>
      <c r="W6">
        <v>9.29368029739795</v>
      </c>
      <c r="X6">
        <f t="shared" si="7"/>
        <v>0.96818772866963809</v>
      </c>
      <c r="Y6">
        <v>9.29368029739795</v>
      </c>
      <c r="Z6">
        <f t="shared" si="8"/>
        <v>0.96818772866963809</v>
      </c>
      <c r="AA6">
        <v>9.29368029739795</v>
      </c>
      <c r="AB6">
        <f t="shared" si="9"/>
        <v>0.96818772866963809</v>
      </c>
      <c r="AC6">
        <v>9.29368029739795</v>
      </c>
      <c r="AD6">
        <f t="shared" si="10"/>
        <v>0.96818772866963809</v>
      </c>
      <c r="AE6">
        <v>9.29368029739795</v>
      </c>
      <c r="AF6">
        <f t="shared" si="11"/>
        <v>0.96818772866963809</v>
      </c>
      <c r="AG6">
        <v>9.29368029739795</v>
      </c>
      <c r="AH6">
        <f t="shared" si="12"/>
        <v>0.96818772866963809</v>
      </c>
      <c r="AI6">
        <v>9.29368029739795</v>
      </c>
      <c r="AJ6">
        <f t="shared" si="13"/>
        <v>0.96818772866963809</v>
      </c>
      <c r="AK6">
        <v>9.29368029739795</v>
      </c>
      <c r="AL6">
        <f t="shared" si="14"/>
        <v>0.96818772866963809</v>
      </c>
      <c r="AM6">
        <v>9.29368029739795</v>
      </c>
      <c r="AN6">
        <f t="shared" si="15"/>
        <v>0.96818772866963809</v>
      </c>
      <c r="AO6">
        <v>53330.260223049358</v>
      </c>
      <c r="AP6">
        <f t="shared" si="16"/>
        <v>4.7269737028120478</v>
      </c>
      <c r="AQ6">
        <v>9.29368029739795</v>
      </c>
      <c r="AR6">
        <f t="shared" si="17"/>
        <v>0.96818772866963809</v>
      </c>
      <c r="AS6">
        <v>9.29368029739795</v>
      </c>
      <c r="AT6">
        <f t="shared" si="18"/>
        <v>0.96818772866963809</v>
      </c>
      <c r="AU6">
        <v>13072.08178438687</v>
      </c>
      <c r="AV6">
        <f t="shared" si="19"/>
        <v>4.1163447563239597</v>
      </c>
      <c r="AW6">
        <v>41898.364312268466</v>
      </c>
      <c r="AX6">
        <f t="shared" si="20"/>
        <v>4.6221970686936951</v>
      </c>
      <c r="AY6">
        <v>9.29368029739795</v>
      </c>
      <c r="AZ6">
        <f t="shared" si="21"/>
        <v>0.96818772866963809</v>
      </c>
      <c r="BA6">
        <v>9.29368029739795</v>
      </c>
      <c r="BB6">
        <f t="shared" si="22"/>
        <v>0.96818772866963809</v>
      </c>
      <c r="BC6">
        <v>3158.3271375465297</v>
      </c>
      <c r="BD6">
        <f t="shared" si="23"/>
        <v>3.4994571119525344</v>
      </c>
      <c r="BE6">
        <v>191316.56133829366</v>
      </c>
      <c r="BF6">
        <f t="shared" si="24"/>
        <v>5.2817525664021794</v>
      </c>
      <c r="BG6">
        <v>9.29368029739795</v>
      </c>
      <c r="BH6">
        <f t="shared" si="25"/>
        <v>0.96818772866963809</v>
      </c>
      <c r="BI6">
        <v>9.29368029739795</v>
      </c>
      <c r="BJ6">
        <f t="shared" si="26"/>
        <v>0.96818772866963809</v>
      </c>
      <c r="BK6">
        <v>3093.8661710037773</v>
      </c>
      <c r="BL6">
        <f t="shared" si="27"/>
        <v>3.4905015238263055</v>
      </c>
      <c r="BM6">
        <v>10374.553903345924</v>
      </c>
      <c r="BN6">
        <f t="shared" si="28"/>
        <v>4.0159694315064947</v>
      </c>
      <c r="BO6">
        <v>217802.76951673283</v>
      </c>
      <c r="BP6">
        <f t="shared" si="29"/>
        <v>5.3380633978173107</v>
      </c>
      <c r="BQ6">
        <v>21260.483271375877</v>
      </c>
      <c r="BR6">
        <f t="shared" si="30"/>
        <v>4.3275731322336739</v>
      </c>
      <c r="BS6">
        <v>7383.6431226767227</v>
      </c>
      <c r="BT6">
        <f t="shared" si="31"/>
        <v>3.8682706975522874</v>
      </c>
      <c r="BU6">
        <v>12876.096654275343</v>
      </c>
      <c r="BV6">
        <f t="shared" si="32"/>
        <v>4.1097842280524768</v>
      </c>
      <c r="BW6">
        <v>6941.6356877324761</v>
      </c>
      <c r="BX6">
        <f t="shared" si="33"/>
        <v>3.8414618172064334</v>
      </c>
      <c r="BY6">
        <v>9.29368029739795</v>
      </c>
      <c r="BZ6">
        <f t="shared" si="34"/>
        <v>0.96818772866963809</v>
      </c>
      <c r="CA6">
        <v>9.29368029739795</v>
      </c>
      <c r="CB6">
        <f t="shared" si="35"/>
        <v>0.96818772866963809</v>
      </c>
      <c r="CC6">
        <v>9.29368029739795</v>
      </c>
      <c r="CD6">
        <f t="shared" si="36"/>
        <v>0.96818772866963809</v>
      </c>
      <c r="CE6">
        <v>2418.8475836431694</v>
      </c>
      <c r="CF6">
        <f t="shared" si="37"/>
        <v>3.3836085034721841</v>
      </c>
      <c r="CG6">
        <v>9.29368029739795</v>
      </c>
      <c r="CH6">
        <f t="shared" si="38"/>
        <v>0.96818772866963809</v>
      </c>
      <c r="CI6">
        <v>34303.159851301782</v>
      </c>
      <c r="CJ6">
        <f t="shared" si="39"/>
        <v>4.5353341271208105</v>
      </c>
      <c r="CK6">
        <v>127103.08550186119</v>
      </c>
      <c r="CL6">
        <f t="shared" si="40"/>
        <v>5.1041560934349466</v>
      </c>
      <c r="CM6">
        <v>9.29368029739795</v>
      </c>
      <c r="CN6">
        <f t="shared" si="41"/>
        <v>0.96818772866963809</v>
      </c>
      <c r="CO6">
        <v>1939.052044609703</v>
      </c>
      <c r="CP6">
        <f t="shared" si="42"/>
        <v>3.2875894658004556</v>
      </c>
      <c r="CQ6">
        <v>6285.3717472120179</v>
      </c>
      <c r="CR6">
        <f t="shared" si="43"/>
        <v>3.7983309690527398</v>
      </c>
      <c r="CS6">
        <v>9.29368029739795</v>
      </c>
      <c r="CT6">
        <f t="shared" si="44"/>
        <v>0.96818772866963809</v>
      </c>
      <c r="CU6">
        <v>2561.5985130112017</v>
      </c>
      <c r="CV6">
        <f t="shared" si="45"/>
        <v>3.4085110624705957</v>
      </c>
      <c r="CW6">
        <v>3569.2007434944926</v>
      </c>
      <c r="CX6">
        <f t="shared" si="46"/>
        <v>3.5525709747811565</v>
      </c>
      <c r="CY6">
        <v>5390.8178438662753</v>
      </c>
      <c r="CZ6">
        <f t="shared" si="47"/>
        <v>3.7316546572338924</v>
      </c>
      <c r="DA6">
        <v>5513.4572490707387</v>
      </c>
      <c r="DB6">
        <f t="shared" si="48"/>
        <v>3.7414240114369282</v>
      </c>
      <c r="DC6">
        <v>2390.7992565056225</v>
      </c>
      <c r="DD6">
        <f t="shared" si="49"/>
        <v>3.3785431121041087</v>
      </c>
    </row>
    <row r="7" spans="1:108">
      <c r="A7" t="s">
        <v>291</v>
      </c>
      <c r="B7" t="s">
        <v>292</v>
      </c>
      <c r="C7" t="s">
        <v>293</v>
      </c>
      <c r="D7" t="s">
        <v>294</v>
      </c>
      <c r="E7" t="s">
        <v>295</v>
      </c>
      <c r="F7" t="s">
        <v>296</v>
      </c>
      <c r="G7">
        <v>6.8499999999998451E-2</v>
      </c>
      <c r="H7">
        <v>0.72410147991541696</v>
      </c>
      <c r="I7">
        <v>11724.160583941872</v>
      </c>
      <c r="J7">
        <f t="shared" si="0"/>
        <v>4.0690817582688048</v>
      </c>
      <c r="K7">
        <v>7.2992700729928659</v>
      </c>
      <c r="L7">
        <f t="shared" si="1"/>
        <v>0.86327943284360309</v>
      </c>
      <c r="M7">
        <v>1683.5912408759505</v>
      </c>
      <c r="N7">
        <f t="shared" si="2"/>
        <v>3.226236657602751</v>
      </c>
      <c r="O7">
        <v>7.2992700729928659</v>
      </c>
      <c r="P7">
        <f t="shared" si="3"/>
        <v>0.86327943284360309</v>
      </c>
      <c r="Q7">
        <v>7.2992700729928659</v>
      </c>
      <c r="R7">
        <f t="shared" si="4"/>
        <v>0.86327943284360309</v>
      </c>
      <c r="S7">
        <v>1765.094890510989</v>
      </c>
      <c r="T7">
        <f t="shared" si="5"/>
        <v>3.2467680577791178</v>
      </c>
      <c r="U7">
        <v>7.2992700729928659</v>
      </c>
      <c r="V7">
        <f t="shared" si="6"/>
        <v>0.86327943284360309</v>
      </c>
      <c r="W7">
        <v>7.2992700729928659</v>
      </c>
      <c r="X7">
        <f t="shared" si="7"/>
        <v>0.86327943284360309</v>
      </c>
      <c r="Y7">
        <v>7.2992700729928659</v>
      </c>
      <c r="Z7">
        <f t="shared" si="8"/>
        <v>0.86327943284360309</v>
      </c>
      <c r="AA7">
        <v>7.2992700729928659</v>
      </c>
      <c r="AB7">
        <f t="shared" si="9"/>
        <v>0.86327943284360309</v>
      </c>
      <c r="AC7">
        <v>7.2992700729928659</v>
      </c>
      <c r="AD7">
        <f t="shared" si="10"/>
        <v>0.86327943284360309</v>
      </c>
      <c r="AE7">
        <v>7.2992700729928659</v>
      </c>
      <c r="AF7">
        <f t="shared" si="11"/>
        <v>0.86327943284360309</v>
      </c>
      <c r="AG7">
        <v>7.2992700729928659</v>
      </c>
      <c r="AH7">
        <f t="shared" si="12"/>
        <v>0.86327943284360309</v>
      </c>
      <c r="AI7">
        <v>2311.0364963504176</v>
      </c>
      <c r="AJ7">
        <f t="shared" si="13"/>
        <v>3.3638068039985556</v>
      </c>
      <c r="AK7">
        <v>7.2992700729928659</v>
      </c>
      <c r="AL7">
        <f t="shared" si="14"/>
        <v>0.86327943284360309</v>
      </c>
      <c r="AM7">
        <v>7.2992700729928659</v>
      </c>
      <c r="AN7">
        <f t="shared" si="15"/>
        <v>0.86327943284360309</v>
      </c>
      <c r="AO7">
        <v>4733.7956204380635</v>
      </c>
      <c r="AP7">
        <f t="shared" si="16"/>
        <v>3.675209503522924</v>
      </c>
      <c r="AQ7">
        <v>7.2992700729928659</v>
      </c>
      <c r="AR7">
        <f t="shared" si="17"/>
        <v>0.86327943284360309</v>
      </c>
      <c r="AS7">
        <v>3573.2700729927815</v>
      </c>
      <c r="AT7">
        <f t="shared" si="18"/>
        <v>3.5530658420568604</v>
      </c>
      <c r="AU7">
        <v>7.2992700729928659</v>
      </c>
      <c r="AV7">
        <f t="shared" si="19"/>
        <v>0.86327943284360309</v>
      </c>
      <c r="AW7">
        <v>12600.510948905394</v>
      </c>
      <c r="AX7">
        <f t="shared" si="20"/>
        <v>4.1003881560533593</v>
      </c>
      <c r="AY7">
        <v>7.2992700729928659</v>
      </c>
      <c r="AZ7">
        <f t="shared" si="21"/>
        <v>0.86327943284360309</v>
      </c>
      <c r="BA7">
        <v>7.2992700729928659</v>
      </c>
      <c r="BB7">
        <f t="shared" si="22"/>
        <v>0.86327943284360309</v>
      </c>
      <c r="BC7">
        <v>10259.401459854247</v>
      </c>
      <c r="BD7">
        <f t="shared" si="23"/>
        <v>4.0111220244926624</v>
      </c>
      <c r="BE7">
        <v>44355.86861313969</v>
      </c>
      <c r="BF7">
        <f t="shared" si="24"/>
        <v>4.6469510883771949</v>
      </c>
      <c r="BG7">
        <v>7.2992700729928659</v>
      </c>
      <c r="BH7">
        <f t="shared" si="25"/>
        <v>0.86327943284360309</v>
      </c>
      <c r="BI7">
        <v>7.2992700729928659</v>
      </c>
      <c r="BJ7">
        <f t="shared" si="26"/>
        <v>0.86327943284360309</v>
      </c>
      <c r="BK7">
        <v>20125.503649635491</v>
      </c>
      <c r="BL7">
        <f t="shared" si="27"/>
        <v>4.3037467575875112</v>
      </c>
      <c r="BM7">
        <v>7.2992700729928659</v>
      </c>
      <c r="BN7">
        <f t="shared" si="28"/>
        <v>0.86327943284360309</v>
      </c>
      <c r="BO7">
        <v>1955.1240875912849</v>
      </c>
      <c r="BP7">
        <f t="shared" si="29"/>
        <v>3.291174326358981</v>
      </c>
      <c r="BQ7">
        <v>7.2992700729928659</v>
      </c>
      <c r="BR7">
        <f t="shared" si="30"/>
        <v>0.86327943284360309</v>
      </c>
      <c r="BS7">
        <v>7.2992700729928659</v>
      </c>
      <c r="BT7">
        <f t="shared" si="31"/>
        <v>0.86327943284360309</v>
      </c>
      <c r="BU7">
        <v>7.2992700729928659</v>
      </c>
      <c r="BV7">
        <f t="shared" si="32"/>
        <v>0.86327943284360309</v>
      </c>
      <c r="BW7">
        <v>7525.4890510950609</v>
      </c>
      <c r="BX7">
        <f t="shared" si="33"/>
        <v>3.8765347282247578</v>
      </c>
      <c r="BY7">
        <v>10683.97080291995</v>
      </c>
      <c r="BZ7">
        <f t="shared" si="34"/>
        <v>4.0287326925140601</v>
      </c>
      <c r="CA7">
        <v>7.2992700729928659</v>
      </c>
      <c r="CB7">
        <f t="shared" si="35"/>
        <v>0.86327943284360309</v>
      </c>
      <c r="CC7">
        <v>7.2992700729928659</v>
      </c>
      <c r="CD7">
        <f t="shared" si="36"/>
        <v>0.86327943284360309</v>
      </c>
      <c r="CE7">
        <v>2743.6788321168506</v>
      </c>
      <c r="CF7">
        <f t="shared" si="37"/>
        <v>3.4383332726313744</v>
      </c>
      <c r="CG7">
        <v>7.2992700729928659</v>
      </c>
      <c r="CH7">
        <f t="shared" si="38"/>
        <v>0.86327943284360309</v>
      </c>
      <c r="CI7">
        <v>6522.9635036497821</v>
      </c>
      <c r="CJ7">
        <f t="shared" si="39"/>
        <v>3.8144449486270635</v>
      </c>
      <c r="CK7">
        <v>17968.481751825224</v>
      </c>
      <c r="CL7">
        <f t="shared" si="40"/>
        <v>4.2545113829153012</v>
      </c>
      <c r="CM7">
        <v>1661.7518248175559</v>
      </c>
      <c r="CN7">
        <f t="shared" si="41"/>
        <v>3.2205661643577232</v>
      </c>
      <c r="CO7">
        <v>15850.905109489409</v>
      </c>
      <c r="CP7">
        <f t="shared" si="42"/>
        <v>4.2000540661016394</v>
      </c>
      <c r="CQ7">
        <v>7.2992700729928659</v>
      </c>
      <c r="CR7">
        <f t="shared" si="43"/>
        <v>0.86327943284360309</v>
      </c>
      <c r="CS7">
        <v>7.2992700729928659</v>
      </c>
      <c r="CT7">
        <f t="shared" si="44"/>
        <v>0.86327943284360309</v>
      </c>
      <c r="CU7">
        <v>7.2992700729928659</v>
      </c>
      <c r="CV7">
        <f t="shared" si="45"/>
        <v>0.86327943284360309</v>
      </c>
      <c r="CW7">
        <v>7.2992700729928659</v>
      </c>
      <c r="CX7">
        <f t="shared" si="46"/>
        <v>0.86327943284360309</v>
      </c>
      <c r="CY7">
        <v>2268.2773722628253</v>
      </c>
      <c r="CZ7">
        <f t="shared" si="47"/>
        <v>3.3556961603962145</v>
      </c>
      <c r="DA7">
        <v>7.2992700729928659</v>
      </c>
      <c r="DB7">
        <f t="shared" si="48"/>
        <v>0.86327943284360309</v>
      </c>
      <c r="DC7">
        <v>1865.0364963504071</v>
      </c>
      <c r="DD7">
        <f t="shared" si="49"/>
        <v>3.2706873348087853</v>
      </c>
    </row>
    <row r="8" spans="1:108">
      <c r="A8" t="s">
        <v>297</v>
      </c>
      <c r="B8" t="s">
        <v>292</v>
      </c>
      <c r="C8" t="s">
        <v>298</v>
      </c>
      <c r="D8" t="s">
        <v>299</v>
      </c>
      <c r="E8" t="s">
        <v>300</v>
      </c>
      <c r="F8" t="s">
        <v>296</v>
      </c>
      <c r="G8">
        <v>7.0600000000000662E-2</v>
      </c>
      <c r="H8">
        <v>0.51308139534884201</v>
      </c>
      <c r="I8">
        <v>269446.31728045072</v>
      </c>
      <c r="J8">
        <f t="shared" si="0"/>
        <v>5.4304722521528328</v>
      </c>
      <c r="K8">
        <v>8409.9716713880243</v>
      </c>
      <c r="L8">
        <f t="shared" si="1"/>
        <v>3.9247945328989133</v>
      </c>
      <c r="M8">
        <v>2262.5070821529534</v>
      </c>
      <c r="N8">
        <f t="shared" si="2"/>
        <v>3.3545899473181842</v>
      </c>
      <c r="O8">
        <v>7.0821529745041829</v>
      </c>
      <c r="P8">
        <f t="shared" si="3"/>
        <v>0.85016530328421103</v>
      </c>
      <c r="Q8">
        <v>15202.124645892209</v>
      </c>
      <c r="R8">
        <f t="shared" si="4"/>
        <v>4.1819042890963685</v>
      </c>
      <c r="S8">
        <v>7.0821529745041829</v>
      </c>
      <c r="T8">
        <f t="shared" si="5"/>
        <v>0.85016530328421103</v>
      </c>
      <c r="U8">
        <v>1939.5892351274606</v>
      </c>
      <c r="V8">
        <f t="shared" si="6"/>
        <v>3.2877097650817029</v>
      </c>
      <c r="W8">
        <v>7.0821529745041829</v>
      </c>
      <c r="X8">
        <f t="shared" si="7"/>
        <v>0.85016530328421103</v>
      </c>
      <c r="Y8">
        <v>7.0821529745041829</v>
      </c>
      <c r="Z8">
        <f t="shared" si="8"/>
        <v>0.85016530328421103</v>
      </c>
      <c r="AA8">
        <v>4085.0708215297068</v>
      </c>
      <c r="AB8">
        <f t="shared" si="9"/>
        <v>3.6111995901543423</v>
      </c>
      <c r="AC8">
        <v>1825.3541076487081</v>
      </c>
      <c r="AD8">
        <f t="shared" si="10"/>
        <v>3.2613471274664638</v>
      </c>
      <c r="AE8">
        <v>7.0821529745041829</v>
      </c>
      <c r="AF8">
        <f t="shared" si="11"/>
        <v>0.85016530328421103</v>
      </c>
      <c r="AG8">
        <v>3864.2067988668191</v>
      </c>
      <c r="AH8">
        <f t="shared" si="12"/>
        <v>3.5870603602909399</v>
      </c>
      <c r="AI8">
        <v>7.0821529745041829</v>
      </c>
      <c r="AJ8">
        <f t="shared" si="13"/>
        <v>0.85016530328421103</v>
      </c>
      <c r="AK8">
        <v>7.0821529745041829</v>
      </c>
      <c r="AL8">
        <f t="shared" si="14"/>
        <v>0.85016530328421103</v>
      </c>
      <c r="AM8">
        <v>1490.0566572237819</v>
      </c>
      <c r="AN8">
        <f t="shared" si="15"/>
        <v>3.1732027821383415</v>
      </c>
      <c r="AO8">
        <v>40239.702549574693</v>
      </c>
      <c r="AP8">
        <f t="shared" si="16"/>
        <v>4.6046547617706395</v>
      </c>
      <c r="AQ8">
        <v>2353.0311614730658</v>
      </c>
      <c r="AR8">
        <f t="shared" si="17"/>
        <v>3.3716276786278652</v>
      </c>
      <c r="AS8">
        <v>4222.2804532577511</v>
      </c>
      <c r="AT8">
        <f t="shared" si="18"/>
        <v>3.625547076735042</v>
      </c>
      <c r="AU8">
        <v>7.0821529745041829</v>
      </c>
      <c r="AV8">
        <f t="shared" si="19"/>
        <v>0.85016530328421103</v>
      </c>
      <c r="AW8">
        <v>30335.495750707934</v>
      </c>
      <c r="AX8">
        <f t="shared" si="20"/>
        <v>4.4819510966935363</v>
      </c>
      <c r="AY8">
        <v>10589.58923512738</v>
      </c>
      <c r="AZ8">
        <f t="shared" si="21"/>
        <v>4.024879114368356</v>
      </c>
      <c r="BA8">
        <v>15384.362606232149</v>
      </c>
      <c r="BB8">
        <f t="shared" si="22"/>
        <v>4.1870795075818181</v>
      </c>
      <c r="BC8">
        <v>7.0821529745041829</v>
      </c>
      <c r="BD8">
        <f t="shared" si="23"/>
        <v>0.85016530328421103</v>
      </c>
      <c r="BE8">
        <v>29721.742209631451</v>
      </c>
      <c r="BF8">
        <f t="shared" si="24"/>
        <v>4.4730742630243698</v>
      </c>
      <c r="BG8">
        <v>1604.8441926345461</v>
      </c>
      <c r="BH8">
        <f t="shared" si="25"/>
        <v>3.2054328750189822</v>
      </c>
      <c r="BI8">
        <v>7.0821529745041829</v>
      </c>
      <c r="BJ8">
        <f t="shared" si="26"/>
        <v>0.85016530328421103</v>
      </c>
      <c r="BK8">
        <v>2078.6260623229268</v>
      </c>
      <c r="BL8">
        <f t="shared" si="27"/>
        <v>3.3177763682750143</v>
      </c>
      <c r="BM8">
        <v>7.0821529745041829</v>
      </c>
      <c r="BN8">
        <f t="shared" si="28"/>
        <v>0.85016530328421103</v>
      </c>
      <c r="BO8">
        <v>12749.050991501297</v>
      </c>
      <c r="BP8">
        <f t="shared" si="29"/>
        <v>4.1054778581430265</v>
      </c>
      <c r="BQ8">
        <v>9618.9660056656321</v>
      </c>
      <c r="BR8">
        <f t="shared" si="30"/>
        <v>3.9831283898996945</v>
      </c>
      <c r="BS8">
        <v>41396.288951840972</v>
      </c>
      <c r="BT8">
        <f t="shared" si="31"/>
        <v>4.6169614097204938</v>
      </c>
      <c r="BU8">
        <v>7.0821529745041829</v>
      </c>
      <c r="BV8">
        <f t="shared" si="32"/>
        <v>0.85016530328421103</v>
      </c>
      <c r="BW8">
        <v>29785.042492917568</v>
      </c>
      <c r="BX8">
        <f t="shared" si="33"/>
        <v>4.4739982240227922</v>
      </c>
      <c r="BY8">
        <v>7050.9915014163644</v>
      </c>
      <c r="BZ8">
        <f t="shared" si="34"/>
        <v>3.8482501912207665</v>
      </c>
      <c r="CA8">
        <v>1689.7875354107491</v>
      </c>
      <c r="CB8">
        <f t="shared" si="35"/>
        <v>3.2278321022471839</v>
      </c>
      <c r="CC8">
        <v>1932.7762039659876</v>
      </c>
      <c r="CD8">
        <f t="shared" si="36"/>
        <v>3.2861815700091874</v>
      </c>
      <c r="CE8">
        <v>7.0821529745041829</v>
      </c>
      <c r="CF8">
        <f t="shared" si="37"/>
        <v>0.85016530328421103</v>
      </c>
      <c r="CG8">
        <v>2571.4022662889279</v>
      </c>
      <c r="CH8">
        <f t="shared" si="38"/>
        <v>3.4101700223308278</v>
      </c>
      <c r="CI8">
        <v>10251.940509914919</v>
      </c>
      <c r="CJ8">
        <f t="shared" si="39"/>
        <v>4.0108060773902166</v>
      </c>
      <c r="CK8">
        <v>57126.841359772836</v>
      </c>
      <c r="CL8">
        <f t="shared" si="40"/>
        <v>4.7568402118437749</v>
      </c>
      <c r="CM8">
        <v>27647.32294617538</v>
      </c>
      <c r="CN8">
        <f t="shared" si="41"/>
        <v>4.4416530855144991</v>
      </c>
      <c r="CO8">
        <v>21147.662889518215</v>
      </c>
      <c r="CP8">
        <f t="shared" si="42"/>
        <v>4.3252623787905291</v>
      </c>
      <c r="CQ8">
        <v>2767.7903682719289</v>
      </c>
      <c r="CR8">
        <f t="shared" si="43"/>
        <v>3.442133193678365</v>
      </c>
      <c r="CS8">
        <v>7.0821529745041829</v>
      </c>
      <c r="CT8">
        <f t="shared" si="44"/>
        <v>0.85016530328421103</v>
      </c>
      <c r="CU8">
        <v>2127.4787535410564</v>
      </c>
      <c r="CV8">
        <f t="shared" si="45"/>
        <v>3.3278652316163417</v>
      </c>
      <c r="CW8">
        <v>3470.3824362605906</v>
      </c>
      <c r="CX8">
        <f t="shared" si="46"/>
        <v>3.5403773366945503</v>
      </c>
      <c r="CY8">
        <v>6637.7053824361983</v>
      </c>
      <c r="CZ8">
        <f t="shared" si="47"/>
        <v>3.8220179721428225</v>
      </c>
      <c r="DA8">
        <v>4647.7903682719116</v>
      </c>
      <c r="DB8">
        <f t="shared" si="48"/>
        <v>3.6672465316120797</v>
      </c>
      <c r="DC8">
        <v>2316.9405099149922</v>
      </c>
      <c r="DD8">
        <f t="shared" si="49"/>
        <v>3.3649148829279425</v>
      </c>
    </row>
    <row r="9" spans="1:108">
      <c r="A9" t="s">
        <v>301</v>
      </c>
      <c r="B9" t="s">
        <v>292</v>
      </c>
      <c r="C9" t="s">
        <v>298</v>
      </c>
      <c r="D9" t="s">
        <v>302</v>
      </c>
      <c r="E9" t="s">
        <v>303</v>
      </c>
      <c r="F9" t="s">
        <v>296</v>
      </c>
      <c r="G9">
        <v>8.8699999999999335E-2</v>
      </c>
      <c r="H9">
        <v>0.54118364856619483</v>
      </c>
      <c r="I9">
        <v>147068.24126268429</v>
      </c>
      <c r="J9">
        <f t="shared" si="0"/>
        <v>5.167518898876466</v>
      </c>
      <c r="K9">
        <v>3696.2006764374573</v>
      </c>
      <c r="L9">
        <f t="shared" si="1"/>
        <v>3.5677555421756448</v>
      </c>
      <c r="M9">
        <v>1905.0732807215475</v>
      </c>
      <c r="N9">
        <f t="shared" si="2"/>
        <v>3.2799116859438642</v>
      </c>
      <c r="O9">
        <v>5.6369785794814407</v>
      </c>
      <c r="P9">
        <f t="shared" si="3"/>
        <v>0.75104638450429573</v>
      </c>
      <c r="Q9">
        <v>16221.645997745329</v>
      </c>
      <c r="R9">
        <f t="shared" si="4"/>
        <v>4.210094919632799</v>
      </c>
      <c r="S9">
        <v>5.6369785794814407</v>
      </c>
      <c r="T9">
        <f t="shared" si="5"/>
        <v>0.75104638450429573</v>
      </c>
      <c r="U9">
        <v>1600.8455467869342</v>
      </c>
      <c r="V9">
        <f t="shared" si="6"/>
        <v>3.2043494322228785</v>
      </c>
      <c r="W9">
        <v>5.6369785794814407</v>
      </c>
      <c r="X9">
        <f t="shared" si="7"/>
        <v>0.75104638450429573</v>
      </c>
      <c r="Y9">
        <v>5.6369785794814407</v>
      </c>
      <c r="Z9">
        <f t="shared" si="8"/>
        <v>0.75104638450429573</v>
      </c>
      <c r="AA9">
        <v>4016.2344983089365</v>
      </c>
      <c r="AB9">
        <f t="shared" si="9"/>
        <v>3.6038190622914432</v>
      </c>
      <c r="AC9">
        <v>2101.0146561443225</v>
      </c>
      <c r="AD9">
        <f t="shared" si="10"/>
        <v>3.3224290819444602</v>
      </c>
      <c r="AE9">
        <v>1573.3145434047469</v>
      </c>
      <c r="AF9">
        <f t="shared" si="11"/>
        <v>3.1968155572124997</v>
      </c>
      <c r="AG9">
        <v>2010.5411499436455</v>
      </c>
      <c r="AH9">
        <f t="shared" si="12"/>
        <v>3.3033129662778102</v>
      </c>
      <c r="AI9">
        <v>5.6369785794814407</v>
      </c>
      <c r="AJ9">
        <f t="shared" si="13"/>
        <v>0.75104638450429573</v>
      </c>
      <c r="AK9">
        <v>5.6369785794814407</v>
      </c>
      <c r="AL9">
        <f t="shared" si="14"/>
        <v>0.75104638450429573</v>
      </c>
      <c r="AM9">
        <v>5.6369785794814407</v>
      </c>
      <c r="AN9">
        <f t="shared" si="15"/>
        <v>0.75104638450429573</v>
      </c>
      <c r="AO9">
        <v>39069.515219842455</v>
      </c>
      <c r="AP9">
        <f t="shared" si="16"/>
        <v>4.5918380224698945</v>
      </c>
      <c r="AQ9">
        <v>5.6369785794814407</v>
      </c>
      <c r="AR9">
        <f t="shared" si="17"/>
        <v>0.75104638450429573</v>
      </c>
      <c r="AS9">
        <v>5014.4081172491924</v>
      </c>
      <c r="AT9">
        <f t="shared" si="18"/>
        <v>3.7002196778185055</v>
      </c>
      <c r="AU9">
        <v>5.6369785794814407</v>
      </c>
      <c r="AV9">
        <f t="shared" si="19"/>
        <v>0.75104638450429573</v>
      </c>
      <c r="AW9">
        <v>10694.002254791512</v>
      </c>
      <c r="AX9">
        <f t="shared" si="20"/>
        <v>4.0291402713337447</v>
      </c>
      <c r="AY9">
        <v>1153.1454340473592</v>
      </c>
      <c r="AZ9">
        <f t="shared" si="21"/>
        <v>3.0618840837224126</v>
      </c>
      <c r="BA9">
        <v>1224.0811724915536</v>
      </c>
      <c r="BB9">
        <f t="shared" si="22"/>
        <v>3.0878102181333005</v>
      </c>
      <c r="BC9">
        <v>5.6369785794814407</v>
      </c>
      <c r="BD9">
        <f t="shared" si="23"/>
        <v>0.75104638450429573</v>
      </c>
      <c r="BE9">
        <v>115631.75873731766</v>
      </c>
      <c r="BF9">
        <f t="shared" si="24"/>
        <v>5.0630771312306404</v>
      </c>
      <c r="BG9">
        <v>1329.9887260428509</v>
      </c>
      <c r="BH9">
        <f t="shared" si="25"/>
        <v>3.1238479595850324</v>
      </c>
      <c r="BI9">
        <v>5.6369785794814407</v>
      </c>
      <c r="BJ9">
        <f t="shared" si="26"/>
        <v>0.75104638450429573</v>
      </c>
      <c r="BK9">
        <v>4864.3179255919185</v>
      </c>
      <c r="BL9">
        <f t="shared" si="27"/>
        <v>3.6870219521236383</v>
      </c>
      <c r="BM9">
        <v>1516.7531003382301</v>
      </c>
      <c r="BN9">
        <f t="shared" si="28"/>
        <v>3.180914891342085</v>
      </c>
      <c r="BO9">
        <v>23387.023675310211</v>
      </c>
      <c r="BP9">
        <f t="shared" si="29"/>
        <v>4.3689749553005424</v>
      </c>
      <c r="BQ9">
        <v>2029.9210822999025</v>
      </c>
      <c r="BR9">
        <f t="shared" si="30"/>
        <v>3.3074791540768098</v>
      </c>
      <c r="BS9">
        <v>1271.1499436302238</v>
      </c>
      <c r="BT9">
        <f t="shared" si="31"/>
        <v>3.1041967825369534</v>
      </c>
      <c r="BU9">
        <v>5.6369785794814407</v>
      </c>
      <c r="BV9">
        <f t="shared" si="32"/>
        <v>0.75104638450429573</v>
      </c>
      <c r="BW9">
        <v>9198.151071025999</v>
      </c>
      <c r="BX9">
        <f t="shared" si="33"/>
        <v>3.9637005381771555</v>
      </c>
      <c r="BY9">
        <v>7402.4577226607089</v>
      </c>
      <c r="BZ9">
        <f t="shared" si="34"/>
        <v>3.8693759357009725</v>
      </c>
      <c r="CA9">
        <v>2033.5512965050887</v>
      </c>
      <c r="CB9">
        <f t="shared" si="35"/>
        <v>3.3082551319941689</v>
      </c>
      <c r="CC9">
        <v>2996.211950394611</v>
      </c>
      <c r="CD9">
        <f t="shared" si="36"/>
        <v>3.4765725318682152</v>
      </c>
      <c r="CE9">
        <v>5.6369785794814407</v>
      </c>
      <c r="CF9">
        <f t="shared" si="37"/>
        <v>0.75104638450429573</v>
      </c>
      <c r="CG9">
        <v>5.6369785794814407</v>
      </c>
      <c r="CH9">
        <f t="shared" si="38"/>
        <v>0.75104638450429573</v>
      </c>
      <c r="CI9">
        <v>36489.255918827781</v>
      </c>
      <c r="CJ9">
        <f t="shared" si="39"/>
        <v>4.5621650074139231</v>
      </c>
      <c r="CK9">
        <v>41554.712514092753</v>
      </c>
      <c r="CL9">
        <f t="shared" si="40"/>
        <v>4.6186202820987949</v>
      </c>
      <c r="CM9">
        <v>22374.250281849098</v>
      </c>
      <c r="CN9">
        <f t="shared" si="41"/>
        <v>4.3497484918578513</v>
      </c>
      <c r="CO9">
        <v>81945.659526494419</v>
      </c>
      <c r="CP9">
        <f t="shared" si="42"/>
        <v>4.9135259549337951</v>
      </c>
      <c r="CQ9">
        <v>1628.4216459977574</v>
      </c>
      <c r="CR9">
        <f t="shared" si="43"/>
        <v>3.2117668666592785</v>
      </c>
      <c r="CS9">
        <v>5.6369785794814407</v>
      </c>
      <c r="CT9">
        <f t="shared" si="44"/>
        <v>0.75104638450429573</v>
      </c>
      <c r="CU9">
        <v>5784.0135287486346</v>
      </c>
      <c r="CV9">
        <f t="shared" si="45"/>
        <v>3.7622293000980247</v>
      </c>
      <c r="CW9">
        <v>3853.1003382187437</v>
      </c>
      <c r="CX9">
        <f t="shared" si="46"/>
        <v>3.5858103185814763</v>
      </c>
      <c r="CY9">
        <v>6611.6347237880991</v>
      </c>
      <c r="CZ9">
        <f t="shared" si="47"/>
        <v>3.8203088518828827</v>
      </c>
      <c r="DA9">
        <v>4188.5794813980019</v>
      </c>
      <c r="DB9">
        <f t="shared" si="48"/>
        <v>3.6220667609160708</v>
      </c>
      <c r="DC9">
        <v>1974.6786922209844</v>
      </c>
      <c r="DD9">
        <f t="shared" si="49"/>
        <v>3.295496439938411</v>
      </c>
    </row>
    <row r="10" spans="1:108">
      <c r="A10" t="s">
        <v>304</v>
      </c>
      <c r="B10" t="s">
        <v>292</v>
      </c>
      <c r="C10" t="s">
        <v>293</v>
      </c>
      <c r="D10" t="s">
        <v>302</v>
      </c>
      <c r="E10" t="s">
        <v>305</v>
      </c>
      <c r="F10" t="s">
        <v>296</v>
      </c>
      <c r="G10">
        <v>5.6799999999999073E-2</v>
      </c>
      <c r="H10">
        <v>0.52641334569044551</v>
      </c>
      <c r="I10">
        <v>266644.04929577897</v>
      </c>
      <c r="J10">
        <f t="shared" si="0"/>
        <v>5.4259318959624769</v>
      </c>
      <c r="K10">
        <v>3353.2570422535759</v>
      </c>
      <c r="L10">
        <f t="shared" si="1"/>
        <v>3.5254668453326929</v>
      </c>
      <c r="M10">
        <v>2247.165492957783</v>
      </c>
      <c r="N10">
        <f t="shared" si="2"/>
        <v>3.3516350573019751</v>
      </c>
      <c r="O10">
        <v>8.802816901408594</v>
      </c>
      <c r="P10">
        <f t="shared" si="3"/>
        <v>0.94462166862500696</v>
      </c>
      <c r="Q10">
        <v>16793.292253521402</v>
      </c>
      <c r="R10">
        <f t="shared" si="4"/>
        <v>4.2251358460710069</v>
      </c>
      <c r="S10">
        <v>8.802816901408594</v>
      </c>
      <c r="T10">
        <f t="shared" si="5"/>
        <v>0.94462166862500696</v>
      </c>
      <c r="U10">
        <v>8.802816901408594</v>
      </c>
      <c r="V10">
        <f t="shared" si="6"/>
        <v>0.94462166862500696</v>
      </c>
      <c r="W10">
        <v>8.802816901408594</v>
      </c>
      <c r="X10">
        <f t="shared" si="7"/>
        <v>0.94462166862500696</v>
      </c>
      <c r="Y10">
        <v>8.802816901408594</v>
      </c>
      <c r="Z10">
        <f t="shared" si="8"/>
        <v>0.94462166862500696</v>
      </c>
      <c r="AA10">
        <v>4215.9154929578153</v>
      </c>
      <c r="AB10">
        <f t="shared" si="9"/>
        <v>3.6248918969601993</v>
      </c>
      <c r="AC10">
        <v>1878.0105633803125</v>
      </c>
      <c r="AD10">
        <f t="shared" si="10"/>
        <v>3.2736980307441912</v>
      </c>
      <c r="AE10">
        <v>8.802816901408594</v>
      </c>
      <c r="AF10">
        <f t="shared" si="11"/>
        <v>0.94462166862500696</v>
      </c>
      <c r="AG10">
        <v>4770.8802816902189</v>
      </c>
      <c r="AH10">
        <f t="shared" si="12"/>
        <v>3.6785985187065555</v>
      </c>
      <c r="AI10">
        <v>8.802816901408594</v>
      </c>
      <c r="AJ10">
        <f t="shared" si="13"/>
        <v>0.94462166862500696</v>
      </c>
      <c r="AK10">
        <v>8.802816901408594</v>
      </c>
      <c r="AL10">
        <f t="shared" si="14"/>
        <v>0.94462166862500696</v>
      </c>
      <c r="AM10">
        <v>8.802816901408594</v>
      </c>
      <c r="AN10">
        <f t="shared" si="15"/>
        <v>0.94462166862500696</v>
      </c>
      <c r="AO10">
        <v>40828.926056338692</v>
      </c>
      <c r="AP10">
        <f t="shared" si="16"/>
        <v>4.6109679566082775</v>
      </c>
      <c r="AQ10">
        <v>2663.8028169014519</v>
      </c>
      <c r="AR10">
        <f t="shared" si="17"/>
        <v>3.4255020738387092</v>
      </c>
      <c r="AS10">
        <v>4637.0598591550051</v>
      </c>
      <c r="AT10">
        <f t="shared" si="18"/>
        <v>3.6662427021785122</v>
      </c>
      <c r="AU10">
        <v>8.802816901408594</v>
      </c>
      <c r="AV10">
        <f t="shared" si="19"/>
        <v>0.94462166862500696</v>
      </c>
      <c r="AW10">
        <v>19280.845070422849</v>
      </c>
      <c r="AX10">
        <f t="shared" si="20"/>
        <v>4.2851260649080167</v>
      </c>
      <c r="AY10">
        <v>8.802816901408594</v>
      </c>
      <c r="AZ10">
        <f t="shared" si="21"/>
        <v>0.94462166862500696</v>
      </c>
      <c r="BA10">
        <v>2742.7992957746924</v>
      </c>
      <c r="BB10">
        <f t="shared" si="22"/>
        <v>3.4381940292864086</v>
      </c>
      <c r="BC10">
        <v>8.802816901408594</v>
      </c>
      <c r="BD10">
        <f t="shared" si="23"/>
        <v>0.94462166862500696</v>
      </c>
      <c r="BE10">
        <v>26704.260563380714</v>
      </c>
      <c r="BF10">
        <f t="shared" si="24"/>
        <v>4.426580556928279</v>
      </c>
      <c r="BG10">
        <v>8.802816901408594</v>
      </c>
      <c r="BH10">
        <f t="shared" si="25"/>
        <v>0.94462166862500696</v>
      </c>
      <c r="BI10">
        <v>8.802816901408594</v>
      </c>
      <c r="BJ10">
        <f t="shared" si="26"/>
        <v>0.94462166862500696</v>
      </c>
      <c r="BK10">
        <v>2020.5281690141176</v>
      </c>
      <c r="BL10">
        <f t="shared" si="27"/>
        <v>3.3054649094988422</v>
      </c>
      <c r="BM10">
        <v>1979.4718309859477</v>
      </c>
      <c r="BN10">
        <f t="shared" si="28"/>
        <v>3.2965493258738214</v>
      </c>
      <c r="BO10">
        <v>29751.021126761047</v>
      </c>
      <c r="BP10">
        <f t="shared" si="29"/>
        <v>4.4735018763538825</v>
      </c>
      <c r="BQ10">
        <v>2895.774647887371</v>
      </c>
      <c r="BR10">
        <f t="shared" si="30"/>
        <v>3.46176476160417</v>
      </c>
      <c r="BS10">
        <v>3348.5563380282238</v>
      </c>
      <c r="BT10">
        <f t="shared" si="31"/>
        <v>3.5248576101525781</v>
      </c>
      <c r="BU10">
        <v>8.802816901408594</v>
      </c>
      <c r="BV10">
        <f t="shared" si="32"/>
        <v>0.94462166862500696</v>
      </c>
      <c r="BW10">
        <v>16718.186619718581</v>
      </c>
      <c r="BX10">
        <f t="shared" si="33"/>
        <v>4.2231891688111567</v>
      </c>
      <c r="BY10">
        <v>8668.5035211269023</v>
      </c>
      <c r="BZ10">
        <f t="shared" si="34"/>
        <v>3.9379441299315552</v>
      </c>
      <c r="CA10">
        <v>8.802816901408594</v>
      </c>
      <c r="CB10">
        <f t="shared" si="35"/>
        <v>0.94462166862500696</v>
      </c>
      <c r="CC10">
        <v>6350.2464788733432</v>
      </c>
      <c r="CD10">
        <f t="shared" si="36"/>
        <v>3.8027905823529453</v>
      </c>
      <c r="CE10">
        <v>8.802816901408594</v>
      </c>
      <c r="CF10">
        <f t="shared" si="37"/>
        <v>0.94462166862500696</v>
      </c>
      <c r="CG10">
        <v>2738.8732394366648</v>
      </c>
      <c r="CH10">
        <f t="shared" si="38"/>
        <v>3.4375719326967853</v>
      </c>
      <c r="CI10">
        <v>11114.894366197364</v>
      </c>
      <c r="CJ10">
        <f t="shared" si="39"/>
        <v>4.0459053396040074</v>
      </c>
      <c r="CK10">
        <v>71582.640845071583</v>
      </c>
      <c r="CL10">
        <f t="shared" si="40"/>
        <v>4.8548077164525036</v>
      </c>
      <c r="CM10">
        <v>41645.36971831054</v>
      </c>
      <c r="CN10">
        <f t="shared" si="41"/>
        <v>4.6195667220075576</v>
      </c>
      <c r="CO10">
        <v>30332.28873239486</v>
      </c>
      <c r="CP10">
        <f t="shared" si="42"/>
        <v>4.4819051813739019</v>
      </c>
      <c r="CQ10">
        <v>8.802816901408594</v>
      </c>
      <c r="CR10">
        <f t="shared" si="43"/>
        <v>0.94462166862500696</v>
      </c>
      <c r="CS10">
        <v>8.802816901408594</v>
      </c>
      <c r="CT10">
        <f t="shared" si="44"/>
        <v>0.94462166862500696</v>
      </c>
      <c r="CU10">
        <v>4966.0387323944478</v>
      </c>
      <c r="CV10">
        <f t="shared" si="45"/>
        <v>3.6960101024919205</v>
      </c>
      <c r="CW10">
        <v>3137.9049295775162</v>
      </c>
      <c r="CX10">
        <f t="shared" si="46"/>
        <v>3.4966397814480694</v>
      </c>
      <c r="CY10">
        <v>13250.757042253737</v>
      </c>
      <c r="CZ10">
        <f t="shared" si="47"/>
        <v>4.1222406910940554</v>
      </c>
      <c r="DA10">
        <v>5128.3098591550133</v>
      </c>
      <c r="DB10">
        <f t="shared" si="48"/>
        <v>3.7099742579412713</v>
      </c>
      <c r="DC10">
        <v>3469.2957746479442</v>
      </c>
      <c r="DD10">
        <f t="shared" si="49"/>
        <v>3.5402413271760733</v>
      </c>
    </row>
    <row r="11" spans="1:108">
      <c r="A11" t="s">
        <v>306</v>
      </c>
      <c r="B11" t="s">
        <v>292</v>
      </c>
      <c r="C11" t="s">
        <v>293</v>
      </c>
      <c r="D11" t="s">
        <v>307</v>
      </c>
      <c r="E11" t="s">
        <v>308</v>
      </c>
      <c r="F11" t="s">
        <v>296</v>
      </c>
      <c r="G11">
        <v>5.8300000000000907E-2</v>
      </c>
      <c r="H11">
        <v>0.57779980178395351</v>
      </c>
      <c r="I11">
        <v>257701.73241852087</v>
      </c>
      <c r="J11">
        <f t="shared" si="0"/>
        <v>5.4111173381367603</v>
      </c>
      <c r="K11">
        <v>3784.8027444253271</v>
      </c>
      <c r="L11">
        <f t="shared" si="1"/>
        <v>3.5780432499549941</v>
      </c>
      <c r="M11">
        <v>2319.3310463121425</v>
      </c>
      <c r="N11">
        <f t="shared" si="2"/>
        <v>3.3653627414476537</v>
      </c>
      <c r="O11">
        <v>8.5763293310461783</v>
      </c>
      <c r="P11">
        <f t="shared" si="3"/>
        <v>0.9333014495769979</v>
      </c>
      <c r="Q11">
        <v>11110.531732418352</v>
      </c>
      <c r="R11">
        <f t="shared" si="4"/>
        <v>4.0457348440830021</v>
      </c>
      <c r="S11">
        <v>8.5763293310461783</v>
      </c>
      <c r="T11">
        <f t="shared" si="5"/>
        <v>0.9333014495769979</v>
      </c>
      <c r="U11">
        <v>5540.9433962263283</v>
      </c>
      <c r="V11">
        <f t="shared" si="6"/>
        <v>3.7435837136264039</v>
      </c>
      <c r="W11">
        <v>8.5763293310461783</v>
      </c>
      <c r="X11">
        <f t="shared" si="7"/>
        <v>0.9333014495769979</v>
      </c>
      <c r="Y11">
        <v>8.5763293310461783</v>
      </c>
      <c r="Z11">
        <f t="shared" si="8"/>
        <v>0.9333014495769979</v>
      </c>
      <c r="AA11">
        <v>7535.0085763292136</v>
      </c>
      <c r="AB11">
        <f t="shared" si="9"/>
        <v>3.8770837509638998</v>
      </c>
      <c r="AC11">
        <v>2253.2075471697763</v>
      </c>
      <c r="AD11">
        <f t="shared" si="10"/>
        <v>3.3528011972449652</v>
      </c>
      <c r="AE11">
        <v>8.5763293310461783</v>
      </c>
      <c r="AF11">
        <f t="shared" si="11"/>
        <v>0.9333014495769979</v>
      </c>
      <c r="AG11">
        <v>5288.3361921096948</v>
      </c>
      <c r="AH11">
        <f t="shared" si="12"/>
        <v>3.723319056488366</v>
      </c>
      <c r="AI11">
        <v>8.5763293310461783</v>
      </c>
      <c r="AJ11">
        <f t="shared" si="13"/>
        <v>0.9333014495769979</v>
      </c>
      <c r="AK11">
        <v>8.5763293310461783</v>
      </c>
      <c r="AL11">
        <f t="shared" si="14"/>
        <v>0.9333014495769979</v>
      </c>
      <c r="AM11">
        <v>8.5763293310461783</v>
      </c>
      <c r="AN11">
        <f t="shared" si="15"/>
        <v>0.9333014495769979</v>
      </c>
      <c r="AO11">
        <v>19640.96054888477</v>
      </c>
      <c r="AP11">
        <f t="shared" si="16"/>
        <v>4.2931627233124061</v>
      </c>
      <c r="AQ11">
        <v>8.5763293310461783</v>
      </c>
      <c r="AR11">
        <f t="shared" si="17"/>
        <v>0.9333014495769979</v>
      </c>
      <c r="AS11">
        <v>9273.1046312176932</v>
      </c>
      <c r="AT11">
        <f t="shared" si="18"/>
        <v>3.9672251600853632</v>
      </c>
      <c r="AU11">
        <v>8.5763293310461783</v>
      </c>
      <c r="AV11">
        <f t="shared" si="19"/>
        <v>0.9333014495769979</v>
      </c>
      <c r="AW11">
        <v>6113.1046312177441</v>
      </c>
      <c r="AX11">
        <f t="shared" si="20"/>
        <v>3.7862618291893582</v>
      </c>
      <c r="AY11">
        <v>8.5763293310461783</v>
      </c>
      <c r="AZ11">
        <f t="shared" si="21"/>
        <v>0.9333014495769979</v>
      </c>
      <c r="BA11">
        <v>2099.7941680960225</v>
      </c>
      <c r="BB11">
        <f t="shared" si="22"/>
        <v>3.3221767251904653</v>
      </c>
      <c r="BC11">
        <v>8.5763293310461783</v>
      </c>
      <c r="BD11">
        <f t="shared" si="23"/>
        <v>0.9333014495769979</v>
      </c>
      <c r="BE11">
        <v>15188.9879931387</v>
      </c>
      <c r="BF11">
        <f t="shared" si="24"/>
        <v>4.1815288387978153</v>
      </c>
      <c r="BG11">
        <v>8.5763293310461783</v>
      </c>
      <c r="BH11">
        <f t="shared" si="25"/>
        <v>0.9333014495769979</v>
      </c>
      <c r="BI11">
        <v>8.5763293310461783</v>
      </c>
      <c r="BJ11">
        <f t="shared" si="26"/>
        <v>0.9333014495769979</v>
      </c>
      <c r="BK11">
        <v>4071.7152658661457</v>
      </c>
      <c r="BL11">
        <f t="shared" si="27"/>
        <v>3.6097774002749827</v>
      </c>
      <c r="BM11">
        <v>5514.3053173240987</v>
      </c>
      <c r="BN11">
        <f t="shared" si="28"/>
        <v>3.7414908085521579</v>
      </c>
      <c r="BO11">
        <v>53858.524871354224</v>
      </c>
      <c r="BP11">
        <f t="shared" si="29"/>
        <v>4.7312544543669119</v>
      </c>
      <c r="BQ11">
        <v>2927.8044596912068</v>
      </c>
      <c r="BR11">
        <f t="shared" si="30"/>
        <v>3.4665420679762122</v>
      </c>
      <c r="BS11">
        <v>2420.3773584905284</v>
      </c>
      <c r="BT11">
        <f t="shared" si="31"/>
        <v>3.3838830816556071</v>
      </c>
      <c r="BU11">
        <v>8.5763293310461783</v>
      </c>
      <c r="BV11">
        <f t="shared" si="32"/>
        <v>0.9333014495769979</v>
      </c>
      <c r="BW11">
        <v>11787.47855917649</v>
      </c>
      <c r="BX11">
        <f t="shared" si="33"/>
        <v>4.0714209157865469</v>
      </c>
      <c r="BY11">
        <v>18839.691252143792</v>
      </c>
      <c r="BZ11">
        <f t="shared" si="34"/>
        <v>4.2750737812281452</v>
      </c>
      <c r="CA11">
        <v>8.5763293310461783</v>
      </c>
      <c r="CB11">
        <f t="shared" si="35"/>
        <v>0.9333014495769979</v>
      </c>
      <c r="CC11">
        <v>5524.373927958748</v>
      </c>
      <c r="CD11">
        <f t="shared" si="36"/>
        <v>3.7422830669654252</v>
      </c>
      <c r="CE11">
        <v>8.5763293310461783</v>
      </c>
      <c r="CF11">
        <f t="shared" si="37"/>
        <v>0.9333014495769979</v>
      </c>
      <c r="CG11">
        <v>5270.8404802743607</v>
      </c>
      <c r="CH11">
        <f t="shared" si="38"/>
        <v>3.7218798726776909</v>
      </c>
      <c r="CI11">
        <v>3167.255574614016</v>
      </c>
      <c r="CJ11">
        <f t="shared" si="39"/>
        <v>3.5006831092090538</v>
      </c>
      <c r="CK11">
        <v>36891.149228129783</v>
      </c>
      <c r="CL11">
        <f t="shared" si="40"/>
        <v>4.5669221845209513</v>
      </c>
      <c r="CM11">
        <v>43465.488850771195</v>
      </c>
      <c r="CN11">
        <f t="shared" si="41"/>
        <v>4.6381445684429288</v>
      </c>
      <c r="CO11">
        <v>263269.84562606795</v>
      </c>
      <c r="CP11">
        <f t="shared" si="42"/>
        <v>5.4204011187788277</v>
      </c>
      <c r="CQ11">
        <v>8.5763293310461783</v>
      </c>
      <c r="CR11">
        <f t="shared" si="43"/>
        <v>0.9333014495769979</v>
      </c>
      <c r="CS11">
        <v>8.5763293310461783</v>
      </c>
      <c r="CT11">
        <f t="shared" si="44"/>
        <v>0.9333014495769979</v>
      </c>
      <c r="CU11">
        <v>3603.9794168095495</v>
      </c>
      <c r="CV11">
        <f t="shared" si="45"/>
        <v>3.5567823019542066</v>
      </c>
      <c r="CW11">
        <v>3490.5488850771326</v>
      </c>
      <c r="CX11">
        <f t="shared" si="46"/>
        <v>3.5428937246717562</v>
      </c>
      <c r="CY11">
        <v>10600.222984562442</v>
      </c>
      <c r="CZ11">
        <f t="shared" si="47"/>
        <v>4.0253150011087744</v>
      </c>
      <c r="DA11">
        <v>3424.0823327615249</v>
      </c>
      <c r="DB11">
        <f t="shared" si="48"/>
        <v>3.5345441988305009</v>
      </c>
      <c r="DC11">
        <v>3689.8284734133217</v>
      </c>
      <c r="DD11">
        <f t="shared" si="49"/>
        <v>3.5670061778713853</v>
      </c>
    </row>
    <row r="12" spans="1:108">
      <c r="A12" t="s">
        <v>309</v>
      </c>
      <c r="B12" t="s">
        <v>292</v>
      </c>
      <c r="C12" t="s">
        <v>293</v>
      </c>
      <c r="D12" t="s">
        <v>310</v>
      </c>
      <c r="E12" t="s">
        <v>311</v>
      </c>
      <c r="F12" t="s">
        <v>296</v>
      </c>
      <c r="G12">
        <v>8.3199999999999719E-2</v>
      </c>
      <c r="H12">
        <v>0.79012345679012075</v>
      </c>
      <c r="I12">
        <v>58926.911057692509</v>
      </c>
      <c r="J12">
        <f t="shared" si="0"/>
        <v>4.7703136760220222</v>
      </c>
      <c r="K12">
        <v>3170.2884615384719</v>
      </c>
      <c r="L12">
        <f t="shared" si="1"/>
        <v>3.5010987800583817</v>
      </c>
      <c r="M12">
        <v>4279.8197115384764</v>
      </c>
      <c r="N12">
        <f t="shared" si="2"/>
        <v>3.6314254746362713</v>
      </c>
      <c r="O12">
        <v>6.0096153846154046</v>
      </c>
      <c r="P12">
        <f t="shared" si="3"/>
        <v>0.77884667804529628</v>
      </c>
      <c r="Q12">
        <v>5366.8750000000182</v>
      </c>
      <c r="R12">
        <f t="shared" si="4"/>
        <v>3.729721480242798</v>
      </c>
      <c r="S12">
        <v>6.0096153846154046</v>
      </c>
      <c r="T12">
        <f t="shared" si="5"/>
        <v>0.77884667804529628</v>
      </c>
      <c r="U12">
        <v>6.0096153846154046</v>
      </c>
      <c r="V12">
        <f t="shared" si="6"/>
        <v>0.77884667804529628</v>
      </c>
      <c r="W12">
        <v>6.0096153846154046</v>
      </c>
      <c r="X12">
        <f t="shared" si="7"/>
        <v>0.77884667804529628</v>
      </c>
      <c r="Y12">
        <v>6.0096153846154046</v>
      </c>
      <c r="Z12">
        <f t="shared" si="8"/>
        <v>0.77884667804529628</v>
      </c>
      <c r="AA12">
        <v>6.0096153846154046</v>
      </c>
      <c r="AB12">
        <f t="shared" si="9"/>
        <v>0.77884667804529628</v>
      </c>
      <c r="AC12">
        <v>6.0096153846154046</v>
      </c>
      <c r="AD12">
        <f t="shared" si="10"/>
        <v>0.77884667804529628</v>
      </c>
      <c r="AE12">
        <v>6.0096153846154046</v>
      </c>
      <c r="AF12">
        <f t="shared" si="11"/>
        <v>0.77884667804529628</v>
      </c>
      <c r="AG12">
        <v>6.0096153846154046</v>
      </c>
      <c r="AH12">
        <f t="shared" si="12"/>
        <v>0.77884667804529628</v>
      </c>
      <c r="AI12">
        <v>4076.4903846153984</v>
      </c>
      <c r="AJ12">
        <f t="shared" si="13"/>
        <v>3.6102864222730999</v>
      </c>
      <c r="AK12">
        <v>6.0096153846154046</v>
      </c>
      <c r="AL12">
        <f t="shared" si="14"/>
        <v>0.77884667804529628</v>
      </c>
      <c r="AM12">
        <v>6.0096153846154046</v>
      </c>
      <c r="AN12">
        <f t="shared" si="15"/>
        <v>0.77884667804529628</v>
      </c>
      <c r="AO12">
        <v>74505.180288461794</v>
      </c>
      <c r="AP12">
        <f t="shared" si="16"/>
        <v>4.8721864699627817</v>
      </c>
      <c r="AQ12">
        <v>3225.6730769230876</v>
      </c>
      <c r="AR12">
        <f t="shared" si="17"/>
        <v>3.5086203493880412</v>
      </c>
      <c r="AS12">
        <v>6.0096153846154046</v>
      </c>
      <c r="AT12">
        <f t="shared" si="18"/>
        <v>0.77884667804529628</v>
      </c>
      <c r="AU12">
        <v>14536.021634615434</v>
      </c>
      <c r="AV12">
        <f t="shared" si="19"/>
        <v>4.1624455606804887</v>
      </c>
      <c r="AW12">
        <v>56999.603365384814</v>
      </c>
      <c r="AX12">
        <f t="shared" si="20"/>
        <v>4.7558718336229466</v>
      </c>
      <c r="AY12">
        <v>6.0096153846154046</v>
      </c>
      <c r="AZ12">
        <f t="shared" si="21"/>
        <v>0.77884667804529628</v>
      </c>
      <c r="BA12">
        <v>10746.274038461575</v>
      </c>
      <c r="BB12">
        <f t="shared" si="22"/>
        <v>4.0312579112256222</v>
      </c>
      <c r="BC12">
        <v>6.0096153846154046</v>
      </c>
      <c r="BD12">
        <f t="shared" si="23"/>
        <v>0.77884667804529628</v>
      </c>
      <c r="BE12">
        <v>6.0096153846154046</v>
      </c>
      <c r="BF12">
        <f t="shared" si="24"/>
        <v>0.77884667804529628</v>
      </c>
      <c r="BG12">
        <v>529229.51923077099</v>
      </c>
      <c r="BH12">
        <f t="shared" si="25"/>
        <v>5.7236440601592475</v>
      </c>
      <c r="BI12">
        <v>1360.3725961538507</v>
      </c>
      <c r="BJ12">
        <f t="shared" si="26"/>
        <v>3.1336578747609511</v>
      </c>
      <c r="BK12">
        <v>2955.5288461538562</v>
      </c>
      <c r="BL12">
        <f t="shared" si="27"/>
        <v>3.4706352024479945</v>
      </c>
      <c r="BM12">
        <v>2502.6923076923158</v>
      </c>
      <c r="BN12">
        <f t="shared" si="28"/>
        <v>3.3984074587630393</v>
      </c>
      <c r="BO12">
        <v>27211.610576923169</v>
      </c>
      <c r="BP12">
        <f t="shared" si="29"/>
        <v>4.4347542471810941</v>
      </c>
      <c r="BQ12">
        <v>2329.1466346153925</v>
      </c>
      <c r="BR12">
        <f t="shared" si="30"/>
        <v>3.3671968309991143</v>
      </c>
      <c r="BS12">
        <v>6.0096153846154046</v>
      </c>
      <c r="BT12">
        <f t="shared" si="31"/>
        <v>0.77884667804529628</v>
      </c>
      <c r="BU12">
        <v>6.0096153846154046</v>
      </c>
      <c r="BV12">
        <f t="shared" si="32"/>
        <v>0.77884667804529628</v>
      </c>
      <c r="BW12">
        <v>5576.9230769230962</v>
      </c>
      <c r="BX12">
        <f t="shared" si="33"/>
        <v>3.7463946542641584</v>
      </c>
      <c r="BY12">
        <v>1637.2475961538516</v>
      </c>
      <c r="BZ12">
        <f t="shared" si="34"/>
        <v>3.2141143614597434</v>
      </c>
      <c r="CA12">
        <v>6.0096153846154046</v>
      </c>
      <c r="CB12">
        <f t="shared" si="35"/>
        <v>0.77884667804529628</v>
      </c>
      <c r="CC12">
        <v>5586.1899038461734</v>
      </c>
      <c r="CD12">
        <f t="shared" si="36"/>
        <v>3.7471156955595091</v>
      </c>
      <c r="CE12">
        <v>2412.752403846162</v>
      </c>
      <c r="CF12">
        <f t="shared" si="37"/>
        <v>3.3825127569852471</v>
      </c>
      <c r="CG12">
        <v>6.0096153846154046</v>
      </c>
      <c r="CH12">
        <f t="shared" si="38"/>
        <v>0.77884667804529628</v>
      </c>
      <c r="CI12">
        <v>70816.274038461779</v>
      </c>
      <c r="CJ12">
        <f t="shared" si="39"/>
        <v>4.8501330728442253</v>
      </c>
      <c r="CK12">
        <v>58660.396634615587</v>
      </c>
      <c r="CL12">
        <f t="shared" si="40"/>
        <v>4.768344995153952</v>
      </c>
      <c r="CM12">
        <v>2906.5745192307791</v>
      </c>
      <c r="CN12">
        <f t="shared" si="41"/>
        <v>3.4633814619477836</v>
      </c>
      <c r="CO12">
        <v>19514.350961538526</v>
      </c>
      <c r="CP12">
        <f t="shared" si="42"/>
        <v>4.290354111419993</v>
      </c>
      <c r="CQ12">
        <v>6.0096153846154046</v>
      </c>
      <c r="CR12">
        <f t="shared" si="43"/>
        <v>0.77884667804529628</v>
      </c>
      <c r="CS12">
        <v>6.0096153846154046</v>
      </c>
      <c r="CT12">
        <f t="shared" si="44"/>
        <v>0.77884667804529628</v>
      </c>
      <c r="CU12">
        <v>3113.2572115384723</v>
      </c>
      <c r="CV12">
        <f t="shared" si="45"/>
        <v>3.4932150027696531</v>
      </c>
      <c r="CW12">
        <v>5504.9158653846343</v>
      </c>
      <c r="CX12">
        <f t="shared" si="46"/>
        <v>3.7407506858003385</v>
      </c>
      <c r="CY12">
        <v>8299.122596153873</v>
      </c>
      <c r="CZ12">
        <f t="shared" si="47"/>
        <v>3.9190321801121066</v>
      </c>
      <c r="DA12">
        <v>2855.9014423077019</v>
      </c>
      <c r="DB12">
        <f t="shared" si="48"/>
        <v>3.45574321577904</v>
      </c>
      <c r="DC12">
        <v>2010.7812500000068</v>
      </c>
      <c r="DD12">
        <f t="shared" si="49"/>
        <v>3.3033648268944611</v>
      </c>
    </row>
    <row r="13" spans="1:108">
      <c r="A13" t="s">
        <v>312</v>
      </c>
      <c r="B13" t="s">
        <v>292</v>
      </c>
      <c r="C13" t="s">
        <v>293</v>
      </c>
      <c r="D13" t="s">
        <v>313</v>
      </c>
      <c r="E13" t="s">
        <v>314</v>
      </c>
      <c r="F13" t="s">
        <v>296</v>
      </c>
      <c r="G13">
        <v>4.8199999999999577E-2</v>
      </c>
      <c r="H13">
        <v>0.48199999999999577</v>
      </c>
      <c r="I13">
        <v>229940.43568464933</v>
      </c>
      <c r="J13">
        <f t="shared" si="0"/>
        <v>5.3616153499145556</v>
      </c>
      <c r="K13">
        <v>4628.485477178464</v>
      </c>
      <c r="L13">
        <f t="shared" si="1"/>
        <v>3.6654389053795193</v>
      </c>
      <c r="M13">
        <v>10.373443983402581</v>
      </c>
      <c r="N13">
        <f t="shared" si="2"/>
        <v>1.0159229660971731</v>
      </c>
      <c r="O13">
        <v>10.373443983402581</v>
      </c>
      <c r="P13">
        <f t="shared" si="3"/>
        <v>1.0159229660971731</v>
      </c>
      <c r="Q13">
        <v>14768.360995850753</v>
      </c>
      <c r="R13">
        <f t="shared" si="4"/>
        <v>4.1693322996481035</v>
      </c>
      <c r="S13">
        <v>10.373443983402581</v>
      </c>
      <c r="T13">
        <f t="shared" si="5"/>
        <v>1.0159229660971731</v>
      </c>
      <c r="U13">
        <v>2341.4107883817633</v>
      </c>
      <c r="V13">
        <f t="shared" si="6"/>
        <v>3.3694776150962666</v>
      </c>
      <c r="W13">
        <v>10.373443983402581</v>
      </c>
      <c r="X13">
        <f t="shared" si="7"/>
        <v>1.0159229660971731</v>
      </c>
      <c r="Y13">
        <v>10.373443983402581</v>
      </c>
      <c r="Z13">
        <f t="shared" si="8"/>
        <v>1.0159229660971731</v>
      </c>
      <c r="AA13">
        <v>5264.5850622407097</v>
      </c>
      <c r="AB13">
        <f t="shared" si="9"/>
        <v>3.721364147168114</v>
      </c>
      <c r="AC13">
        <v>3788.9211618257596</v>
      </c>
      <c r="AD13">
        <f t="shared" si="10"/>
        <v>3.5785155687639749</v>
      </c>
      <c r="AE13">
        <v>4118.6721991701606</v>
      </c>
      <c r="AF13">
        <f t="shared" si="11"/>
        <v>3.61475722828644</v>
      </c>
      <c r="AG13">
        <v>5176.8672199170578</v>
      </c>
      <c r="AH13">
        <f t="shared" si="12"/>
        <v>3.7140670260216768</v>
      </c>
      <c r="AI13">
        <v>10.373443983402581</v>
      </c>
      <c r="AJ13">
        <f t="shared" si="13"/>
        <v>1.0159229660971731</v>
      </c>
      <c r="AK13">
        <v>10.373443983402581</v>
      </c>
      <c r="AL13">
        <f t="shared" si="14"/>
        <v>1.0159229660971731</v>
      </c>
      <c r="AM13">
        <v>10.373443983402581</v>
      </c>
      <c r="AN13">
        <f t="shared" si="15"/>
        <v>1.0159229660971731</v>
      </c>
      <c r="AO13">
        <v>39092.676348548062</v>
      </c>
      <c r="AP13">
        <f t="shared" si="16"/>
        <v>4.5920954039604611</v>
      </c>
      <c r="AQ13">
        <v>10.373443983402581</v>
      </c>
      <c r="AR13">
        <f t="shared" si="17"/>
        <v>1.0159229660971731</v>
      </c>
      <c r="AS13">
        <v>9753.6929460581759</v>
      </c>
      <c r="AT13">
        <f t="shared" si="18"/>
        <v>3.9891690795381423</v>
      </c>
      <c r="AU13">
        <v>10.373443983402581</v>
      </c>
      <c r="AV13">
        <f t="shared" si="19"/>
        <v>1.0159229660971731</v>
      </c>
      <c r="AW13">
        <v>9511.9502074689626</v>
      </c>
      <c r="AX13">
        <f t="shared" si="20"/>
        <v>3.9782695682004094</v>
      </c>
      <c r="AY13">
        <v>10.373443983402581</v>
      </c>
      <c r="AZ13">
        <f t="shared" si="21"/>
        <v>1.0159229660971731</v>
      </c>
      <c r="BA13">
        <v>4795.3734439834443</v>
      </c>
      <c r="BB13">
        <f t="shared" si="22"/>
        <v>3.6808224338937539</v>
      </c>
      <c r="BC13">
        <v>10.373443983402581</v>
      </c>
      <c r="BD13">
        <f t="shared" si="23"/>
        <v>1.0159229660971731</v>
      </c>
      <c r="BE13">
        <v>15822.365145228356</v>
      </c>
      <c r="BF13">
        <f t="shared" si="24"/>
        <v>4.1992714028498064</v>
      </c>
      <c r="BG13">
        <v>10.373443983402581</v>
      </c>
      <c r="BH13">
        <f t="shared" si="25"/>
        <v>1.0159229660971731</v>
      </c>
      <c r="BI13">
        <v>10.373443983402581</v>
      </c>
      <c r="BJ13">
        <f t="shared" si="26"/>
        <v>1.0159229660971731</v>
      </c>
      <c r="BK13">
        <v>3300.4564315352986</v>
      </c>
      <c r="BL13">
        <f t="shared" si="27"/>
        <v>3.5185740041172378</v>
      </c>
      <c r="BM13">
        <v>2980.2074688796938</v>
      </c>
      <c r="BN13">
        <f t="shared" si="28"/>
        <v>3.4742464987921187</v>
      </c>
      <c r="BO13">
        <v>47305.767634855183</v>
      </c>
      <c r="BP13">
        <f t="shared" si="29"/>
        <v>4.6749140942110925</v>
      </c>
      <c r="BQ13">
        <v>2447.3443983402703</v>
      </c>
      <c r="BR13">
        <f t="shared" si="30"/>
        <v>3.3886950889979888</v>
      </c>
      <c r="BS13">
        <v>10.373443983402581</v>
      </c>
      <c r="BT13">
        <f t="shared" si="31"/>
        <v>1.0159229660971731</v>
      </c>
      <c r="BU13">
        <v>10.373443983402581</v>
      </c>
      <c r="BV13">
        <f t="shared" si="32"/>
        <v>1.0159229660971731</v>
      </c>
      <c r="BW13">
        <v>10782.489626556111</v>
      </c>
      <c r="BX13">
        <f t="shared" si="33"/>
        <v>4.0327190489991525</v>
      </c>
      <c r="BY13">
        <v>21061.369294605993</v>
      </c>
      <c r="BZ13">
        <f t="shared" si="34"/>
        <v>4.3234866032103296</v>
      </c>
      <c r="CA13">
        <v>10.373443983402581</v>
      </c>
      <c r="CB13">
        <f t="shared" si="35"/>
        <v>1.0159229660971731</v>
      </c>
      <c r="CC13">
        <v>3987.9253112033543</v>
      </c>
      <c r="CD13">
        <f t="shared" si="36"/>
        <v>3.6007470159294894</v>
      </c>
      <c r="CE13">
        <v>10.373443983402581</v>
      </c>
      <c r="CF13">
        <f t="shared" si="37"/>
        <v>1.0159229660971731</v>
      </c>
      <c r="CG13">
        <v>3325.2697095435974</v>
      </c>
      <c r="CH13">
        <f t="shared" si="38"/>
        <v>3.5218268762905769</v>
      </c>
      <c r="CI13">
        <v>13370.684647303022</v>
      </c>
      <c r="CJ13">
        <f t="shared" si="39"/>
        <v>4.1261536459256343</v>
      </c>
      <c r="CK13">
        <v>65263.029045643721</v>
      </c>
      <c r="CL13">
        <f t="shared" si="40"/>
        <v>4.8146672267806947</v>
      </c>
      <c r="CM13">
        <v>28966.224066390296</v>
      </c>
      <c r="CN13">
        <f t="shared" si="41"/>
        <v>4.4618918858144037</v>
      </c>
      <c r="CO13">
        <v>219911.24481327995</v>
      </c>
      <c r="CP13">
        <f t="shared" si="42"/>
        <v>5.342247436889207</v>
      </c>
      <c r="CQ13">
        <v>10.373443983402581</v>
      </c>
      <c r="CR13">
        <f t="shared" si="43"/>
        <v>1.0159229660971731</v>
      </c>
      <c r="CS13">
        <v>10.373443983402581</v>
      </c>
      <c r="CT13">
        <f t="shared" si="44"/>
        <v>1.0159229660971731</v>
      </c>
      <c r="CU13">
        <v>5894.7925311203844</v>
      </c>
      <c r="CV13">
        <f t="shared" si="45"/>
        <v>3.770468524583753</v>
      </c>
      <c r="CW13">
        <v>10746.701244813372</v>
      </c>
      <c r="CX13">
        <f t="shared" si="46"/>
        <v>4.0312751757838141</v>
      </c>
      <c r="CY13">
        <v>14143.589211618382</v>
      </c>
      <c r="CZ13">
        <f t="shared" si="47"/>
        <v>4.1505596341425468</v>
      </c>
      <c r="DA13">
        <v>6547.9668049793108</v>
      </c>
      <c r="DB13">
        <f t="shared" si="48"/>
        <v>3.8161064690827788</v>
      </c>
      <c r="DC13">
        <v>3553.0912863070848</v>
      </c>
      <c r="DD13">
        <f t="shared" si="49"/>
        <v>3.5506063655614226</v>
      </c>
    </row>
    <row r="14" spans="1:108">
      <c r="A14" t="s">
        <v>315</v>
      </c>
      <c r="B14" t="s">
        <v>292</v>
      </c>
      <c r="C14" t="s">
        <v>293</v>
      </c>
      <c r="D14" t="s">
        <v>316</v>
      </c>
      <c r="E14" t="s">
        <v>317</v>
      </c>
      <c r="F14" t="s">
        <v>296</v>
      </c>
      <c r="G14">
        <v>6.5400000000000347E-2</v>
      </c>
      <c r="H14">
        <v>0.5356265356265385</v>
      </c>
      <c r="I14">
        <v>405324.90825687861</v>
      </c>
      <c r="J14">
        <f t="shared" si="0"/>
        <v>5.6078032930733661</v>
      </c>
      <c r="K14">
        <v>14373.470948012156</v>
      </c>
      <c r="L14">
        <f t="shared" si="1"/>
        <v>4.157561655506993</v>
      </c>
      <c r="M14">
        <v>2225.4740061161961</v>
      </c>
      <c r="N14">
        <f t="shared" si="2"/>
        <v>3.3474225260208206</v>
      </c>
      <c r="O14">
        <v>7.6452599388378797</v>
      </c>
      <c r="P14">
        <f t="shared" si="3"/>
        <v>0.8833922560117492</v>
      </c>
      <c r="Q14">
        <v>12011.55963302746</v>
      </c>
      <c r="R14">
        <f t="shared" si="4"/>
        <v>4.0795994017443995</v>
      </c>
      <c r="S14">
        <v>7.6452599388378797</v>
      </c>
      <c r="T14">
        <f t="shared" si="5"/>
        <v>0.8833922560117492</v>
      </c>
      <c r="U14">
        <v>7.6452599388378797</v>
      </c>
      <c r="V14">
        <f t="shared" si="6"/>
        <v>0.8833922560117492</v>
      </c>
      <c r="W14">
        <v>4957.1559633027255</v>
      </c>
      <c r="X14">
        <f t="shared" si="7"/>
        <v>3.6952325830036399</v>
      </c>
      <c r="Y14">
        <v>7.6452599388378797</v>
      </c>
      <c r="Z14">
        <f t="shared" si="8"/>
        <v>0.8833922560117492</v>
      </c>
      <c r="AA14">
        <v>4877.4464831804025</v>
      </c>
      <c r="AB14">
        <f t="shared" si="9"/>
        <v>3.6881925128821478</v>
      </c>
      <c r="AC14">
        <v>2242.4159021406608</v>
      </c>
      <c r="AD14">
        <f t="shared" si="10"/>
        <v>3.3507161645718209</v>
      </c>
      <c r="AE14">
        <v>1569.9235474006034</v>
      </c>
      <c r="AF14">
        <f t="shared" si="11"/>
        <v>3.1958785035235677</v>
      </c>
      <c r="AG14">
        <v>4801.223241590189</v>
      </c>
      <c r="AH14">
        <f t="shared" si="12"/>
        <v>3.6813518997489454</v>
      </c>
      <c r="AI14">
        <v>7.6452599388378797</v>
      </c>
      <c r="AJ14">
        <f t="shared" si="13"/>
        <v>0.8833922560117492</v>
      </c>
      <c r="AK14">
        <v>2315.8256880733825</v>
      </c>
      <c r="AL14">
        <f t="shared" si="14"/>
        <v>3.3647058669911258</v>
      </c>
      <c r="AM14">
        <v>1996.6513761467781</v>
      </c>
      <c r="AN14">
        <f t="shared" si="15"/>
        <v>3.3003022418196455</v>
      </c>
      <c r="AO14">
        <v>45652.201834862142</v>
      </c>
      <c r="AP14">
        <f t="shared" si="16"/>
        <v>4.6594617286757982</v>
      </c>
      <c r="AQ14">
        <v>7.6452599388378797</v>
      </c>
      <c r="AR14">
        <f t="shared" si="17"/>
        <v>0.8833922560117492</v>
      </c>
      <c r="AS14">
        <v>11981.070336391374</v>
      </c>
      <c r="AT14">
        <f t="shared" si="18"/>
        <v>4.0784956177548368</v>
      </c>
      <c r="AU14">
        <v>2093.80733944953</v>
      </c>
      <c r="AV14">
        <f t="shared" si="19"/>
        <v>3.320936717809241</v>
      </c>
      <c r="AW14">
        <v>7753.9296636085219</v>
      </c>
      <c r="AX14">
        <f t="shared" si="20"/>
        <v>3.889521857176061</v>
      </c>
      <c r="AY14">
        <v>7.6452599388378797</v>
      </c>
      <c r="AZ14">
        <f t="shared" si="21"/>
        <v>0.8833922560117492</v>
      </c>
      <c r="BA14">
        <v>3151.5749235473841</v>
      </c>
      <c r="BB14">
        <f t="shared" si="22"/>
        <v>3.4985276362264797</v>
      </c>
      <c r="BC14">
        <v>7.6452599388378797</v>
      </c>
      <c r="BD14">
        <f t="shared" si="23"/>
        <v>0.8833922560117492</v>
      </c>
      <c r="BE14">
        <v>19258.715596330174</v>
      </c>
      <c r="BF14">
        <f t="shared" si="24"/>
        <v>4.2846273197549403</v>
      </c>
      <c r="BG14">
        <v>1543.623853211001</v>
      </c>
      <c r="BH14">
        <f t="shared" si="25"/>
        <v>3.1885414809889374</v>
      </c>
      <c r="BI14">
        <v>1825.9480122324062</v>
      </c>
      <c r="BJ14">
        <f t="shared" si="26"/>
        <v>3.2614884082902811</v>
      </c>
      <c r="BK14">
        <v>3645.2905198776562</v>
      </c>
      <c r="BL14">
        <f t="shared" si="27"/>
        <v>3.5617321461387297</v>
      </c>
      <c r="BM14">
        <v>2987.2782874617578</v>
      </c>
      <c r="BN14">
        <f t="shared" si="28"/>
        <v>3.4752756822892303</v>
      </c>
      <c r="BO14">
        <v>34253.165137614502</v>
      </c>
      <c r="BP14">
        <f t="shared" si="29"/>
        <v>4.534700708333232</v>
      </c>
      <c r="BQ14">
        <v>9952.2018348623333</v>
      </c>
      <c r="BR14">
        <f t="shared" si="30"/>
        <v>3.9979191751118273</v>
      </c>
      <c r="BS14">
        <v>2576.8195718654297</v>
      </c>
      <c r="BT14">
        <f t="shared" si="31"/>
        <v>3.4110840104459399</v>
      </c>
      <c r="BU14">
        <v>7.6452599388378797</v>
      </c>
      <c r="BV14">
        <f t="shared" si="32"/>
        <v>0.8833922560117492</v>
      </c>
      <c r="BW14">
        <v>14185.596330275155</v>
      </c>
      <c r="BX14">
        <f t="shared" si="33"/>
        <v>4.1518475972699953</v>
      </c>
      <c r="BY14">
        <v>18471.483180428037</v>
      </c>
      <c r="BZ14">
        <f t="shared" si="34"/>
        <v>4.2665017688140452</v>
      </c>
      <c r="CA14">
        <v>7.6452599388378797</v>
      </c>
      <c r="CB14">
        <f t="shared" si="35"/>
        <v>0.8833922560117492</v>
      </c>
      <c r="CC14">
        <v>3116.3149847094633</v>
      </c>
      <c r="CD14">
        <f t="shared" si="36"/>
        <v>3.4936413479759976</v>
      </c>
      <c r="CE14">
        <v>7.6452599388378797</v>
      </c>
      <c r="CF14">
        <f t="shared" si="37"/>
        <v>0.8833922560117492</v>
      </c>
      <c r="CG14">
        <v>4874.7247706421758</v>
      </c>
      <c r="CH14">
        <f t="shared" si="38"/>
        <v>3.687950100246725</v>
      </c>
      <c r="CI14">
        <v>6379.8012232415558</v>
      </c>
      <c r="CJ14">
        <f t="shared" si="39"/>
        <v>3.8048071475308531</v>
      </c>
      <c r="CK14">
        <v>34252.354740060975</v>
      </c>
      <c r="CL14">
        <f t="shared" si="40"/>
        <v>4.5346904332141964</v>
      </c>
      <c r="CM14">
        <v>26904.449541284259</v>
      </c>
      <c r="CN14">
        <f t="shared" si="41"/>
        <v>4.4298241109103582</v>
      </c>
      <c r="CO14">
        <v>297059.98470947857</v>
      </c>
      <c r="CP14">
        <f t="shared" si="42"/>
        <v>5.4728441543607573</v>
      </c>
      <c r="CQ14">
        <v>7.6452599388378797</v>
      </c>
      <c r="CR14">
        <f t="shared" si="43"/>
        <v>0.8833922560117492</v>
      </c>
      <c r="CS14">
        <v>7.6452599388378797</v>
      </c>
      <c r="CT14">
        <f t="shared" si="44"/>
        <v>0.8833922560117492</v>
      </c>
      <c r="CU14">
        <v>2433.9449541284275</v>
      </c>
      <c r="CV14">
        <f t="shared" si="45"/>
        <v>3.3863107520417031</v>
      </c>
      <c r="CW14">
        <v>2652.0489296635942</v>
      </c>
      <c r="CX14">
        <f t="shared" si="46"/>
        <v>3.4235815324351759</v>
      </c>
      <c r="CY14">
        <v>8405.519877675797</v>
      </c>
      <c r="CZ14">
        <f t="shared" si="47"/>
        <v>3.9245645795272472</v>
      </c>
      <c r="DA14">
        <v>3043.4250764525832</v>
      </c>
      <c r="DB14">
        <f t="shared" si="48"/>
        <v>3.4833626146864551</v>
      </c>
      <c r="DC14">
        <v>2882.3241590213911</v>
      </c>
      <c r="DD14">
        <f t="shared" si="49"/>
        <v>3.4597428219177875</v>
      </c>
    </row>
    <row r="15" spans="1:108">
      <c r="A15" t="s">
        <v>318</v>
      </c>
      <c r="B15" t="s">
        <v>292</v>
      </c>
      <c r="C15" t="s">
        <v>293</v>
      </c>
      <c r="D15" t="s">
        <v>319</v>
      </c>
      <c r="E15" t="s">
        <v>320</v>
      </c>
      <c r="F15" t="s">
        <v>296</v>
      </c>
      <c r="G15">
        <v>6.1600000000000321E-2</v>
      </c>
      <c r="H15">
        <v>0.54950936663693417</v>
      </c>
      <c r="I15">
        <v>209526.88311688203</v>
      </c>
      <c r="J15">
        <f t="shared" si="0"/>
        <v>5.3212397525543427</v>
      </c>
      <c r="K15">
        <v>1867.792207792198</v>
      </c>
      <c r="L15">
        <f t="shared" si="1"/>
        <v>3.2713285592448131</v>
      </c>
      <c r="M15">
        <v>2124.1396103895995</v>
      </c>
      <c r="N15">
        <f t="shared" si="2"/>
        <v>3.3271830576209367</v>
      </c>
      <c r="O15">
        <v>8.1168831168830753</v>
      </c>
      <c r="P15">
        <f t="shared" si="3"/>
        <v>0.90938929217159115</v>
      </c>
      <c r="Q15">
        <v>7836.9642857142453</v>
      </c>
      <c r="R15">
        <f t="shared" si="4"/>
        <v>3.8941478676237891</v>
      </c>
      <c r="S15">
        <v>8.1168831168830753</v>
      </c>
      <c r="T15">
        <f t="shared" si="5"/>
        <v>0.90938929217159115</v>
      </c>
      <c r="U15">
        <v>8.1168831168830753</v>
      </c>
      <c r="V15">
        <f t="shared" si="6"/>
        <v>0.90938929217159115</v>
      </c>
      <c r="W15">
        <v>3740.7305194804999</v>
      </c>
      <c r="X15">
        <f t="shared" si="7"/>
        <v>3.5729564229487978</v>
      </c>
      <c r="Y15">
        <v>8.1168831168830753</v>
      </c>
      <c r="Z15">
        <f t="shared" si="8"/>
        <v>0.90938929217159115</v>
      </c>
      <c r="AA15">
        <v>5627.3214285713984</v>
      </c>
      <c r="AB15">
        <f t="shared" si="9"/>
        <v>3.7503017224523818</v>
      </c>
      <c r="AC15">
        <v>1761.5422077921985</v>
      </c>
      <c r="AD15">
        <f t="shared" si="10"/>
        <v>3.2458930536436514</v>
      </c>
      <c r="AE15">
        <v>8.1168831168830753</v>
      </c>
      <c r="AF15">
        <f t="shared" si="11"/>
        <v>0.90938929217159115</v>
      </c>
      <c r="AG15">
        <v>2841.3149350649205</v>
      </c>
      <c r="AH15">
        <f t="shared" si="12"/>
        <v>3.4535193741595558</v>
      </c>
      <c r="AI15">
        <v>8.1168831168830753</v>
      </c>
      <c r="AJ15">
        <f t="shared" si="13"/>
        <v>0.90938929217159115</v>
      </c>
      <c r="AK15">
        <v>8.1168831168830753</v>
      </c>
      <c r="AL15">
        <f t="shared" si="14"/>
        <v>0.90938929217159115</v>
      </c>
      <c r="AM15">
        <v>8.1168831168830753</v>
      </c>
      <c r="AN15">
        <f t="shared" si="15"/>
        <v>0.90938929217159115</v>
      </c>
      <c r="AO15">
        <v>36088.068181817995</v>
      </c>
      <c r="AP15">
        <f t="shared" si="16"/>
        <v>4.557363634610585</v>
      </c>
      <c r="AQ15">
        <v>2220.0811688311574</v>
      </c>
      <c r="AR15">
        <f t="shared" si="17"/>
        <v>3.3463688530682303</v>
      </c>
      <c r="AS15">
        <v>6023.8311688311369</v>
      </c>
      <c r="AT15">
        <f t="shared" si="18"/>
        <v>3.7798727913014569</v>
      </c>
      <c r="AU15">
        <v>8.1168831168830753</v>
      </c>
      <c r="AV15">
        <f t="shared" si="19"/>
        <v>0.90938929217159115</v>
      </c>
      <c r="AW15">
        <v>17947.922077921987</v>
      </c>
      <c r="AX15">
        <f t="shared" si="20"/>
        <v>4.2540141753472209</v>
      </c>
      <c r="AY15">
        <v>8.1168831168830753</v>
      </c>
      <c r="AZ15">
        <f t="shared" si="21"/>
        <v>0.90938929217159115</v>
      </c>
      <c r="BA15">
        <v>1806.3311688311594</v>
      </c>
      <c r="BB15">
        <f t="shared" si="22"/>
        <v>3.2567973758838447</v>
      </c>
      <c r="BC15">
        <v>8.1168831168830753</v>
      </c>
      <c r="BD15">
        <f t="shared" si="23"/>
        <v>0.90938929217159115</v>
      </c>
      <c r="BE15">
        <v>21331.233766233654</v>
      </c>
      <c r="BF15">
        <f t="shared" si="24"/>
        <v>4.329015975110539</v>
      </c>
      <c r="BG15">
        <v>1672.792207792199</v>
      </c>
      <c r="BH15">
        <f t="shared" si="25"/>
        <v>3.2234419967819181</v>
      </c>
      <c r="BI15">
        <v>8.1168831168830753</v>
      </c>
      <c r="BJ15">
        <f t="shared" si="26"/>
        <v>0.90938929217159115</v>
      </c>
      <c r="BK15">
        <v>45238.74999999976</v>
      </c>
      <c r="BL15">
        <f t="shared" si="27"/>
        <v>4.6555105963506227</v>
      </c>
      <c r="BM15">
        <v>8.1168831168830753</v>
      </c>
      <c r="BN15">
        <f t="shared" si="28"/>
        <v>0.90938929217159115</v>
      </c>
      <c r="BO15">
        <v>11500.454545454486</v>
      </c>
      <c r="BP15">
        <f t="shared" si="29"/>
        <v>4.0607150058041723</v>
      </c>
      <c r="BQ15">
        <v>3288.4740259740088</v>
      </c>
      <c r="BR15">
        <f t="shared" si="30"/>
        <v>3.5169944159320212</v>
      </c>
      <c r="BS15">
        <v>8.1168831168830753</v>
      </c>
      <c r="BT15">
        <f t="shared" si="31"/>
        <v>0.90938929217159115</v>
      </c>
      <c r="BU15">
        <v>8.1168831168830753</v>
      </c>
      <c r="BV15">
        <f t="shared" si="32"/>
        <v>0.90938929217159115</v>
      </c>
      <c r="BW15">
        <v>13974.545454545381</v>
      </c>
      <c r="BX15">
        <f t="shared" si="33"/>
        <v>4.1453376906340837</v>
      </c>
      <c r="BY15">
        <v>15532.353896103816</v>
      </c>
      <c r="BZ15">
        <f t="shared" si="34"/>
        <v>4.191237277146616</v>
      </c>
      <c r="CA15">
        <v>8.1168831168830753</v>
      </c>
      <c r="CB15">
        <f t="shared" si="35"/>
        <v>0.90938929217159115</v>
      </c>
      <c r="CC15">
        <v>5778.7175324675027</v>
      </c>
      <c r="CD15">
        <f t="shared" si="36"/>
        <v>3.7618314663838728</v>
      </c>
      <c r="CE15">
        <v>8.1168831168830753</v>
      </c>
      <c r="CF15">
        <f t="shared" si="37"/>
        <v>0.90938929217159115</v>
      </c>
      <c r="CG15">
        <v>3261.9967532467363</v>
      </c>
      <c r="CH15">
        <f t="shared" si="38"/>
        <v>3.5134835244394722</v>
      </c>
      <c r="CI15">
        <v>7455.0811688311296</v>
      </c>
      <c r="CJ15">
        <f t="shared" si="39"/>
        <v>3.8724523762911676</v>
      </c>
      <c r="CK15">
        <v>51462.110389610119</v>
      </c>
      <c r="CL15">
        <f t="shared" si="40"/>
        <v>4.7114875920525101</v>
      </c>
      <c r="CM15">
        <v>44378.798701298467</v>
      </c>
      <c r="CN15">
        <f t="shared" si="41"/>
        <v>4.6471755420496992</v>
      </c>
      <c r="CO15">
        <v>143655.81168831093</v>
      </c>
      <c r="CP15">
        <f t="shared" si="42"/>
        <v>5.1573232003461253</v>
      </c>
      <c r="CQ15">
        <v>8.1168831168830753</v>
      </c>
      <c r="CR15">
        <f t="shared" si="43"/>
        <v>0.90938929217159115</v>
      </c>
      <c r="CS15">
        <v>8.1168831168830753</v>
      </c>
      <c r="CT15">
        <f t="shared" si="44"/>
        <v>0.90938929217159115</v>
      </c>
      <c r="CU15">
        <v>2979.1720779220623</v>
      </c>
      <c r="CV15">
        <f t="shared" si="45"/>
        <v>3.4740955889262493</v>
      </c>
      <c r="CW15">
        <v>3103.961038961023</v>
      </c>
      <c r="CX15">
        <f t="shared" si="46"/>
        <v>3.4919162613392341</v>
      </c>
      <c r="CY15">
        <v>12104.805194805131</v>
      </c>
      <c r="CZ15">
        <f t="shared" si="47"/>
        <v>4.0829578046408708</v>
      </c>
      <c r="DA15">
        <v>4251.4123376623156</v>
      </c>
      <c r="DB15">
        <f t="shared" si="48"/>
        <v>3.6285332285349887</v>
      </c>
      <c r="DC15">
        <v>3610.7792207792022</v>
      </c>
      <c r="DD15">
        <f t="shared" si="49"/>
        <v>3.5576009345280131</v>
      </c>
    </row>
    <row r="16" spans="1:108">
      <c r="A16" t="s">
        <v>321</v>
      </c>
      <c r="B16" t="s">
        <v>292</v>
      </c>
      <c r="C16" t="s">
        <v>293</v>
      </c>
      <c r="D16" t="s">
        <v>322</v>
      </c>
      <c r="E16" t="s">
        <v>323</v>
      </c>
      <c r="F16" t="s">
        <v>296</v>
      </c>
      <c r="G16">
        <v>8.6300000000001376E-2</v>
      </c>
      <c r="H16">
        <v>0.80729653882134123</v>
      </c>
      <c r="I16">
        <v>93583.974507530365</v>
      </c>
      <c r="J16">
        <f t="shared" si="0"/>
        <v>4.9712014857165414</v>
      </c>
      <c r="K16">
        <v>3636.5121668597335</v>
      </c>
      <c r="L16">
        <f t="shared" si="1"/>
        <v>3.5606850449505454</v>
      </c>
      <c r="M16">
        <v>3584.5191193510436</v>
      </c>
      <c r="N16">
        <f t="shared" si="2"/>
        <v>3.5544309011975774</v>
      </c>
      <c r="O16">
        <v>1357.2421784472554</v>
      </c>
      <c r="P16">
        <f t="shared" si="3"/>
        <v>3.1326573475706834</v>
      </c>
      <c r="Q16">
        <v>11527.079953649874</v>
      </c>
      <c r="R16">
        <f t="shared" si="4"/>
        <v>4.0617193055055658</v>
      </c>
      <c r="S16">
        <v>5.7937427578214606</v>
      </c>
      <c r="T16">
        <f t="shared" si="5"/>
        <v>0.76295920862080235</v>
      </c>
      <c r="U16">
        <v>1215.2723059095983</v>
      </c>
      <c r="V16">
        <f t="shared" si="6"/>
        <v>3.0846736011471543</v>
      </c>
      <c r="W16">
        <v>5.7937427578214606</v>
      </c>
      <c r="X16">
        <f t="shared" si="7"/>
        <v>0.76295920862080235</v>
      </c>
      <c r="Y16">
        <v>5.7937427578214606</v>
      </c>
      <c r="Z16">
        <f t="shared" si="8"/>
        <v>0.76295920862080235</v>
      </c>
      <c r="AA16">
        <v>5.7937427578214606</v>
      </c>
      <c r="AB16">
        <f t="shared" si="9"/>
        <v>0.76295920862080235</v>
      </c>
      <c r="AC16">
        <v>5.7937427578214606</v>
      </c>
      <c r="AD16">
        <f t="shared" si="10"/>
        <v>0.76295920862080235</v>
      </c>
      <c r="AE16">
        <v>2346.604866743879</v>
      </c>
      <c r="AF16">
        <f t="shared" si="11"/>
        <v>3.3704399670422518</v>
      </c>
      <c r="AG16">
        <v>5.7937427578214606</v>
      </c>
      <c r="AH16">
        <f t="shared" si="12"/>
        <v>0.76295920862080235</v>
      </c>
      <c r="AI16">
        <v>4690.7068366163794</v>
      </c>
      <c r="AJ16">
        <f t="shared" si="13"/>
        <v>3.6712382909266155</v>
      </c>
      <c r="AK16">
        <v>1856.3035921204803</v>
      </c>
      <c r="AL16">
        <f t="shared" si="14"/>
        <v>3.268649005072719</v>
      </c>
      <c r="AM16">
        <v>5.7937427578214606</v>
      </c>
      <c r="AN16">
        <f t="shared" si="15"/>
        <v>0.76295920862080235</v>
      </c>
      <c r="AO16">
        <v>274945.31865584728</v>
      </c>
      <c r="AP16">
        <f t="shared" si="16"/>
        <v>5.4392463295853046</v>
      </c>
      <c r="AQ16">
        <v>4439.177288528319</v>
      </c>
      <c r="AR16">
        <f t="shared" si="17"/>
        <v>3.6473024898985456</v>
      </c>
      <c r="AS16">
        <v>5.7937427578214606</v>
      </c>
      <c r="AT16">
        <f t="shared" si="18"/>
        <v>0.76295920862080235</v>
      </c>
      <c r="AU16">
        <v>15558.470451911686</v>
      </c>
      <c r="AV16">
        <f t="shared" si="19"/>
        <v>4.1919668994052266</v>
      </c>
      <c r="AW16">
        <v>67556.697566626972</v>
      </c>
      <c r="AX16">
        <f t="shared" si="20"/>
        <v>4.8296684114193154</v>
      </c>
      <c r="AY16">
        <v>5.7937427578214606</v>
      </c>
      <c r="AZ16">
        <f t="shared" si="21"/>
        <v>0.76295920862080235</v>
      </c>
      <c r="BA16">
        <v>5.7937427578214606</v>
      </c>
      <c r="BB16">
        <f t="shared" si="22"/>
        <v>0.76295920862080235</v>
      </c>
      <c r="BC16">
        <v>5.7937427578214606</v>
      </c>
      <c r="BD16">
        <f t="shared" si="23"/>
        <v>0.76295920862080235</v>
      </c>
      <c r="BE16">
        <v>295232.32908458391</v>
      </c>
      <c r="BF16">
        <f t="shared" si="24"/>
        <v>5.4701639126844581</v>
      </c>
      <c r="BG16">
        <v>1843.8354577056484</v>
      </c>
      <c r="BH16">
        <f t="shared" si="25"/>
        <v>3.2657221623798187</v>
      </c>
      <c r="BI16">
        <v>8229.2584009268667</v>
      </c>
      <c r="BJ16">
        <f t="shared" si="26"/>
        <v>3.9153606995018242</v>
      </c>
      <c r="BK16">
        <v>5570.6604866743028</v>
      </c>
      <c r="BL16">
        <f t="shared" si="27"/>
        <v>3.7459066904542286</v>
      </c>
      <c r="BM16">
        <v>5877.6245654691993</v>
      </c>
      <c r="BN16">
        <f t="shared" si="28"/>
        <v>3.7692018419692697</v>
      </c>
      <c r="BO16">
        <v>128555.04055619724</v>
      </c>
      <c r="BP16">
        <f t="shared" si="29"/>
        <v>5.1090891097056419</v>
      </c>
      <c r="BQ16">
        <v>1857.3117033603412</v>
      </c>
      <c r="BR16">
        <f t="shared" si="30"/>
        <v>3.2688847953334408</v>
      </c>
      <c r="BS16">
        <v>2088.655851680152</v>
      </c>
      <c r="BT16">
        <f t="shared" si="31"/>
        <v>3.3198668870702983</v>
      </c>
      <c r="BU16">
        <v>5.7937427578214606</v>
      </c>
      <c r="BV16">
        <f t="shared" si="32"/>
        <v>0.76295920862080235</v>
      </c>
      <c r="BW16">
        <v>5120.0463499419811</v>
      </c>
      <c r="BX16">
        <f t="shared" si="33"/>
        <v>3.7092738925056992</v>
      </c>
      <c r="BY16">
        <v>2753.31402085743</v>
      </c>
      <c r="BZ16">
        <f t="shared" si="34"/>
        <v>3.4398557463545458</v>
      </c>
      <c r="CA16">
        <v>1732.8968713788831</v>
      </c>
      <c r="CB16">
        <f t="shared" si="35"/>
        <v>3.2387727176338394</v>
      </c>
      <c r="CC16">
        <v>2216.0254924680989</v>
      </c>
      <c r="CD16">
        <f t="shared" si="36"/>
        <v>3.345574752073786</v>
      </c>
      <c r="CE16">
        <v>1485.272305909594</v>
      </c>
      <c r="CF16">
        <f t="shared" si="37"/>
        <v>3.1718060833585766</v>
      </c>
      <c r="CG16">
        <v>5.7937427578214606</v>
      </c>
      <c r="CH16">
        <f t="shared" si="38"/>
        <v>0.76295920862080235</v>
      </c>
      <c r="CI16">
        <v>34546.662804170941</v>
      </c>
      <c r="CJ16">
        <f t="shared" si="39"/>
        <v>4.5384061010377561</v>
      </c>
      <c r="CK16">
        <v>84642.71147160932</v>
      </c>
      <c r="CL16">
        <f t="shared" si="40"/>
        <v>4.9275895672418679</v>
      </c>
      <c r="CM16">
        <v>3322.9316338354047</v>
      </c>
      <c r="CN16">
        <f t="shared" si="41"/>
        <v>3.5215214061738469</v>
      </c>
      <c r="CO16">
        <v>14257.4275782153</v>
      </c>
      <c r="CP16">
        <f t="shared" si="42"/>
        <v>4.1540411742279408</v>
      </c>
      <c r="CQ16">
        <v>2655.017381228231</v>
      </c>
      <c r="CR16">
        <f t="shared" si="43"/>
        <v>3.4240673685612921</v>
      </c>
      <c r="CS16">
        <v>5.7937427578214606</v>
      </c>
      <c r="CT16">
        <f t="shared" si="44"/>
        <v>0.76295920862080235</v>
      </c>
      <c r="CU16">
        <v>1989.327925840061</v>
      </c>
      <c r="CV16">
        <f t="shared" si="45"/>
        <v>3.2987063792250031</v>
      </c>
      <c r="CW16">
        <v>3845.8632676708544</v>
      </c>
      <c r="CX16">
        <f t="shared" si="46"/>
        <v>3.5849938396654246</v>
      </c>
      <c r="CY16">
        <v>7593.2444959442591</v>
      </c>
      <c r="CZ16">
        <f t="shared" si="47"/>
        <v>3.8804273840119765</v>
      </c>
      <c r="DA16">
        <v>7372.0973348782136</v>
      </c>
      <c r="DB16">
        <f t="shared" si="48"/>
        <v>3.8675910606383876</v>
      </c>
      <c r="DC16">
        <v>2168.9455388180418</v>
      </c>
      <c r="DD16">
        <f t="shared" si="49"/>
        <v>3.3362486472250059</v>
      </c>
    </row>
    <row r="17" spans="1:108">
      <c r="A17" t="s">
        <v>324</v>
      </c>
      <c r="B17" t="s">
        <v>292</v>
      </c>
      <c r="C17" t="s">
        <v>293</v>
      </c>
      <c r="D17" t="s">
        <v>325</v>
      </c>
      <c r="E17" t="s">
        <v>326</v>
      </c>
      <c r="F17" t="s">
        <v>296</v>
      </c>
      <c r="G17">
        <v>5.540000000000056E-2</v>
      </c>
      <c r="H17">
        <v>0.54207436399217768</v>
      </c>
      <c r="I17">
        <v>237752.90613718171</v>
      </c>
      <c r="J17">
        <f t="shared" si="0"/>
        <v>5.3761258341757099</v>
      </c>
      <c r="K17">
        <v>2540.0361010830065</v>
      </c>
      <c r="L17">
        <f t="shared" si="1"/>
        <v>3.4048398892143168</v>
      </c>
      <c r="M17">
        <v>2096.5342960288594</v>
      </c>
      <c r="N17">
        <f t="shared" si="2"/>
        <v>3.3215019711775828</v>
      </c>
      <c r="O17">
        <v>9.0252707581226517</v>
      </c>
      <c r="P17">
        <f t="shared" si="3"/>
        <v>0.95546023960758464</v>
      </c>
      <c r="Q17">
        <v>9419.7833935017097</v>
      </c>
      <c r="R17">
        <f t="shared" si="4"/>
        <v>3.9740409163715911</v>
      </c>
      <c r="S17">
        <v>9.0252707581226517</v>
      </c>
      <c r="T17">
        <f t="shared" si="5"/>
        <v>0.95546023960758464</v>
      </c>
      <c r="U17">
        <v>9.0252707581226517</v>
      </c>
      <c r="V17">
        <f t="shared" si="6"/>
        <v>0.95546023960758464</v>
      </c>
      <c r="W17">
        <v>1826.8231046931223</v>
      </c>
      <c r="X17">
        <f t="shared" si="7"/>
        <v>3.2616964956967731</v>
      </c>
      <c r="Y17">
        <v>9.0252707581226517</v>
      </c>
      <c r="Z17">
        <f t="shared" si="8"/>
        <v>0.95546023960758464</v>
      </c>
      <c r="AA17">
        <v>4879.2960288808172</v>
      </c>
      <c r="AB17">
        <f t="shared" si="9"/>
        <v>3.688357167735004</v>
      </c>
      <c r="AC17">
        <v>9.0252707581226517</v>
      </c>
      <c r="AD17">
        <f t="shared" si="10"/>
        <v>0.95546023960758464</v>
      </c>
      <c r="AE17">
        <v>9.0252707581226517</v>
      </c>
      <c r="AF17">
        <f t="shared" si="11"/>
        <v>0.95546023960758464</v>
      </c>
      <c r="AG17">
        <v>3745.758122743644</v>
      </c>
      <c r="AH17">
        <f t="shared" si="12"/>
        <v>3.573539729966805</v>
      </c>
      <c r="AI17">
        <v>9.0252707581226517</v>
      </c>
      <c r="AJ17">
        <f t="shared" si="13"/>
        <v>0.95546023960758464</v>
      </c>
      <c r="AK17">
        <v>9.0252707581226517</v>
      </c>
      <c r="AL17">
        <f t="shared" si="14"/>
        <v>0.95546023960758464</v>
      </c>
      <c r="AM17">
        <v>9.0252707581226517</v>
      </c>
      <c r="AN17">
        <f t="shared" si="15"/>
        <v>0.95546023960758464</v>
      </c>
      <c r="AO17">
        <v>36143.050541515884</v>
      </c>
      <c r="AP17">
        <f t="shared" si="16"/>
        <v>4.5580248050438499</v>
      </c>
      <c r="AQ17">
        <v>9.0252707581226517</v>
      </c>
      <c r="AR17">
        <f t="shared" si="17"/>
        <v>0.95546023960758464</v>
      </c>
      <c r="AS17">
        <v>8925.451263537816</v>
      </c>
      <c r="AT17">
        <f t="shared" si="18"/>
        <v>3.950630182914197</v>
      </c>
      <c r="AU17">
        <v>2281.8953068591827</v>
      </c>
      <c r="AV17">
        <f t="shared" si="19"/>
        <v>3.3582957151495227</v>
      </c>
      <c r="AW17">
        <v>11310.469314079308</v>
      </c>
      <c r="AX17">
        <f t="shared" si="20"/>
        <v>4.0534806258172518</v>
      </c>
      <c r="AY17">
        <v>9.0252707581226517</v>
      </c>
      <c r="AZ17">
        <f t="shared" si="21"/>
        <v>0.95546023960758464</v>
      </c>
      <c r="BA17">
        <v>1832.310469314061</v>
      </c>
      <c r="BB17">
        <f t="shared" si="22"/>
        <v>3.2629990630468559</v>
      </c>
      <c r="BC17">
        <v>9.0252707581226517</v>
      </c>
      <c r="BD17">
        <f t="shared" si="23"/>
        <v>0.95546023960758464</v>
      </c>
      <c r="BE17">
        <v>18077.021660649636</v>
      </c>
      <c r="BF17">
        <f t="shared" si="24"/>
        <v>4.2571268784128664</v>
      </c>
      <c r="BG17">
        <v>2000.0541516245285</v>
      </c>
      <c r="BH17">
        <f t="shared" si="25"/>
        <v>3.3010417543806527</v>
      </c>
      <c r="BI17">
        <v>9.0252707581226517</v>
      </c>
      <c r="BJ17">
        <f t="shared" si="26"/>
        <v>0.95546023960758464</v>
      </c>
      <c r="BK17">
        <v>29110.920577617031</v>
      </c>
      <c r="BL17">
        <f t="shared" si="27"/>
        <v>4.4640559393947603</v>
      </c>
      <c r="BM17">
        <v>2152.2382671479927</v>
      </c>
      <c r="BN17">
        <f t="shared" si="28"/>
        <v>3.3328903489550958</v>
      </c>
      <c r="BO17">
        <v>19973.285198555754</v>
      </c>
      <c r="BP17">
        <f t="shared" si="29"/>
        <v>4.3004495033415671</v>
      </c>
      <c r="BQ17">
        <v>4181.2093862815464</v>
      </c>
      <c r="BR17">
        <f t="shared" si="30"/>
        <v>3.6213019166606033</v>
      </c>
      <c r="BS17">
        <v>9.0252707581226517</v>
      </c>
      <c r="BT17">
        <f t="shared" si="31"/>
        <v>0.95546023960758464</v>
      </c>
      <c r="BU17">
        <v>9.0252707581226517</v>
      </c>
      <c r="BV17">
        <f t="shared" si="32"/>
        <v>0.95546023960758464</v>
      </c>
      <c r="BW17">
        <v>10991.191335739963</v>
      </c>
      <c r="BX17">
        <f t="shared" si="33"/>
        <v>4.0410447681738955</v>
      </c>
      <c r="BY17">
        <v>7803.2671480143617</v>
      </c>
      <c r="BZ17">
        <f t="shared" si="34"/>
        <v>3.8922764754177082</v>
      </c>
      <c r="CA17">
        <v>9.0252707581226517</v>
      </c>
      <c r="CB17">
        <f t="shared" si="35"/>
        <v>0.95546023960758464</v>
      </c>
      <c r="CC17">
        <v>3573.4115523465343</v>
      </c>
      <c r="CD17">
        <f t="shared" si="36"/>
        <v>3.5530830370869082</v>
      </c>
      <c r="CE17">
        <v>9.0252707581226517</v>
      </c>
      <c r="CF17">
        <f t="shared" si="37"/>
        <v>0.95546023960758464</v>
      </c>
      <c r="CG17">
        <v>3016.1371841154928</v>
      </c>
      <c r="CH17">
        <f t="shared" si="38"/>
        <v>3.4794510908281846</v>
      </c>
      <c r="CI17">
        <v>7225.4693140793497</v>
      </c>
      <c r="CJ17">
        <f t="shared" si="39"/>
        <v>3.8588660609642873</v>
      </c>
      <c r="CK17">
        <v>117551.01083032372</v>
      </c>
      <c r="CL17">
        <f t="shared" si="40"/>
        <v>5.0702263680091866</v>
      </c>
      <c r="CM17">
        <v>38973.30324909708</v>
      </c>
      <c r="CN17">
        <f t="shared" si="41"/>
        <v>4.5907672167256708</v>
      </c>
      <c r="CO17">
        <v>200887.87003609905</v>
      </c>
      <c r="CP17">
        <f t="shared" si="42"/>
        <v>5.3029537140731398</v>
      </c>
      <c r="CQ17">
        <v>2515.036101083007</v>
      </c>
      <c r="CR17">
        <f t="shared" si="43"/>
        <v>3.4005442233436818</v>
      </c>
      <c r="CS17">
        <v>9.0252707581226517</v>
      </c>
      <c r="CT17">
        <f t="shared" si="44"/>
        <v>0.95546023960758464</v>
      </c>
      <c r="CU17">
        <v>2736.0830324909471</v>
      </c>
      <c r="CV17">
        <f t="shared" si="45"/>
        <v>3.4371292728746368</v>
      </c>
      <c r="CW17">
        <v>1854.8555956678513</v>
      </c>
      <c r="CX17">
        <f t="shared" si="46"/>
        <v>3.2683101045463427</v>
      </c>
      <c r="CY17">
        <v>10145.505415162354</v>
      </c>
      <c r="CZ17">
        <f t="shared" si="47"/>
        <v>4.006273687007476</v>
      </c>
      <c r="DA17">
        <v>10081.353790613615</v>
      </c>
      <c r="DB17">
        <f t="shared" si="48"/>
        <v>4.0035188559502695</v>
      </c>
      <c r="DC17">
        <v>3284.4223826714469</v>
      </c>
      <c r="DD17">
        <f t="shared" si="49"/>
        <v>3.5164590030965188</v>
      </c>
    </row>
    <row r="18" spans="1:108">
      <c r="A18" t="s">
        <v>327</v>
      </c>
      <c r="B18" t="s">
        <v>292</v>
      </c>
      <c r="C18" t="s">
        <v>293</v>
      </c>
      <c r="D18" t="s">
        <v>299</v>
      </c>
      <c r="E18" t="s">
        <v>328</v>
      </c>
      <c r="F18" t="s">
        <v>296</v>
      </c>
      <c r="G18">
        <v>5.6900000000000617E-2</v>
      </c>
      <c r="H18">
        <v>0.53227315247895812</v>
      </c>
      <c r="I18">
        <v>182615.07908611401</v>
      </c>
      <c r="J18">
        <f t="shared" si="0"/>
        <v>5.261536635703802</v>
      </c>
      <c r="K18">
        <v>3527.4165202108584</v>
      </c>
      <c r="L18">
        <f t="shared" si="1"/>
        <v>3.5474567445409781</v>
      </c>
      <c r="M18">
        <v>2511.5817223198319</v>
      </c>
      <c r="N18">
        <f t="shared" si="2"/>
        <v>3.3999473138812459</v>
      </c>
      <c r="O18">
        <v>8.7873462214410303</v>
      </c>
      <c r="P18">
        <f t="shared" si="3"/>
        <v>0.94385773794094296</v>
      </c>
      <c r="Q18">
        <v>6032.3725834797242</v>
      </c>
      <c r="R18">
        <f t="shared" si="4"/>
        <v>3.7804881574559057</v>
      </c>
      <c r="S18">
        <v>8.7873462214410303</v>
      </c>
      <c r="T18">
        <f t="shared" si="5"/>
        <v>0.94385773794094296</v>
      </c>
      <c r="U18">
        <v>3104.3057996484722</v>
      </c>
      <c r="V18">
        <f t="shared" si="6"/>
        <v>3.4919644962711986</v>
      </c>
      <c r="W18">
        <v>8.7873462214410303</v>
      </c>
      <c r="X18">
        <f t="shared" si="7"/>
        <v>0.94385773794094296</v>
      </c>
      <c r="Y18">
        <v>2260.2284710017329</v>
      </c>
      <c r="Z18">
        <f t="shared" si="8"/>
        <v>3.3541523412183021</v>
      </c>
      <c r="AA18">
        <v>2583.1458699472478</v>
      </c>
      <c r="AB18">
        <f t="shared" si="9"/>
        <v>3.4121489314247433</v>
      </c>
      <c r="AC18">
        <v>8.7873462214410303</v>
      </c>
      <c r="AD18">
        <f t="shared" si="10"/>
        <v>0.94385773794094296</v>
      </c>
      <c r="AE18">
        <v>8.7873462214410303</v>
      </c>
      <c r="AF18">
        <f t="shared" si="11"/>
        <v>0.94385773794094296</v>
      </c>
      <c r="AG18">
        <v>8.7873462214410303</v>
      </c>
      <c r="AH18">
        <f t="shared" si="12"/>
        <v>0.94385773794094296</v>
      </c>
      <c r="AI18">
        <v>8.7873462214410303</v>
      </c>
      <c r="AJ18">
        <f t="shared" si="13"/>
        <v>0.94385773794094296</v>
      </c>
      <c r="AK18">
        <v>8.7873462214410303</v>
      </c>
      <c r="AL18">
        <f t="shared" si="14"/>
        <v>0.94385773794094296</v>
      </c>
      <c r="AM18">
        <v>8.7873462214410303</v>
      </c>
      <c r="AN18">
        <f t="shared" si="15"/>
        <v>0.94385773794094296</v>
      </c>
      <c r="AO18">
        <v>27581.880492091092</v>
      </c>
      <c r="AP18">
        <f t="shared" si="16"/>
        <v>4.4406238724089944</v>
      </c>
      <c r="AQ18">
        <v>4350.8260105447689</v>
      </c>
      <c r="AR18">
        <f t="shared" si="17"/>
        <v>3.6385717162113171</v>
      </c>
      <c r="AS18">
        <v>2061.001757469222</v>
      </c>
      <c r="AT18">
        <f t="shared" si="18"/>
        <v>3.3140783621134484</v>
      </c>
      <c r="AU18">
        <v>8.7873462214410303</v>
      </c>
      <c r="AV18">
        <f t="shared" si="19"/>
        <v>0.94385773794094296</v>
      </c>
      <c r="AW18">
        <v>58931.704745166317</v>
      </c>
      <c r="AX18">
        <f t="shared" si="20"/>
        <v>4.770349004317791</v>
      </c>
      <c r="AY18">
        <v>8.7873462214410303</v>
      </c>
      <c r="AZ18">
        <f t="shared" si="21"/>
        <v>0.94385773794094296</v>
      </c>
      <c r="BA18">
        <v>8.7873462214410303</v>
      </c>
      <c r="BB18">
        <f t="shared" si="22"/>
        <v>0.94385773794094296</v>
      </c>
      <c r="BC18">
        <v>8.7873462214410303</v>
      </c>
      <c r="BD18">
        <f t="shared" si="23"/>
        <v>0.94385773794094296</v>
      </c>
      <c r="BE18">
        <v>89182.495606325931</v>
      </c>
      <c r="BF18">
        <f t="shared" si="24"/>
        <v>4.9502796211072386</v>
      </c>
      <c r="BG18">
        <v>8.7873462214410303</v>
      </c>
      <c r="BH18">
        <f t="shared" si="25"/>
        <v>0.94385773794094296</v>
      </c>
      <c r="BI18">
        <v>8.7873462214410303</v>
      </c>
      <c r="BJ18">
        <f t="shared" si="26"/>
        <v>0.94385773794094296</v>
      </c>
      <c r="BK18">
        <v>4401.2478031633973</v>
      </c>
      <c r="BL18">
        <f t="shared" si="27"/>
        <v>3.6435758213047666</v>
      </c>
      <c r="BM18">
        <v>5487.6098418277088</v>
      </c>
      <c r="BN18">
        <f t="shared" si="28"/>
        <v>3.7393832263202875</v>
      </c>
      <c r="BO18">
        <v>18173.110720562192</v>
      </c>
      <c r="BP18">
        <f t="shared" si="29"/>
        <v>4.2594292725553959</v>
      </c>
      <c r="BQ18">
        <v>2050.5799648505927</v>
      </c>
      <c r="BR18">
        <f t="shared" si="30"/>
        <v>3.3118767097933226</v>
      </c>
      <c r="BS18">
        <v>8.7873462214410303</v>
      </c>
      <c r="BT18">
        <f t="shared" si="31"/>
        <v>0.94385773794094296</v>
      </c>
      <c r="BU18">
        <v>8.7873462214410303</v>
      </c>
      <c r="BV18">
        <f t="shared" si="32"/>
        <v>0.94385773794094296</v>
      </c>
      <c r="BW18">
        <v>6602.9173989454475</v>
      </c>
      <c r="BX18">
        <f t="shared" si="33"/>
        <v>3.819735864377876</v>
      </c>
      <c r="BY18">
        <v>2265.4833040421549</v>
      </c>
      <c r="BZ18">
        <f t="shared" si="34"/>
        <v>3.3551608659020591</v>
      </c>
      <c r="CA18">
        <v>8.7873462214410303</v>
      </c>
      <c r="CB18">
        <f t="shared" si="35"/>
        <v>0.94385773794094296</v>
      </c>
      <c r="CC18">
        <v>7928.5237258347115</v>
      </c>
      <c r="CD18">
        <f t="shared" si="36"/>
        <v>3.899192330141148</v>
      </c>
      <c r="CE18">
        <v>8.7873462214410303</v>
      </c>
      <c r="CF18">
        <f t="shared" si="37"/>
        <v>0.94385773794094296</v>
      </c>
      <c r="CG18">
        <v>8.7873462214410303</v>
      </c>
      <c r="CH18">
        <f t="shared" si="38"/>
        <v>0.94385773794094296</v>
      </c>
      <c r="CI18">
        <v>41762.601054481092</v>
      </c>
      <c r="CJ18">
        <f t="shared" si="39"/>
        <v>4.6207875395255753</v>
      </c>
      <c r="CK18">
        <v>129010.77328646608</v>
      </c>
      <c r="CL18">
        <f t="shared" si="40"/>
        <v>5.1106259783884243</v>
      </c>
      <c r="CM18">
        <v>17676.818980667646</v>
      </c>
      <c r="CN18">
        <f t="shared" si="41"/>
        <v>4.2474041145549526</v>
      </c>
      <c r="CO18">
        <v>29365.026362038345</v>
      </c>
      <c r="CP18">
        <f t="shared" si="42"/>
        <v>4.467830395060898</v>
      </c>
      <c r="CQ18">
        <v>8.7873462214410303</v>
      </c>
      <c r="CR18">
        <f t="shared" si="43"/>
        <v>0.94385773794094296</v>
      </c>
      <c r="CS18">
        <v>8.7873462214410303</v>
      </c>
      <c r="CT18">
        <f t="shared" si="44"/>
        <v>0.94385773794094296</v>
      </c>
      <c r="CU18">
        <v>3964.7275922670919</v>
      </c>
      <c r="CV18">
        <f t="shared" si="45"/>
        <v>3.598213353257814</v>
      </c>
      <c r="CW18">
        <v>3743.0052724076922</v>
      </c>
      <c r="CX18">
        <f t="shared" si="46"/>
        <v>3.5732204388632742</v>
      </c>
      <c r="CY18">
        <v>11325.694200351372</v>
      </c>
      <c r="CZ18">
        <f t="shared" si="47"/>
        <v>4.0540648312713614</v>
      </c>
      <c r="DA18">
        <v>4525.0790861159439</v>
      </c>
      <c r="DB18">
        <f t="shared" si="48"/>
        <v>3.65562617389782</v>
      </c>
      <c r="DC18">
        <v>3048.6818980667508</v>
      </c>
      <c r="DD18">
        <f t="shared" si="49"/>
        <v>3.4841121120920522</v>
      </c>
    </row>
    <row r="19" spans="1:108">
      <c r="A19" t="s">
        <v>329</v>
      </c>
      <c r="B19" t="s">
        <v>292</v>
      </c>
      <c r="C19" t="s">
        <v>293</v>
      </c>
      <c r="D19" t="s">
        <v>330</v>
      </c>
      <c r="E19" t="s">
        <v>331</v>
      </c>
      <c r="F19" t="s">
        <v>296</v>
      </c>
      <c r="G19">
        <v>7.6300000000001589E-2</v>
      </c>
      <c r="H19">
        <v>0.72666666666668178</v>
      </c>
      <c r="I19">
        <v>484751.83486237528</v>
      </c>
      <c r="J19">
        <f t="shared" si="0"/>
        <v>5.6855194616271669</v>
      </c>
      <c r="K19">
        <v>6249.2922673655321</v>
      </c>
      <c r="L19">
        <f t="shared" si="1"/>
        <v>3.7958308362590079</v>
      </c>
      <c r="M19">
        <v>6.5530799475752239</v>
      </c>
      <c r="N19">
        <f t="shared" si="2"/>
        <v>0.81644546638112925</v>
      </c>
      <c r="O19">
        <v>13794.967234599975</v>
      </c>
      <c r="P19">
        <f t="shared" si="3"/>
        <v>4.1397206732929623</v>
      </c>
      <c r="Q19">
        <v>15965.137614678568</v>
      </c>
      <c r="R19">
        <f t="shared" si="4"/>
        <v>4.2031726663792499</v>
      </c>
      <c r="S19">
        <v>6.5530799475752239</v>
      </c>
      <c r="T19">
        <f t="shared" si="5"/>
        <v>0.81644546638112925</v>
      </c>
      <c r="U19">
        <v>3511.074705111329</v>
      </c>
      <c r="V19">
        <f t="shared" si="6"/>
        <v>3.5454400700442354</v>
      </c>
      <c r="W19">
        <v>6.5530799475752239</v>
      </c>
      <c r="X19">
        <f t="shared" si="7"/>
        <v>0.81644546638112925</v>
      </c>
      <c r="Y19">
        <v>6.5530799475752239</v>
      </c>
      <c r="Z19">
        <f t="shared" si="8"/>
        <v>0.81644546638112925</v>
      </c>
      <c r="AA19">
        <v>5540.7863695935939</v>
      </c>
      <c r="AB19">
        <f t="shared" si="9"/>
        <v>3.7435714058366356</v>
      </c>
      <c r="AC19">
        <v>2519.0170380078112</v>
      </c>
      <c r="AD19">
        <f t="shared" si="10"/>
        <v>3.4012311049684389</v>
      </c>
      <c r="AE19">
        <v>1714.1415465268317</v>
      </c>
      <c r="AF19">
        <f t="shared" si="11"/>
        <v>3.234046681261264</v>
      </c>
      <c r="AG19">
        <v>7114.9148099605336</v>
      </c>
      <c r="AH19">
        <f t="shared" si="12"/>
        <v>3.8521697044504442</v>
      </c>
      <c r="AI19">
        <v>6.5530799475752239</v>
      </c>
      <c r="AJ19">
        <f t="shared" si="13"/>
        <v>0.81644546638112925</v>
      </c>
      <c r="AK19">
        <v>1527.4311926605187</v>
      </c>
      <c r="AL19">
        <f t="shared" si="14"/>
        <v>3.183961655365712</v>
      </c>
      <c r="AM19">
        <v>2414.2595019658738</v>
      </c>
      <c r="AN19">
        <f t="shared" si="15"/>
        <v>3.3827839493631062</v>
      </c>
      <c r="AO19">
        <v>40901.480996067301</v>
      </c>
      <c r="AP19">
        <f t="shared" si="16"/>
        <v>4.6117390336008635</v>
      </c>
      <c r="AQ19">
        <v>6.5530799475752239</v>
      </c>
      <c r="AR19">
        <f t="shared" si="17"/>
        <v>0.81644546638112925</v>
      </c>
      <c r="AS19">
        <v>13802.752293577696</v>
      </c>
      <c r="AT19">
        <f t="shared" si="18"/>
        <v>4.1399656941354666</v>
      </c>
      <c r="AU19">
        <v>1786.6186107470137</v>
      </c>
      <c r="AV19">
        <f t="shared" si="19"/>
        <v>3.2520318536103789</v>
      </c>
      <c r="AW19">
        <v>8328.8335517691576</v>
      </c>
      <c r="AX19">
        <f t="shared" si="20"/>
        <v>3.9205841829792147</v>
      </c>
      <c r="AY19">
        <v>6.5530799475752239</v>
      </c>
      <c r="AZ19">
        <f t="shared" si="21"/>
        <v>0.81644546638112925</v>
      </c>
      <c r="BA19">
        <v>2375.3997378767526</v>
      </c>
      <c r="BB19">
        <f t="shared" si="22"/>
        <v>3.3757367042118411</v>
      </c>
      <c r="BC19">
        <v>6.5530799475752239</v>
      </c>
      <c r="BD19">
        <f t="shared" si="23"/>
        <v>0.81644546638112925</v>
      </c>
      <c r="BE19">
        <v>21987.19528178198</v>
      </c>
      <c r="BF19">
        <f t="shared" si="24"/>
        <v>4.3421698336658521</v>
      </c>
      <c r="BG19">
        <v>1806.8152031454408</v>
      </c>
      <c r="BH19">
        <f t="shared" si="25"/>
        <v>3.2569137362032783</v>
      </c>
      <c r="BI19">
        <v>6.5530799475752239</v>
      </c>
      <c r="BJ19">
        <f t="shared" si="26"/>
        <v>0.81644546638112925</v>
      </c>
      <c r="BK19">
        <v>22673.630406290486</v>
      </c>
      <c r="BL19">
        <f t="shared" si="27"/>
        <v>4.3555210630990704</v>
      </c>
      <c r="BM19">
        <v>5240.6684141545438</v>
      </c>
      <c r="BN19">
        <f t="shared" si="28"/>
        <v>3.7193866820344748</v>
      </c>
      <c r="BO19">
        <v>56014.600262122025</v>
      </c>
      <c r="BP19">
        <f t="shared" si="29"/>
        <v>4.7483012410567795</v>
      </c>
      <c r="BQ19">
        <v>11621.559633027282</v>
      </c>
      <c r="BR19">
        <f t="shared" si="30"/>
        <v>4.0652644150220762</v>
      </c>
      <c r="BS19">
        <v>6.5530799475752239</v>
      </c>
      <c r="BT19">
        <f t="shared" si="31"/>
        <v>0.81644546638112925</v>
      </c>
      <c r="BU19">
        <v>6.5530799475752239</v>
      </c>
      <c r="BV19">
        <f t="shared" si="32"/>
        <v>0.81644546638112925</v>
      </c>
      <c r="BW19">
        <v>23331.730013105673</v>
      </c>
      <c r="BX19">
        <f t="shared" si="33"/>
        <v>4.3679469422780874</v>
      </c>
      <c r="BY19">
        <v>14447.837483616999</v>
      </c>
      <c r="BZ19">
        <f t="shared" si="34"/>
        <v>4.1598028478389413</v>
      </c>
      <c r="CA19">
        <v>6.5530799475752239</v>
      </c>
      <c r="CB19">
        <f t="shared" si="35"/>
        <v>0.81644546638112925</v>
      </c>
      <c r="CC19">
        <v>2400.7077326342883</v>
      </c>
      <c r="CD19">
        <f t="shared" si="36"/>
        <v>3.3803392913230712</v>
      </c>
      <c r="CE19">
        <v>1959.737876802056</v>
      </c>
      <c r="CF19">
        <f t="shared" si="37"/>
        <v>3.2921979865241768</v>
      </c>
      <c r="CG19">
        <v>5411.8610747049988</v>
      </c>
      <c r="CH19">
        <f t="shared" si="38"/>
        <v>3.7333466395029284</v>
      </c>
      <c r="CI19">
        <v>4592.804718217466</v>
      </c>
      <c r="CJ19">
        <f t="shared" si="39"/>
        <v>3.6620779800132723</v>
      </c>
      <c r="CK19">
        <v>31104.534731323074</v>
      </c>
      <c r="CL19">
        <f t="shared" si="40"/>
        <v>4.4928237094520291</v>
      </c>
      <c r="CM19">
        <v>50639.003931846913</v>
      </c>
      <c r="CN19">
        <f t="shared" si="41"/>
        <v>4.7044851545298965</v>
      </c>
      <c r="CO19">
        <v>298801.88728701865</v>
      </c>
      <c r="CP19">
        <f t="shared" si="42"/>
        <v>5.4753833362348923</v>
      </c>
      <c r="CQ19">
        <v>2561.3630406290422</v>
      </c>
      <c r="CR19">
        <f t="shared" si="43"/>
        <v>3.4084711385495536</v>
      </c>
      <c r="CS19">
        <v>6.5530799475752239</v>
      </c>
      <c r="CT19">
        <f t="shared" si="44"/>
        <v>0.81644546638112925</v>
      </c>
      <c r="CU19">
        <v>1980.6028833551356</v>
      </c>
      <c r="CV19">
        <f t="shared" si="45"/>
        <v>3.2967974069588877</v>
      </c>
      <c r="CW19">
        <v>2109.4626474442548</v>
      </c>
      <c r="CX19">
        <f t="shared" si="46"/>
        <v>3.3241718396716959</v>
      </c>
      <c r="CY19">
        <v>5278.6631716905849</v>
      </c>
      <c r="CZ19">
        <f t="shared" si="47"/>
        <v>3.7225239508164285</v>
      </c>
      <c r="DA19">
        <v>2391.7431192660056</v>
      </c>
      <c r="DB19">
        <f t="shared" si="48"/>
        <v>3.3787145332276962</v>
      </c>
      <c r="DC19">
        <v>2723.6173001310049</v>
      </c>
      <c r="DD19">
        <f t="shared" si="49"/>
        <v>3.4351460841079979</v>
      </c>
    </row>
    <row r="20" spans="1:108">
      <c r="A20" t="s">
        <v>332</v>
      </c>
      <c r="B20" t="s">
        <v>292</v>
      </c>
      <c r="C20" t="s">
        <v>293</v>
      </c>
      <c r="D20" t="s">
        <v>322</v>
      </c>
      <c r="E20" t="s">
        <v>333</v>
      </c>
      <c r="F20" t="s">
        <v>296</v>
      </c>
      <c r="G20">
        <v>7.7500000000000568E-2</v>
      </c>
      <c r="H20">
        <v>0.75683593750000555</v>
      </c>
      <c r="I20">
        <v>11039.290322580564</v>
      </c>
      <c r="J20">
        <f t="shared" si="0"/>
        <v>4.0429411550151171</v>
      </c>
      <c r="K20">
        <v>6.451612903225759</v>
      </c>
      <c r="L20">
        <f t="shared" si="1"/>
        <v>0.80966830182970528</v>
      </c>
      <c r="M20">
        <v>6.451612903225759</v>
      </c>
      <c r="N20">
        <f t="shared" si="2"/>
        <v>0.80966830182970528</v>
      </c>
      <c r="O20">
        <v>3135.0193548386865</v>
      </c>
      <c r="P20">
        <f t="shared" si="3"/>
        <v>3.4962402264023629</v>
      </c>
      <c r="Q20">
        <v>6.451612903225759</v>
      </c>
      <c r="R20">
        <f t="shared" si="4"/>
        <v>0.80966830182970528</v>
      </c>
      <c r="S20">
        <v>1968.7483870967599</v>
      </c>
      <c r="T20">
        <f t="shared" si="5"/>
        <v>3.2941902153367164</v>
      </c>
      <c r="U20">
        <v>6.451612903225759</v>
      </c>
      <c r="V20">
        <f t="shared" si="6"/>
        <v>0.80966830182970528</v>
      </c>
      <c r="W20">
        <v>6.451612903225759</v>
      </c>
      <c r="X20">
        <f t="shared" si="7"/>
        <v>0.80966830182970528</v>
      </c>
      <c r="Y20">
        <v>6.451612903225759</v>
      </c>
      <c r="Z20">
        <f t="shared" si="8"/>
        <v>0.80966830182970528</v>
      </c>
      <c r="AA20">
        <v>6.451612903225759</v>
      </c>
      <c r="AB20">
        <f t="shared" si="9"/>
        <v>0.80966830182970528</v>
      </c>
      <c r="AC20">
        <v>6.451612903225759</v>
      </c>
      <c r="AD20">
        <f t="shared" si="10"/>
        <v>0.80966830182970528</v>
      </c>
      <c r="AE20">
        <v>6.451612903225759</v>
      </c>
      <c r="AF20">
        <f t="shared" si="11"/>
        <v>0.80966830182970528</v>
      </c>
      <c r="AG20">
        <v>6.451612903225759</v>
      </c>
      <c r="AH20">
        <f t="shared" si="12"/>
        <v>0.80966830182970528</v>
      </c>
      <c r="AI20">
        <v>2389.1870967741761</v>
      </c>
      <c r="AJ20">
        <f t="shared" si="13"/>
        <v>3.3782501605975077</v>
      </c>
      <c r="AK20">
        <v>6.451612903225759</v>
      </c>
      <c r="AL20">
        <f t="shared" si="14"/>
        <v>0.80966830182970528</v>
      </c>
      <c r="AM20">
        <v>6.451612903225759</v>
      </c>
      <c r="AN20">
        <f t="shared" si="15"/>
        <v>0.80966830182970528</v>
      </c>
      <c r="AO20">
        <v>21360.683870967587</v>
      </c>
      <c r="AP20">
        <f t="shared" si="16"/>
        <v>4.3296151526932789</v>
      </c>
      <c r="AQ20">
        <v>6.451612903225759</v>
      </c>
      <c r="AR20">
        <f t="shared" si="17"/>
        <v>0.80966830182970528</v>
      </c>
      <c r="AS20">
        <v>8706.8516129031614</v>
      </c>
      <c r="AT20">
        <f t="shared" si="18"/>
        <v>3.9398611430300297</v>
      </c>
      <c r="AU20">
        <v>6.451612903225759</v>
      </c>
      <c r="AV20">
        <f t="shared" si="19"/>
        <v>0.80966830182970528</v>
      </c>
      <c r="AW20">
        <v>3350.7483870967494</v>
      </c>
      <c r="AX20">
        <f t="shared" si="20"/>
        <v>3.5251418172121336</v>
      </c>
      <c r="AY20">
        <v>6.451612903225759</v>
      </c>
      <c r="AZ20">
        <f t="shared" si="21"/>
        <v>0.80966830182970528</v>
      </c>
      <c r="BA20">
        <v>6.451612903225759</v>
      </c>
      <c r="BB20">
        <f t="shared" si="22"/>
        <v>0.80966830182970528</v>
      </c>
      <c r="BC20">
        <v>14676.012903225699</v>
      </c>
      <c r="BD20">
        <f t="shared" si="23"/>
        <v>4.1666080849180105</v>
      </c>
      <c r="BE20">
        <v>85402.516129031632</v>
      </c>
      <c r="BF20">
        <f t="shared" si="24"/>
        <v>4.9314706660620367</v>
      </c>
      <c r="BG20">
        <v>6.451612903225759</v>
      </c>
      <c r="BH20">
        <f t="shared" si="25"/>
        <v>0.80966830182970528</v>
      </c>
      <c r="BI20">
        <v>6.451612903225759</v>
      </c>
      <c r="BJ20">
        <f t="shared" si="26"/>
        <v>0.80966830182970528</v>
      </c>
      <c r="BK20">
        <v>14313.999999999896</v>
      </c>
      <c r="BL20">
        <f t="shared" si="27"/>
        <v>4.1557610128779201</v>
      </c>
      <c r="BM20">
        <v>6.451612903225759</v>
      </c>
      <c r="BN20">
        <f t="shared" si="28"/>
        <v>0.80966830182970528</v>
      </c>
      <c r="BO20">
        <v>6.451612903225759</v>
      </c>
      <c r="BP20">
        <f t="shared" si="29"/>
        <v>0.80966830182970528</v>
      </c>
      <c r="BQ20">
        <v>42395.90967741904</v>
      </c>
      <c r="BR20">
        <f t="shared" si="30"/>
        <v>4.6273239582385726</v>
      </c>
      <c r="BS20">
        <v>6.451612903225759</v>
      </c>
      <c r="BT20">
        <f t="shared" si="31"/>
        <v>0.80966830182970528</v>
      </c>
      <c r="BU20">
        <v>6.451612903225759</v>
      </c>
      <c r="BV20">
        <f t="shared" si="32"/>
        <v>0.80966830182970528</v>
      </c>
      <c r="BW20">
        <v>22410.9290322579</v>
      </c>
      <c r="BX20">
        <f t="shared" si="33"/>
        <v>4.3504598603378328</v>
      </c>
      <c r="BY20">
        <v>6078.1419354838263</v>
      </c>
      <c r="BZ20">
        <f t="shared" si="34"/>
        <v>3.7837708374151453</v>
      </c>
      <c r="CA20">
        <v>6.451612903225759</v>
      </c>
      <c r="CB20">
        <f t="shared" si="35"/>
        <v>0.80966830182970528</v>
      </c>
      <c r="CC20">
        <v>6.451612903225759</v>
      </c>
      <c r="CD20">
        <f t="shared" si="36"/>
        <v>0.80966830182970528</v>
      </c>
      <c r="CE20">
        <v>6.451612903225759</v>
      </c>
      <c r="CF20">
        <f t="shared" si="37"/>
        <v>0.80966830182970528</v>
      </c>
      <c r="CG20">
        <v>4750.193548387062</v>
      </c>
      <c r="CH20">
        <f t="shared" si="38"/>
        <v>3.6767113054741283</v>
      </c>
      <c r="CI20">
        <v>11810.967741935397</v>
      </c>
      <c r="CJ20">
        <f t="shared" si="39"/>
        <v>4.0722854833682796</v>
      </c>
      <c r="CK20">
        <v>5695.1870967741515</v>
      </c>
      <c r="CL20">
        <f t="shared" si="40"/>
        <v>3.7555079959764703</v>
      </c>
      <c r="CM20">
        <v>5056.4903225806083</v>
      </c>
      <c r="CN20">
        <f t="shared" si="41"/>
        <v>3.7038491803981972</v>
      </c>
      <c r="CO20">
        <v>409670.15483870672</v>
      </c>
      <c r="CP20">
        <f t="shared" si="42"/>
        <v>5.6124343260205416</v>
      </c>
      <c r="CQ20">
        <v>3220.1677419354601</v>
      </c>
      <c r="CR20">
        <f t="shared" si="43"/>
        <v>3.507878495142887</v>
      </c>
      <c r="CS20">
        <v>6.451612903225759</v>
      </c>
      <c r="CT20">
        <f t="shared" si="44"/>
        <v>0.80966830182970528</v>
      </c>
      <c r="CU20">
        <v>6.451612903225759</v>
      </c>
      <c r="CV20">
        <f t="shared" si="45"/>
        <v>0.80966830182970528</v>
      </c>
      <c r="CW20">
        <v>6.451612903225759</v>
      </c>
      <c r="CX20">
        <f t="shared" si="46"/>
        <v>0.80966830182970528</v>
      </c>
      <c r="CY20">
        <v>2841.5096774193344</v>
      </c>
      <c r="CZ20">
        <f t="shared" si="47"/>
        <v>3.4535491394737137</v>
      </c>
      <c r="DA20">
        <v>2629.2516129032065</v>
      </c>
      <c r="DB20">
        <f t="shared" si="48"/>
        <v>3.4198321490073291</v>
      </c>
      <c r="DC20">
        <v>2364.270967741918</v>
      </c>
      <c r="DD20">
        <f t="shared" si="49"/>
        <v>3.3736972493036443</v>
      </c>
    </row>
    <row r="21" spans="1:108">
      <c r="A21" t="s">
        <v>334</v>
      </c>
      <c r="B21" t="s">
        <v>292</v>
      </c>
      <c r="C21" t="s">
        <v>293</v>
      </c>
      <c r="D21" t="s">
        <v>335</v>
      </c>
      <c r="E21" t="s">
        <v>336</v>
      </c>
      <c r="F21" t="s">
        <v>296</v>
      </c>
      <c r="G21">
        <v>7.1400000000000574E-2</v>
      </c>
      <c r="H21">
        <v>0.65927977839335716</v>
      </c>
      <c r="I21">
        <v>89526.498599439059</v>
      </c>
      <c r="J21">
        <f t="shared" si="0"/>
        <v>4.9519515994747225</v>
      </c>
      <c r="K21">
        <v>1563.9775910364021</v>
      </c>
      <c r="L21">
        <f t="shared" si="1"/>
        <v>3.1942305261158004</v>
      </c>
      <c r="M21">
        <v>2188.473389355725</v>
      </c>
      <c r="N21">
        <f t="shared" si="2"/>
        <v>3.3401412701969142</v>
      </c>
      <c r="O21">
        <v>7.0028011204481233</v>
      </c>
      <c r="P21">
        <f t="shared" si="3"/>
        <v>0.84527179255984097</v>
      </c>
      <c r="Q21">
        <v>7.0028011204481233</v>
      </c>
      <c r="R21">
        <f t="shared" si="4"/>
        <v>0.84527179255984097</v>
      </c>
      <c r="S21">
        <v>5237.1568627450561</v>
      </c>
      <c r="T21">
        <f t="shared" si="5"/>
        <v>3.7190955820367453</v>
      </c>
      <c r="U21">
        <v>5823.3613445377687</v>
      </c>
      <c r="V21">
        <f t="shared" si="6"/>
        <v>3.7651737392871252</v>
      </c>
      <c r="W21">
        <v>7.0028011204481233</v>
      </c>
      <c r="X21">
        <f t="shared" si="7"/>
        <v>0.84527179255984097</v>
      </c>
      <c r="Y21">
        <v>7.0028011204481233</v>
      </c>
      <c r="Z21">
        <f t="shared" si="8"/>
        <v>0.84527179255984097</v>
      </c>
      <c r="AA21">
        <v>7.0028011204481233</v>
      </c>
      <c r="AB21">
        <f t="shared" si="9"/>
        <v>0.84527179255984097</v>
      </c>
      <c r="AC21">
        <v>7.0028011204481233</v>
      </c>
      <c r="AD21">
        <f t="shared" si="10"/>
        <v>0.84527179255984097</v>
      </c>
      <c r="AE21">
        <v>7.0028011204481233</v>
      </c>
      <c r="AF21">
        <f t="shared" si="11"/>
        <v>0.84527179255984097</v>
      </c>
      <c r="AG21">
        <v>7.0028011204481233</v>
      </c>
      <c r="AH21">
        <f t="shared" si="12"/>
        <v>0.84527179255984097</v>
      </c>
      <c r="AI21">
        <v>7.0028011204481233</v>
      </c>
      <c r="AJ21">
        <f t="shared" si="13"/>
        <v>0.84527179255984097</v>
      </c>
      <c r="AK21">
        <v>7.0028011204481233</v>
      </c>
      <c r="AL21">
        <f t="shared" si="14"/>
        <v>0.84527179255984097</v>
      </c>
      <c r="AM21">
        <v>7.0028011204481233</v>
      </c>
      <c r="AN21">
        <f t="shared" si="15"/>
        <v>0.84527179255984097</v>
      </c>
      <c r="AO21">
        <v>13767.352941176361</v>
      </c>
      <c r="AP21">
        <f t="shared" si="16"/>
        <v>4.1388504461718982</v>
      </c>
      <c r="AQ21">
        <v>6146.70868347334</v>
      </c>
      <c r="AR21">
        <f t="shared" si="17"/>
        <v>3.7886426306972298</v>
      </c>
      <c r="AS21">
        <v>7.0028011204481233</v>
      </c>
      <c r="AT21">
        <f t="shared" si="18"/>
        <v>0.84527179255984097</v>
      </c>
      <c r="AU21">
        <v>8806.1624649859241</v>
      </c>
      <c r="AV21">
        <f t="shared" si="19"/>
        <v>3.9447866935009799</v>
      </c>
      <c r="AW21">
        <v>118620.58823529317</v>
      </c>
      <c r="AX21">
        <f t="shared" si="20"/>
        <v>5.0741600733536005</v>
      </c>
      <c r="AY21">
        <v>9388.613445378076</v>
      </c>
      <c r="AZ21">
        <f t="shared" si="21"/>
        <v>3.9726014583486622</v>
      </c>
      <c r="BA21">
        <v>3354.1316526610376</v>
      </c>
      <c r="BB21">
        <f t="shared" si="22"/>
        <v>3.5255801050506563</v>
      </c>
      <c r="BC21">
        <v>1950.7002801120291</v>
      </c>
      <c r="BD21">
        <f t="shared" si="23"/>
        <v>3.2901905463330969</v>
      </c>
      <c r="BE21">
        <v>208469.28571428405</v>
      </c>
      <c r="BF21">
        <f t="shared" si="24"/>
        <v>5.3190420783630588</v>
      </c>
      <c r="BG21">
        <v>7.0028011204481233</v>
      </c>
      <c r="BH21">
        <f t="shared" si="25"/>
        <v>0.84527179255984097</v>
      </c>
      <c r="BI21">
        <v>7.0028011204481233</v>
      </c>
      <c r="BJ21">
        <f t="shared" si="26"/>
        <v>0.84527179255984097</v>
      </c>
      <c r="BK21">
        <v>4928.8375350139659</v>
      </c>
      <c r="BL21">
        <f t="shared" si="27"/>
        <v>3.6927445031192625</v>
      </c>
      <c r="BM21">
        <v>14472.619047618931</v>
      </c>
      <c r="BN21">
        <f t="shared" si="28"/>
        <v>4.1605471306355479</v>
      </c>
      <c r="BO21">
        <v>261552.12885153852</v>
      </c>
      <c r="BP21">
        <f t="shared" si="29"/>
        <v>5.4175582592314084</v>
      </c>
      <c r="BQ21">
        <v>6922.3389355741738</v>
      </c>
      <c r="BR21">
        <f t="shared" si="30"/>
        <v>3.84025285965703</v>
      </c>
      <c r="BS21">
        <v>7711.3165266105816</v>
      </c>
      <c r="BT21">
        <f t="shared" si="31"/>
        <v>3.8871285299876814</v>
      </c>
      <c r="BU21">
        <v>1700.6722689075493</v>
      </c>
      <c r="BV21">
        <f t="shared" si="32"/>
        <v>3.2306206301803106</v>
      </c>
      <c r="BW21">
        <v>3021.8487394957738</v>
      </c>
      <c r="BX21">
        <f t="shared" si="33"/>
        <v>3.4802727216686571</v>
      </c>
      <c r="BY21">
        <v>5413.669467787071</v>
      </c>
      <c r="BZ21">
        <f t="shared" si="34"/>
        <v>3.7334917363443036</v>
      </c>
      <c r="CA21">
        <v>7.0028011204481233</v>
      </c>
      <c r="CB21">
        <f t="shared" si="35"/>
        <v>0.84527179255984097</v>
      </c>
      <c r="CC21">
        <v>2158.7955182072656</v>
      </c>
      <c r="CD21">
        <f t="shared" si="36"/>
        <v>3.3342115077719634</v>
      </c>
      <c r="CE21">
        <v>7.0028011204481233</v>
      </c>
      <c r="CF21">
        <f t="shared" si="37"/>
        <v>0.84527179255984097</v>
      </c>
      <c r="CG21">
        <v>7.0028011204481233</v>
      </c>
      <c r="CH21">
        <f t="shared" si="38"/>
        <v>0.84527179255984097</v>
      </c>
      <c r="CI21">
        <v>7.0028011204481233</v>
      </c>
      <c r="CJ21">
        <f t="shared" si="39"/>
        <v>0.84527179255984097</v>
      </c>
      <c r="CK21">
        <v>7.0028011204481233</v>
      </c>
      <c r="CL21">
        <f t="shared" si="40"/>
        <v>0.84527179255984097</v>
      </c>
      <c r="CM21">
        <v>7.0028011204481233</v>
      </c>
      <c r="CN21">
        <f t="shared" si="41"/>
        <v>0.84527179255984097</v>
      </c>
      <c r="CO21">
        <v>79092.142857142229</v>
      </c>
      <c r="CP21">
        <f t="shared" si="42"/>
        <v>4.8981333421162168</v>
      </c>
      <c r="CQ21">
        <v>7.0028011204481233</v>
      </c>
      <c r="CR21">
        <f t="shared" si="43"/>
        <v>0.84527179255984097</v>
      </c>
      <c r="CS21">
        <v>7.0028011204481233</v>
      </c>
      <c r="CT21">
        <f t="shared" si="44"/>
        <v>0.84527179255984097</v>
      </c>
      <c r="CU21">
        <v>2053.3753501400392</v>
      </c>
      <c r="CV21">
        <f t="shared" si="45"/>
        <v>3.3124683442047971</v>
      </c>
      <c r="CW21">
        <v>3670.5182072828834</v>
      </c>
      <c r="CX21">
        <f t="shared" si="46"/>
        <v>3.5647273826924111</v>
      </c>
      <c r="CY21">
        <v>4890.7142857142462</v>
      </c>
      <c r="CZ21">
        <f t="shared" si="47"/>
        <v>3.689372292189077</v>
      </c>
      <c r="DA21">
        <v>2111.5126050419999</v>
      </c>
      <c r="DB21">
        <f t="shared" si="48"/>
        <v>3.3245936783651628</v>
      </c>
      <c r="DC21">
        <v>2285.7282913165081</v>
      </c>
      <c r="DD21">
        <f t="shared" si="49"/>
        <v>3.3590246037516605</v>
      </c>
    </row>
    <row r="22" spans="1:108">
      <c r="A22" t="s">
        <v>337</v>
      </c>
      <c r="B22" t="s">
        <v>292</v>
      </c>
      <c r="C22" t="s">
        <v>298</v>
      </c>
      <c r="D22" t="s">
        <v>299</v>
      </c>
      <c r="E22" t="s">
        <v>338</v>
      </c>
      <c r="F22" t="s">
        <v>296</v>
      </c>
      <c r="G22">
        <v>5.3800000000000736E-2</v>
      </c>
      <c r="H22">
        <v>0.5094696969697039</v>
      </c>
      <c r="I22">
        <v>235696.63568772911</v>
      </c>
      <c r="J22">
        <f t="shared" si="0"/>
        <v>5.3723533834887602</v>
      </c>
      <c r="K22">
        <v>1996.3011152416084</v>
      </c>
      <c r="L22">
        <f t="shared" si="1"/>
        <v>3.3002260493885762</v>
      </c>
      <c r="M22">
        <v>9.2936802973976427</v>
      </c>
      <c r="N22">
        <f t="shared" si="2"/>
        <v>0.96818772866962366</v>
      </c>
      <c r="O22">
        <v>9.2936802973976427</v>
      </c>
      <c r="P22">
        <f t="shared" si="3"/>
        <v>0.96818772866962366</v>
      </c>
      <c r="Q22">
        <v>14563.568773234001</v>
      </c>
      <c r="R22">
        <f t="shared" si="4"/>
        <v>4.1632678110077475</v>
      </c>
      <c r="S22">
        <v>9.2936802973976427</v>
      </c>
      <c r="T22">
        <f t="shared" si="5"/>
        <v>0.96818772866962366</v>
      </c>
      <c r="U22">
        <v>9.2936802973976427</v>
      </c>
      <c r="V22">
        <f t="shared" si="6"/>
        <v>0.96818772866962366</v>
      </c>
      <c r="W22">
        <v>3892.5464684014341</v>
      </c>
      <c r="X22">
        <f t="shared" si="7"/>
        <v>3.5902338057873298</v>
      </c>
      <c r="Y22">
        <v>9.2936802973976427</v>
      </c>
      <c r="Z22">
        <f t="shared" si="8"/>
        <v>0.96818772866962366</v>
      </c>
      <c r="AA22">
        <v>3776.7657992564536</v>
      </c>
      <c r="AB22">
        <f t="shared" si="9"/>
        <v>3.5771200546596287</v>
      </c>
      <c r="AC22">
        <v>9.2936802973976427</v>
      </c>
      <c r="AD22">
        <f t="shared" si="10"/>
        <v>0.96818772866962366</v>
      </c>
      <c r="AE22">
        <v>9.2936802973976427</v>
      </c>
      <c r="AF22">
        <f t="shared" si="11"/>
        <v>0.96818772866962366</v>
      </c>
      <c r="AG22">
        <v>3922.4721189590541</v>
      </c>
      <c r="AH22">
        <f t="shared" si="12"/>
        <v>3.5935598652926859</v>
      </c>
      <c r="AI22">
        <v>9.2936802973976427</v>
      </c>
      <c r="AJ22">
        <f t="shared" si="13"/>
        <v>0.96818772866962366</v>
      </c>
      <c r="AK22">
        <v>2227.6394052044302</v>
      </c>
      <c r="AL22">
        <f t="shared" si="14"/>
        <v>3.3478448916164822</v>
      </c>
      <c r="AM22">
        <v>9.2936802973976427</v>
      </c>
      <c r="AN22">
        <f t="shared" si="15"/>
        <v>0.96818772866962366</v>
      </c>
      <c r="AO22">
        <v>43743.401486988252</v>
      </c>
      <c r="AP22">
        <f t="shared" si="16"/>
        <v>4.6409125507544857</v>
      </c>
      <c r="AQ22">
        <v>2991.3568773233792</v>
      </c>
      <c r="AR22">
        <f t="shared" si="17"/>
        <v>3.4758682286804419</v>
      </c>
      <c r="AS22">
        <v>4256.5427509293104</v>
      </c>
      <c r="AT22">
        <f t="shared" si="18"/>
        <v>3.6290569996218371</v>
      </c>
      <c r="AU22">
        <v>9.2936802973976427</v>
      </c>
      <c r="AV22">
        <f t="shared" si="19"/>
        <v>0.96818772866962366</v>
      </c>
      <c r="AW22">
        <v>20287.04460966515</v>
      </c>
      <c r="AX22">
        <f t="shared" si="20"/>
        <v>4.3072187841846636</v>
      </c>
      <c r="AY22">
        <v>2160.7249070631674</v>
      </c>
      <c r="AZ22">
        <f t="shared" si="21"/>
        <v>3.3345994781514467</v>
      </c>
      <c r="BA22">
        <v>4018.2713754646288</v>
      </c>
      <c r="BB22">
        <f t="shared" si="22"/>
        <v>3.6040392636434322</v>
      </c>
      <c r="BC22">
        <v>9.2936802973976427</v>
      </c>
      <c r="BD22">
        <f t="shared" si="23"/>
        <v>0.96818772866962366</v>
      </c>
      <c r="BE22">
        <v>22428.717472118653</v>
      </c>
      <c r="BF22">
        <f t="shared" si="24"/>
        <v>4.3508044402924373</v>
      </c>
      <c r="BG22">
        <v>9.2936802973976427</v>
      </c>
      <c r="BH22">
        <f t="shared" si="25"/>
        <v>0.96818772866962366</v>
      </c>
      <c r="BI22">
        <v>9.2936802973976427</v>
      </c>
      <c r="BJ22">
        <f t="shared" si="26"/>
        <v>0.96818772866962366</v>
      </c>
      <c r="BK22">
        <v>3636.6171003716977</v>
      </c>
      <c r="BL22">
        <f t="shared" si="27"/>
        <v>3.5606975765703037</v>
      </c>
      <c r="BM22">
        <v>9.2936802973976427</v>
      </c>
      <c r="BN22">
        <f t="shared" si="28"/>
        <v>0.96818772866962366</v>
      </c>
      <c r="BO22">
        <v>14655.613382899428</v>
      </c>
      <c r="BP22">
        <f t="shared" si="29"/>
        <v>4.1660039997266098</v>
      </c>
      <c r="BQ22">
        <v>5127.3977695166586</v>
      </c>
      <c r="BR22">
        <f t="shared" si="30"/>
        <v>3.70989701012721</v>
      </c>
      <c r="BS22">
        <v>9.2936802973976427</v>
      </c>
      <c r="BT22">
        <f t="shared" si="31"/>
        <v>0.96818772866962366</v>
      </c>
      <c r="BU22">
        <v>9.2936802973976427</v>
      </c>
      <c r="BV22">
        <f t="shared" si="32"/>
        <v>0.96818772866962366</v>
      </c>
      <c r="BW22">
        <v>17278.494423791584</v>
      </c>
      <c r="BX22">
        <f t="shared" si="33"/>
        <v>4.2375058971749322</v>
      </c>
      <c r="BY22">
        <v>2327.4349442378862</v>
      </c>
      <c r="BZ22">
        <f t="shared" si="34"/>
        <v>3.3668775505541908</v>
      </c>
      <c r="CA22">
        <v>9.2936802973976427</v>
      </c>
      <c r="CB22">
        <f t="shared" si="35"/>
        <v>0.96818772866962366</v>
      </c>
      <c r="CC22">
        <v>4352.7137546467802</v>
      </c>
      <c r="CD22">
        <f t="shared" si="36"/>
        <v>3.6387601078040994</v>
      </c>
      <c r="CE22">
        <v>9.2936802973976427</v>
      </c>
      <c r="CF22">
        <f t="shared" si="37"/>
        <v>0.96818772866962366</v>
      </c>
      <c r="CG22">
        <v>2372.95539033454</v>
      </c>
      <c r="CH22">
        <f t="shared" si="38"/>
        <v>3.375289573904801</v>
      </c>
      <c r="CI22">
        <v>12031.41263940504</v>
      </c>
      <c r="CJ22">
        <f t="shared" si="39"/>
        <v>4.080316621976646</v>
      </c>
      <c r="CK22">
        <v>108990.16728624387</v>
      </c>
      <c r="CL22">
        <f t="shared" si="40"/>
        <v>5.0373873191704757</v>
      </c>
      <c r="CM22">
        <v>22296.784386616797</v>
      </c>
      <c r="CN22">
        <f t="shared" si="41"/>
        <v>4.3482422341761522</v>
      </c>
      <c r="CO22">
        <v>32647.620817843421</v>
      </c>
      <c r="CP22">
        <f t="shared" si="42"/>
        <v>4.5138515377296065</v>
      </c>
      <c r="CQ22">
        <v>9.2936802973976427</v>
      </c>
      <c r="CR22">
        <f t="shared" si="43"/>
        <v>0.96818772866962366</v>
      </c>
      <c r="CS22">
        <v>9.2936802973976427</v>
      </c>
      <c r="CT22">
        <f t="shared" si="44"/>
        <v>0.96818772866962366</v>
      </c>
      <c r="CU22">
        <v>3176.6728624534881</v>
      </c>
      <c r="CV22">
        <f t="shared" si="45"/>
        <v>3.5019724929680041</v>
      </c>
      <c r="CW22">
        <v>2566.2081784386269</v>
      </c>
      <c r="CX22">
        <f t="shared" si="46"/>
        <v>3.4092918847278626</v>
      </c>
      <c r="CY22">
        <v>10728.959107806544</v>
      </c>
      <c r="CZ22">
        <f t="shared" si="47"/>
        <v>4.0305575900308508</v>
      </c>
      <c r="DA22">
        <v>4276.245353159793</v>
      </c>
      <c r="DB22">
        <f t="shared" si="48"/>
        <v>3.6310626152613663</v>
      </c>
      <c r="DC22">
        <v>3394.6654275092474</v>
      </c>
      <c r="DD22">
        <f t="shared" si="49"/>
        <v>3.5307969773951053</v>
      </c>
    </row>
    <row r="23" spans="1:108">
      <c r="A23" t="s">
        <v>339</v>
      </c>
      <c r="B23" t="s">
        <v>292</v>
      </c>
      <c r="C23" t="s">
        <v>298</v>
      </c>
      <c r="D23" t="s">
        <v>319</v>
      </c>
      <c r="E23" t="s">
        <v>340</v>
      </c>
      <c r="F23" t="s">
        <v>296</v>
      </c>
      <c r="G23">
        <v>6.1700000000000088E-2</v>
      </c>
      <c r="H23">
        <v>0.6102868447082106</v>
      </c>
      <c r="I23">
        <v>424307.5202593187</v>
      </c>
      <c r="J23">
        <f t="shared" si="0"/>
        <v>5.6276807290991204</v>
      </c>
      <c r="K23">
        <v>12153.857374392204</v>
      </c>
      <c r="L23">
        <f t="shared" si="1"/>
        <v>4.0847141355921854</v>
      </c>
      <c r="M23">
        <v>3138.8330632090715</v>
      </c>
      <c r="N23">
        <f t="shared" si="2"/>
        <v>3.4967682186452422</v>
      </c>
      <c r="O23">
        <v>8.1037277147487732</v>
      </c>
      <c r="P23">
        <f t="shared" si="3"/>
        <v>0.90868484030277652</v>
      </c>
      <c r="Q23">
        <v>9045.9805510534716</v>
      </c>
      <c r="R23">
        <f t="shared" si="4"/>
        <v>3.9564556496735261</v>
      </c>
      <c r="S23">
        <v>8.1037277147487732</v>
      </c>
      <c r="T23">
        <f t="shared" si="5"/>
        <v>0.90868484030277652</v>
      </c>
      <c r="U23">
        <v>8.1037277147487732</v>
      </c>
      <c r="V23">
        <f t="shared" si="6"/>
        <v>0.90868484030277652</v>
      </c>
      <c r="W23">
        <v>8.1037277147487732</v>
      </c>
      <c r="X23">
        <f t="shared" si="7"/>
        <v>0.90868484030277652</v>
      </c>
      <c r="Y23">
        <v>8.1037277147487732</v>
      </c>
      <c r="Z23">
        <f t="shared" si="8"/>
        <v>0.90868484030277652</v>
      </c>
      <c r="AA23">
        <v>3617.3257698541274</v>
      </c>
      <c r="AB23">
        <f t="shared" si="9"/>
        <v>3.5583876223029818</v>
      </c>
      <c r="AC23">
        <v>1935.7050243111805</v>
      </c>
      <c r="AD23">
        <f t="shared" si="10"/>
        <v>3.2868391773141603</v>
      </c>
      <c r="AE23">
        <v>8.1037277147487732</v>
      </c>
      <c r="AF23">
        <f t="shared" si="11"/>
        <v>0.90868484030277652</v>
      </c>
      <c r="AG23">
        <v>6349.2382495948041</v>
      </c>
      <c r="AH23">
        <f t="shared" si="12"/>
        <v>3.8027216238995205</v>
      </c>
      <c r="AI23">
        <v>8.1037277147487732</v>
      </c>
      <c r="AJ23">
        <f t="shared" si="13"/>
        <v>0.90868484030277652</v>
      </c>
      <c r="AK23">
        <v>1822.6094003241465</v>
      </c>
      <c r="AL23">
        <f t="shared" si="14"/>
        <v>3.2606936058685516</v>
      </c>
      <c r="AM23">
        <v>2138.0713128038869</v>
      </c>
      <c r="AN23">
        <f t="shared" si="15"/>
        <v>3.3300221864858157</v>
      </c>
      <c r="AO23">
        <v>50890.680713127964</v>
      </c>
      <c r="AP23">
        <f t="shared" si="16"/>
        <v>4.7066382600298686</v>
      </c>
      <c r="AQ23">
        <v>4225.9967585089089</v>
      </c>
      <c r="AR23">
        <f t="shared" si="17"/>
        <v>3.6259291595969776</v>
      </c>
      <c r="AS23">
        <v>4615.7536466774645</v>
      </c>
      <c r="AT23">
        <f t="shared" si="18"/>
        <v>3.6642426214770354</v>
      </c>
      <c r="AU23">
        <v>8.1037277147487732</v>
      </c>
      <c r="AV23">
        <f t="shared" si="19"/>
        <v>0.90868484030277652</v>
      </c>
      <c r="AW23">
        <v>32236.239870340312</v>
      </c>
      <c r="AX23">
        <f t="shared" si="20"/>
        <v>4.5083443787038373</v>
      </c>
      <c r="AY23">
        <v>8.1037277147487732</v>
      </c>
      <c r="AZ23">
        <f t="shared" si="21"/>
        <v>0.90868484030277652</v>
      </c>
      <c r="BA23">
        <v>2689.935170178278</v>
      </c>
      <c r="BB23">
        <f t="shared" si="22"/>
        <v>3.4297418132466024</v>
      </c>
      <c r="BC23">
        <v>8.1037277147487732</v>
      </c>
      <c r="BD23">
        <f t="shared" si="23"/>
        <v>0.90868484030277652</v>
      </c>
      <c r="BE23">
        <v>17952.05834683952</v>
      </c>
      <c r="BF23">
        <f t="shared" si="24"/>
        <v>4.2541142510995336</v>
      </c>
      <c r="BG23">
        <v>8.1037277147487732</v>
      </c>
      <c r="BH23">
        <f t="shared" si="25"/>
        <v>0.90868484030277652</v>
      </c>
      <c r="BI23">
        <v>8.1037277147487732</v>
      </c>
      <c r="BJ23">
        <f t="shared" si="26"/>
        <v>0.90868484030277652</v>
      </c>
      <c r="BK23">
        <v>2596.6774716369491</v>
      </c>
      <c r="BL23">
        <f t="shared" si="27"/>
        <v>3.414418010088669</v>
      </c>
      <c r="BM23">
        <v>3057.8444084278726</v>
      </c>
      <c r="BN23">
        <f t="shared" si="28"/>
        <v>3.4854153835353219</v>
      </c>
      <c r="BO23">
        <v>36483.111831442409</v>
      </c>
      <c r="BP23">
        <f t="shared" si="29"/>
        <v>4.5620918744367049</v>
      </c>
      <c r="BQ23">
        <v>5338.8654781199275</v>
      </c>
      <c r="BR23">
        <f t="shared" si="30"/>
        <v>3.7274489782008144</v>
      </c>
      <c r="BS23">
        <v>2138.94651539708</v>
      </c>
      <c r="BT23">
        <f t="shared" si="31"/>
        <v>3.3301999251239716</v>
      </c>
      <c r="BU23">
        <v>8.1037277147487732</v>
      </c>
      <c r="BV23">
        <f t="shared" si="32"/>
        <v>0.90868484030277652</v>
      </c>
      <c r="BW23">
        <v>14639.238249594793</v>
      </c>
      <c r="BX23">
        <f t="shared" si="33"/>
        <v>4.1655184788668675</v>
      </c>
      <c r="BY23">
        <v>2937.9578606158789</v>
      </c>
      <c r="BZ23">
        <f t="shared" si="34"/>
        <v>3.4680455623755311</v>
      </c>
      <c r="CA23">
        <v>8.1037277147487732</v>
      </c>
      <c r="CB23">
        <f t="shared" si="35"/>
        <v>0.90868484030277652</v>
      </c>
      <c r="CC23">
        <v>5306.7909238249513</v>
      </c>
      <c r="CD23">
        <f t="shared" si="36"/>
        <v>3.7248319776957559</v>
      </c>
      <c r="CE23">
        <v>8.1037277147487732</v>
      </c>
      <c r="CF23">
        <f t="shared" si="37"/>
        <v>0.90868484030277652</v>
      </c>
      <c r="CG23">
        <v>2624.6191247974029</v>
      </c>
      <c r="CH23">
        <f t="shared" si="38"/>
        <v>3.4190662890752344</v>
      </c>
      <c r="CI23">
        <v>6111.3614262560695</v>
      </c>
      <c r="CJ23">
        <f t="shared" si="39"/>
        <v>3.7861379686792542</v>
      </c>
      <c r="CK23">
        <v>77307.228525121449</v>
      </c>
      <c r="CL23">
        <f t="shared" si="40"/>
        <v>4.8882201040321567</v>
      </c>
      <c r="CM23">
        <v>32173.452188006439</v>
      </c>
      <c r="CN23">
        <f t="shared" si="41"/>
        <v>4.5074976628840568</v>
      </c>
      <c r="CO23">
        <v>18685.105348460267</v>
      </c>
      <c r="CP23">
        <f t="shared" si="42"/>
        <v>4.2714955507875292</v>
      </c>
      <c r="CQ23">
        <v>8.1037277147487732</v>
      </c>
      <c r="CR23">
        <f t="shared" si="43"/>
        <v>0.90868484030277652</v>
      </c>
      <c r="CS23">
        <v>8.1037277147487732</v>
      </c>
      <c r="CT23">
        <f t="shared" si="44"/>
        <v>0.90868484030277652</v>
      </c>
      <c r="CU23">
        <v>3217.9578606158789</v>
      </c>
      <c r="CV23">
        <f t="shared" si="45"/>
        <v>3.5075803526835143</v>
      </c>
      <c r="CW23">
        <v>2706.7260940032374</v>
      </c>
      <c r="CX23">
        <f t="shared" si="46"/>
        <v>3.4324443097484911</v>
      </c>
      <c r="CY23">
        <v>11487.406807131265</v>
      </c>
      <c r="CZ23">
        <f t="shared" si="47"/>
        <v>4.0602220011460446</v>
      </c>
      <c r="DA23">
        <v>4898.9951377633633</v>
      </c>
      <c r="DB23">
        <f t="shared" si="48"/>
        <v>3.6901070084206928</v>
      </c>
      <c r="DC23">
        <v>3617.0016207455378</v>
      </c>
      <c r="DD23">
        <f t="shared" si="49"/>
        <v>3.5583487033650716</v>
      </c>
    </row>
    <row r="24" spans="1:108">
      <c r="A24" t="s">
        <v>341</v>
      </c>
      <c r="B24" t="s">
        <v>292</v>
      </c>
      <c r="C24" t="s">
        <v>298</v>
      </c>
      <c r="D24" t="s">
        <v>325</v>
      </c>
      <c r="E24" t="s">
        <v>342</v>
      </c>
      <c r="F24" t="s">
        <v>296</v>
      </c>
      <c r="G24">
        <v>7.1699999999999875E-2</v>
      </c>
      <c r="H24">
        <v>0.60404380791912282</v>
      </c>
      <c r="I24">
        <v>289455.69037656958</v>
      </c>
      <c r="J24">
        <f t="shared" si="0"/>
        <v>5.4615820917326809</v>
      </c>
      <c r="K24">
        <v>2761.101813110186</v>
      </c>
      <c r="L24">
        <f t="shared" si="1"/>
        <v>3.4410824211473039</v>
      </c>
      <c r="M24">
        <v>2030.627615062765</v>
      </c>
      <c r="N24">
        <f t="shared" si="2"/>
        <v>3.3076302879782409</v>
      </c>
      <c r="O24">
        <v>6.9735006973500822</v>
      </c>
      <c r="P24">
        <f t="shared" si="3"/>
        <v>0.84345084866821951</v>
      </c>
      <c r="Q24">
        <v>5921.7015341701635</v>
      </c>
      <c r="R24">
        <f t="shared" si="4"/>
        <v>3.7724465142776156</v>
      </c>
      <c r="S24">
        <v>6.9735006973500822</v>
      </c>
      <c r="T24">
        <f t="shared" si="5"/>
        <v>0.84345084866821951</v>
      </c>
      <c r="U24">
        <v>5990.2649930265097</v>
      </c>
      <c r="V24">
        <f t="shared" si="6"/>
        <v>3.7774460348206294</v>
      </c>
      <c r="W24">
        <v>6.9735006973500822</v>
      </c>
      <c r="X24">
        <f t="shared" si="7"/>
        <v>0.84345084866821951</v>
      </c>
      <c r="Y24">
        <v>6.9735006973500822</v>
      </c>
      <c r="Z24">
        <f t="shared" si="8"/>
        <v>0.84345084866821951</v>
      </c>
      <c r="AA24">
        <v>3856.8479776848044</v>
      </c>
      <c r="AB24">
        <f t="shared" si="9"/>
        <v>3.5862325209625481</v>
      </c>
      <c r="AC24">
        <v>1414.6164574616482</v>
      </c>
      <c r="AD24">
        <f t="shared" si="10"/>
        <v>3.1506387063006516</v>
      </c>
      <c r="AE24">
        <v>6.9735006973500822</v>
      </c>
      <c r="AF24">
        <f t="shared" si="11"/>
        <v>0.84345084866821951</v>
      </c>
      <c r="AG24">
        <v>2965.5090655509121</v>
      </c>
      <c r="AH24">
        <f t="shared" si="12"/>
        <v>3.4720992560081054</v>
      </c>
      <c r="AI24">
        <v>6.9735006973500822</v>
      </c>
      <c r="AJ24">
        <f t="shared" si="13"/>
        <v>0.84345084866821951</v>
      </c>
      <c r="AK24">
        <v>6.9735006973500822</v>
      </c>
      <c r="AL24">
        <f t="shared" si="14"/>
        <v>0.84345084866821951</v>
      </c>
      <c r="AM24">
        <v>6.9735006973500822</v>
      </c>
      <c r="AN24">
        <f t="shared" si="15"/>
        <v>0.84345084866821951</v>
      </c>
      <c r="AO24">
        <v>37043.054393305501</v>
      </c>
      <c r="AP24">
        <f t="shared" si="16"/>
        <v>4.5687067893346258</v>
      </c>
      <c r="AQ24">
        <v>1679.9581589958188</v>
      </c>
      <c r="AR24">
        <f t="shared" si="17"/>
        <v>3.2252984653309111</v>
      </c>
      <c r="AS24">
        <v>10571.617852161804</v>
      </c>
      <c r="AT24">
        <f t="shared" si="18"/>
        <v>4.0241414556612387</v>
      </c>
      <c r="AU24">
        <v>1492.9288702928898</v>
      </c>
      <c r="AV24">
        <f t="shared" si="19"/>
        <v>3.1740391165159276</v>
      </c>
      <c r="AW24">
        <v>8225.7043235704477</v>
      </c>
      <c r="AX24">
        <f t="shared" si="20"/>
        <v>3.9151730945544299</v>
      </c>
      <c r="AY24">
        <v>6.9735006973500822</v>
      </c>
      <c r="AZ24">
        <f t="shared" si="21"/>
        <v>0.84345084866821951</v>
      </c>
      <c r="BA24">
        <v>2058.0055788005616</v>
      </c>
      <c r="BB24">
        <f t="shared" si="22"/>
        <v>3.3134465477048476</v>
      </c>
      <c r="BC24">
        <v>6.9735006973500822</v>
      </c>
      <c r="BD24">
        <f t="shared" si="23"/>
        <v>0.84345084866821951</v>
      </c>
      <c r="BE24">
        <v>11252.845188284538</v>
      </c>
      <c r="BF24">
        <f t="shared" si="24"/>
        <v>4.0512623440782196</v>
      </c>
      <c r="BG24">
        <v>6.9735006973500822</v>
      </c>
      <c r="BH24">
        <f t="shared" si="25"/>
        <v>0.84345084866821951</v>
      </c>
      <c r="BI24">
        <v>6.9735006973500822</v>
      </c>
      <c r="BJ24">
        <f t="shared" si="26"/>
        <v>0.84345084866821951</v>
      </c>
      <c r="BK24">
        <v>46040.613668061451</v>
      </c>
      <c r="BL24">
        <f t="shared" si="27"/>
        <v>4.6631411036388286</v>
      </c>
      <c r="BM24">
        <v>2535.7182705718315</v>
      </c>
      <c r="BN24">
        <f t="shared" si="28"/>
        <v>3.4041009998671088</v>
      </c>
      <c r="BO24">
        <v>6510.9205020920617</v>
      </c>
      <c r="BP24">
        <f t="shared" si="29"/>
        <v>3.8136423926724201</v>
      </c>
      <c r="BQ24">
        <v>5682.4686192468716</v>
      </c>
      <c r="BR24">
        <f t="shared" si="30"/>
        <v>3.754537046064311</v>
      </c>
      <c r="BS24">
        <v>6.9735006973500822</v>
      </c>
      <c r="BT24">
        <f t="shared" si="31"/>
        <v>0.84345084866821951</v>
      </c>
      <c r="BU24">
        <v>6.9735006973500822</v>
      </c>
      <c r="BV24">
        <f t="shared" si="32"/>
        <v>0.84345084866821951</v>
      </c>
      <c r="BW24">
        <v>8921.6596931659842</v>
      </c>
      <c r="BX24">
        <f t="shared" si="33"/>
        <v>3.9504456535392181</v>
      </c>
      <c r="BY24">
        <v>18994.755927475624</v>
      </c>
      <c r="BZ24">
        <f t="shared" si="34"/>
        <v>4.2786337174731797</v>
      </c>
      <c r="CA24">
        <v>6.9735006973500822</v>
      </c>
      <c r="CB24">
        <f t="shared" si="35"/>
        <v>0.84345084866821951</v>
      </c>
      <c r="CC24">
        <v>4497.7126917712767</v>
      </c>
      <c r="CD24">
        <f t="shared" si="36"/>
        <v>3.6529917098004727</v>
      </c>
      <c r="CE24">
        <v>6.9735006973500822</v>
      </c>
      <c r="CF24">
        <f t="shared" si="37"/>
        <v>0.84345084866821951</v>
      </c>
      <c r="CG24">
        <v>3474.5467224546783</v>
      </c>
      <c r="CH24">
        <f t="shared" si="38"/>
        <v>3.5408981560407446</v>
      </c>
      <c r="CI24">
        <v>3759.9302649930328</v>
      </c>
      <c r="CJ24">
        <f t="shared" si="39"/>
        <v>3.5751797901910729</v>
      </c>
      <c r="CK24">
        <v>43775.495118549588</v>
      </c>
      <c r="CL24">
        <f t="shared" si="40"/>
        <v>4.6412310668294516</v>
      </c>
      <c r="CM24">
        <v>16010.613668061394</v>
      </c>
      <c r="CN24">
        <f t="shared" si="41"/>
        <v>4.2044079782369241</v>
      </c>
      <c r="CO24">
        <v>166992.81729428202</v>
      </c>
      <c r="CP24">
        <f t="shared" si="42"/>
        <v>5.2226977916473221</v>
      </c>
      <c r="CQ24">
        <v>6.9735006973500822</v>
      </c>
      <c r="CR24">
        <f t="shared" si="43"/>
        <v>0.84345084866821951</v>
      </c>
      <c r="CS24">
        <v>6.9735006973500822</v>
      </c>
      <c r="CT24">
        <f t="shared" si="44"/>
        <v>0.84345084866821951</v>
      </c>
      <c r="CU24">
        <v>1701.436541143657</v>
      </c>
      <c r="CV24">
        <f t="shared" si="45"/>
        <v>3.2308157557561987</v>
      </c>
      <c r="CW24">
        <v>2327.7963737796413</v>
      </c>
      <c r="CX24">
        <f t="shared" si="46"/>
        <v>3.366944987313043</v>
      </c>
      <c r="CY24">
        <v>8392.5941422594296</v>
      </c>
      <c r="CZ24">
        <f t="shared" si="47"/>
        <v>3.9238962215595463</v>
      </c>
      <c r="DA24">
        <v>3340.5439330543991</v>
      </c>
      <c r="DB24">
        <f t="shared" si="48"/>
        <v>3.5238171877369679</v>
      </c>
      <c r="DC24">
        <v>2894.9930264993077</v>
      </c>
      <c r="DD24">
        <f t="shared" si="49"/>
        <v>3.461647521929943</v>
      </c>
    </row>
    <row r="25" spans="1:108">
      <c r="A25" t="s">
        <v>343</v>
      </c>
      <c r="B25" t="s">
        <v>292</v>
      </c>
      <c r="C25" t="s">
        <v>298</v>
      </c>
      <c r="D25" t="s">
        <v>307</v>
      </c>
      <c r="E25" t="s">
        <v>344</v>
      </c>
      <c r="F25" t="s">
        <v>296</v>
      </c>
      <c r="G25">
        <v>6.0200000000000031E-2</v>
      </c>
      <c r="H25">
        <v>0.53558718861209997</v>
      </c>
      <c r="I25">
        <v>392140.84717607952</v>
      </c>
      <c r="J25">
        <f t="shared" si="0"/>
        <v>5.5934420827470737</v>
      </c>
      <c r="K25">
        <v>20257.159468438527</v>
      </c>
      <c r="L25">
        <f t="shared" si="1"/>
        <v>4.3065785469635216</v>
      </c>
      <c r="M25">
        <v>1833.421926910298</v>
      </c>
      <c r="N25">
        <f t="shared" si="2"/>
        <v>3.2632624210138501</v>
      </c>
      <c r="O25">
        <v>8.3056478405315577</v>
      </c>
      <c r="P25">
        <f t="shared" si="3"/>
        <v>0.91937351307819404</v>
      </c>
      <c r="Q25">
        <v>14546.096345514941</v>
      </c>
      <c r="R25">
        <f t="shared" si="4"/>
        <v>4.162746459777896</v>
      </c>
      <c r="S25">
        <v>8.3056478405315577</v>
      </c>
      <c r="T25">
        <f t="shared" si="5"/>
        <v>0.91937351307819404</v>
      </c>
      <c r="U25">
        <v>4797.5249169435192</v>
      </c>
      <c r="V25">
        <f t="shared" si="6"/>
        <v>3.6810172390120894</v>
      </c>
      <c r="W25">
        <v>8.3056478405315577</v>
      </c>
      <c r="X25">
        <f t="shared" si="7"/>
        <v>0.91937351307819404</v>
      </c>
      <c r="Y25">
        <v>8.3056478405315577</v>
      </c>
      <c r="Z25">
        <f t="shared" si="8"/>
        <v>0.91937351307819404</v>
      </c>
      <c r="AA25">
        <v>4629.2026578073064</v>
      </c>
      <c r="AB25">
        <f t="shared" si="9"/>
        <v>3.6655061937966096</v>
      </c>
      <c r="AC25">
        <v>1811.0797342192682</v>
      </c>
      <c r="AD25">
        <f t="shared" si="10"/>
        <v>3.2579375708933904</v>
      </c>
      <c r="AE25">
        <v>8.3056478405315577</v>
      </c>
      <c r="AF25">
        <f t="shared" si="11"/>
        <v>0.91937351307819404</v>
      </c>
      <c r="AG25">
        <v>5733.2890365448475</v>
      </c>
      <c r="AH25">
        <f t="shared" si="12"/>
        <v>3.7584038367358299</v>
      </c>
      <c r="AI25">
        <v>8.3056478405315577</v>
      </c>
      <c r="AJ25">
        <f t="shared" si="13"/>
        <v>0.91937351307819404</v>
      </c>
      <c r="AK25">
        <v>1929.4518272425239</v>
      </c>
      <c r="AL25">
        <f t="shared" si="14"/>
        <v>3.2854339399823478</v>
      </c>
      <c r="AM25">
        <v>8.3056478405315577</v>
      </c>
      <c r="AN25">
        <f t="shared" si="15"/>
        <v>0.91937351307819404</v>
      </c>
      <c r="AO25">
        <v>41766.279069767421</v>
      </c>
      <c r="AP25">
        <f t="shared" si="16"/>
        <v>4.6208257859797799</v>
      </c>
      <c r="AQ25">
        <v>8.3056478405315577</v>
      </c>
      <c r="AR25">
        <f t="shared" si="17"/>
        <v>0.91937351307819404</v>
      </c>
      <c r="AS25">
        <v>11377.458471760792</v>
      </c>
      <c r="AT25">
        <f t="shared" si="18"/>
        <v>4.0560452589867761</v>
      </c>
      <c r="AU25">
        <v>8.3056478405315577</v>
      </c>
      <c r="AV25">
        <f t="shared" si="19"/>
        <v>0.91937351307819404</v>
      </c>
      <c r="AW25">
        <v>8254.7508305647789</v>
      </c>
      <c r="AX25">
        <f t="shared" si="20"/>
        <v>3.9167039686292231</v>
      </c>
      <c r="AY25">
        <v>8.3056478405315577</v>
      </c>
      <c r="AZ25">
        <f t="shared" si="21"/>
        <v>0.91937351307819404</v>
      </c>
      <c r="BA25">
        <v>2988.488372093022</v>
      </c>
      <c r="BB25">
        <f t="shared" si="22"/>
        <v>3.4754515703769413</v>
      </c>
      <c r="BC25">
        <v>8.3056478405315577</v>
      </c>
      <c r="BD25">
        <f t="shared" si="23"/>
        <v>0.91937351307819404</v>
      </c>
      <c r="BE25">
        <v>15821.893687707632</v>
      </c>
      <c r="BF25">
        <f t="shared" si="24"/>
        <v>4.1992584620253242</v>
      </c>
      <c r="BG25">
        <v>8.3056478405315577</v>
      </c>
      <c r="BH25">
        <f t="shared" si="25"/>
        <v>0.91937351307819404</v>
      </c>
      <c r="BI25">
        <v>8.3056478405315577</v>
      </c>
      <c r="BJ25">
        <f t="shared" si="26"/>
        <v>0.91937351307819404</v>
      </c>
      <c r="BK25">
        <v>6513.8372093023218</v>
      </c>
      <c r="BL25">
        <f t="shared" si="27"/>
        <v>3.8138369006849278</v>
      </c>
      <c r="BM25">
        <v>6023.156146179399</v>
      </c>
      <c r="BN25">
        <f t="shared" si="28"/>
        <v>3.7798241221021871</v>
      </c>
      <c r="BO25">
        <v>42302.990033222566</v>
      </c>
      <c r="BP25">
        <f t="shared" si="29"/>
        <v>4.6263710649881951</v>
      </c>
      <c r="BQ25">
        <v>9285.8637873754105</v>
      </c>
      <c r="BR25">
        <f t="shared" si="30"/>
        <v>3.967822308791161</v>
      </c>
      <c r="BS25">
        <v>8.3056478405315577</v>
      </c>
      <c r="BT25">
        <f t="shared" si="31"/>
        <v>0.91937351307819404</v>
      </c>
      <c r="BU25">
        <v>8.3056478405315577</v>
      </c>
      <c r="BV25">
        <f t="shared" si="32"/>
        <v>0.91937351307819404</v>
      </c>
      <c r="BW25">
        <v>10005.481727574746</v>
      </c>
      <c r="BX25">
        <f t="shared" si="33"/>
        <v>4.0002380031762304</v>
      </c>
      <c r="BY25">
        <v>35375.847176079718</v>
      </c>
      <c r="BZ25">
        <f t="shared" si="34"/>
        <v>4.5487068490833318</v>
      </c>
      <c r="CA25">
        <v>8.3056478405315577</v>
      </c>
      <c r="CB25">
        <f t="shared" si="35"/>
        <v>0.91937351307819404</v>
      </c>
      <c r="CC25">
        <v>4736.6279069767415</v>
      </c>
      <c r="CD25">
        <f t="shared" si="36"/>
        <v>3.6754692694030937</v>
      </c>
      <c r="CE25">
        <v>8.3056478405315577</v>
      </c>
      <c r="CF25">
        <f t="shared" si="37"/>
        <v>0.91937351307819404</v>
      </c>
      <c r="CG25">
        <v>4937.8405315614591</v>
      </c>
      <c r="CH25">
        <f t="shared" si="38"/>
        <v>3.693537060204823</v>
      </c>
      <c r="CI25">
        <v>3793.189368770762</v>
      </c>
      <c r="CJ25">
        <f t="shared" si="39"/>
        <v>3.5790045246851947</v>
      </c>
      <c r="CK25">
        <v>45839.651162790673</v>
      </c>
      <c r="CL25">
        <f t="shared" si="40"/>
        <v>4.6612413040149283</v>
      </c>
      <c r="CM25">
        <v>21373.671096345504</v>
      </c>
      <c r="CN25">
        <f t="shared" si="41"/>
        <v>4.3298791220684958</v>
      </c>
      <c r="CO25">
        <v>272088.80398671079</v>
      </c>
      <c r="CP25">
        <f t="shared" si="42"/>
        <v>5.4347106716333826</v>
      </c>
      <c r="CQ25">
        <v>8.3056478405315577</v>
      </c>
      <c r="CR25">
        <f t="shared" si="43"/>
        <v>0.91937351307819404</v>
      </c>
      <c r="CS25">
        <v>8.3056478405315577</v>
      </c>
      <c r="CT25">
        <f t="shared" si="44"/>
        <v>0.91937351307819404</v>
      </c>
      <c r="CU25">
        <v>8.3056478405315577</v>
      </c>
      <c r="CV25">
        <f t="shared" si="45"/>
        <v>0.91937351307819404</v>
      </c>
      <c r="CW25">
        <v>2748.2225913621251</v>
      </c>
      <c r="CX25">
        <f t="shared" si="46"/>
        <v>3.4390519053472288</v>
      </c>
      <c r="CY25">
        <v>8042.2591362126204</v>
      </c>
      <c r="CZ25">
        <f t="shared" si="47"/>
        <v>3.9053780627502346</v>
      </c>
      <c r="DA25">
        <v>3166.4784053156131</v>
      </c>
      <c r="DB25">
        <f t="shared" si="48"/>
        <v>3.5005765305808501</v>
      </c>
      <c r="DC25">
        <v>3285.9966777408622</v>
      </c>
      <c r="DD25">
        <f t="shared" si="49"/>
        <v>3.5166671200121469</v>
      </c>
    </row>
    <row r="26" spans="1:108">
      <c r="A26" t="s">
        <v>345</v>
      </c>
      <c r="B26" t="s">
        <v>292</v>
      </c>
      <c r="C26" t="s">
        <v>298</v>
      </c>
      <c r="D26" t="s">
        <v>316</v>
      </c>
      <c r="E26" t="s">
        <v>346</v>
      </c>
      <c r="F26" t="s">
        <v>296</v>
      </c>
      <c r="G26">
        <v>7.1400000000000574E-2</v>
      </c>
      <c r="H26">
        <v>0.62358078602620581</v>
      </c>
      <c r="I26">
        <v>401331.40056022088</v>
      </c>
      <c r="J26">
        <f t="shared" si="0"/>
        <v>5.6035031406870637</v>
      </c>
      <c r="K26">
        <v>16344.453781512473</v>
      </c>
      <c r="L26">
        <f t="shared" si="1"/>
        <v>4.2133704113869381</v>
      </c>
      <c r="M26">
        <v>1585.5462184873822</v>
      </c>
      <c r="N26">
        <f t="shared" si="2"/>
        <v>3.2001789061811299</v>
      </c>
      <c r="O26">
        <v>7.0028011204481233</v>
      </c>
      <c r="P26">
        <f t="shared" si="3"/>
        <v>0.84527179255984097</v>
      </c>
      <c r="Q26">
        <v>15150.19607843125</v>
      </c>
      <c r="R26">
        <f t="shared" si="4"/>
        <v>4.1804182536455619</v>
      </c>
      <c r="S26">
        <v>7.0028011204481233</v>
      </c>
      <c r="T26">
        <f t="shared" si="5"/>
        <v>0.84527179255984097</v>
      </c>
      <c r="U26">
        <v>10074.341736694596</v>
      </c>
      <c r="V26">
        <f t="shared" si="6"/>
        <v>4.0032166786880099</v>
      </c>
      <c r="W26">
        <v>7.0028011204481233</v>
      </c>
      <c r="X26">
        <f t="shared" si="7"/>
        <v>0.84527179255984097</v>
      </c>
      <c r="Y26">
        <v>2293.9495798319144</v>
      </c>
      <c r="Z26">
        <f t="shared" si="8"/>
        <v>3.3605838680371667</v>
      </c>
      <c r="AA26">
        <v>7850.9243697478369</v>
      </c>
      <c r="AB26">
        <f t="shared" si="9"/>
        <v>3.8949207936938466</v>
      </c>
      <c r="AC26">
        <v>2365.5182072828943</v>
      </c>
      <c r="AD26">
        <f t="shared" si="10"/>
        <v>3.3739262951417435</v>
      </c>
      <c r="AE26">
        <v>7.0028011204481233</v>
      </c>
      <c r="AF26">
        <f t="shared" si="11"/>
        <v>0.84527179255984097</v>
      </c>
      <c r="AG26">
        <v>6264.7899159663357</v>
      </c>
      <c r="AH26">
        <f t="shared" si="12"/>
        <v>3.7969065119037784</v>
      </c>
      <c r="AI26">
        <v>7.0028011204481233</v>
      </c>
      <c r="AJ26">
        <f t="shared" si="13"/>
        <v>0.84527179255984097</v>
      </c>
      <c r="AK26">
        <v>2043.4313725490033</v>
      </c>
      <c r="AL26">
        <f t="shared" si="14"/>
        <v>3.3103600567656191</v>
      </c>
      <c r="AM26">
        <v>1764.3977591036271</v>
      </c>
      <c r="AN26">
        <f t="shared" si="15"/>
        <v>3.2465964975253523</v>
      </c>
      <c r="AO26">
        <v>55587.156862744647</v>
      </c>
      <c r="AP26">
        <f t="shared" si="16"/>
        <v>4.7449744615831166</v>
      </c>
      <c r="AQ26">
        <v>7.0028011204481233</v>
      </c>
      <c r="AR26">
        <f t="shared" si="17"/>
        <v>0.84527179255984097</v>
      </c>
      <c r="AS26">
        <v>15649.425770307997</v>
      </c>
      <c r="AT26">
        <f t="shared" si="18"/>
        <v>4.1944984064599815</v>
      </c>
      <c r="AU26">
        <v>1989.4257703081071</v>
      </c>
      <c r="AV26">
        <f t="shared" si="19"/>
        <v>3.2987277393371444</v>
      </c>
      <c r="AW26">
        <v>7129.9999999999427</v>
      </c>
      <c r="AX26">
        <f t="shared" si="20"/>
        <v>3.8530895298518621</v>
      </c>
      <c r="AY26">
        <v>7.0028011204481233</v>
      </c>
      <c r="AZ26">
        <f t="shared" si="21"/>
        <v>0.84527179255984097</v>
      </c>
      <c r="BA26">
        <v>2894.2717086834505</v>
      </c>
      <c r="BB26">
        <f t="shared" si="22"/>
        <v>3.4615392994308603</v>
      </c>
      <c r="BC26">
        <v>7.0028011204481233</v>
      </c>
      <c r="BD26">
        <f t="shared" si="23"/>
        <v>0.84527179255984097</v>
      </c>
      <c r="BE26">
        <v>20995.826330532047</v>
      </c>
      <c r="BF26">
        <f t="shared" si="24"/>
        <v>4.3221329717926382</v>
      </c>
      <c r="BG26">
        <v>1458.9075630251982</v>
      </c>
      <c r="BH26">
        <f t="shared" si="25"/>
        <v>3.1640277756906752</v>
      </c>
      <c r="BI26">
        <v>7.0028011204481233</v>
      </c>
      <c r="BJ26">
        <f t="shared" si="26"/>
        <v>0.84527179255984097</v>
      </c>
      <c r="BK26">
        <v>33034.145658263042</v>
      </c>
      <c r="BL26">
        <f t="shared" si="27"/>
        <v>4.5189630793992208</v>
      </c>
      <c r="BM26">
        <v>2755.3081232492777</v>
      </c>
      <c r="BN26">
        <f t="shared" si="28"/>
        <v>3.4401701726049958</v>
      </c>
      <c r="BO26">
        <v>11465.028011204389</v>
      </c>
      <c r="BP26">
        <f t="shared" si="29"/>
        <v>4.0593751201297721</v>
      </c>
      <c r="BQ26">
        <v>25737.226890756094</v>
      </c>
      <c r="BR26">
        <f t="shared" si="30"/>
        <v>4.4105617511572426</v>
      </c>
      <c r="BS26">
        <v>7.0028011204481233</v>
      </c>
      <c r="BT26">
        <f t="shared" si="31"/>
        <v>0.84527179255984097</v>
      </c>
      <c r="BU26">
        <v>7.0028011204481233</v>
      </c>
      <c r="BV26">
        <f t="shared" si="32"/>
        <v>0.84527179255984097</v>
      </c>
      <c r="BW26">
        <v>9645.4061624649094</v>
      </c>
      <c r="BX26">
        <f t="shared" si="33"/>
        <v>3.9843205202539611</v>
      </c>
      <c r="BY26">
        <v>16579.719887955049</v>
      </c>
      <c r="BZ26">
        <f t="shared" si="34"/>
        <v>4.2195771889318019</v>
      </c>
      <c r="CA26">
        <v>7.0028011204481233</v>
      </c>
      <c r="CB26">
        <f t="shared" si="35"/>
        <v>0.84527179255984097</v>
      </c>
      <c r="CC26">
        <v>3366.6806722688807</v>
      </c>
      <c r="CD26">
        <f t="shared" si="36"/>
        <v>3.527201925758952</v>
      </c>
      <c r="CE26">
        <v>7.0028011204481233</v>
      </c>
      <c r="CF26">
        <f t="shared" si="37"/>
        <v>0.84527179255984097</v>
      </c>
      <c r="CG26">
        <v>4261.7927170867997</v>
      </c>
      <c r="CH26">
        <f t="shared" si="38"/>
        <v>3.6295923228970528</v>
      </c>
      <c r="CI26">
        <v>4129.3417366946442</v>
      </c>
      <c r="CJ26">
        <f t="shared" si="39"/>
        <v>3.615880825771125</v>
      </c>
      <c r="CK26">
        <v>35646.162464985704</v>
      </c>
      <c r="CL26">
        <f t="shared" si="40"/>
        <v>4.5520127821545406</v>
      </c>
      <c r="CM26">
        <v>38653.781512604735</v>
      </c>
      <c r="CN26">
        <f t="shared" si="41"/>
        <v>4.5871919875097635</v>
      </c>
      <c r="CO26">
        <v>270409.13165265886</v>
      </c>
      <c r="CP26">
        <f t="shared" si="42"/>
        <v>5.4320213535395583</v>
      </c>
      <c r="CQ26">
        <v>7.0028011204481233</v>
      </c>
      <c r="CR26">
        <f t="shared" si="43"/>
        <v>0.84527179255984097</v>
      </c>
      <c r="CS26">
        <v>7.0028011204481233</v>
      </c>
      <c r="CT26">
        <f t="shared" si="44"/>
        <v>0.84527179255984097</v>
      </c>
      <c r="CU26">
        <v>2144.1316526610472</v>
      </c>
      <c r="CV26">
        <f t="shared" si="45"/>
        <v>3.3312514481237367</v>
      </c>
      <c r="CW26">
        <v>2925.7983193277073</v>
      </c>
      <c r="CX26">
        <f t="shared" si="46"/>
        <v>3.4662443861017178</v>
      </c>
      <c r="CY26">
        <v>7636.2184873948963</v>
      </c>
      <c r="CZ26">
        <f t="shared" si="47"/>
        <v>3.8828783459280842</v>
      </c>
      <c r="DA26">
        <v>2143.7955182072656</v>
      </c>
      <c r="DB26">
        <f t="shared" si="48"/>
        <v>3.3311833586562916</v>
      </c>
      <c r="DC26">
        <v>2483.1652661064227</v>
      </c>
      <c r="DD26">
        <f t="shared" si="49"/>
        <v>3.3950056248181815</v>
      </c>
    </row>
    <row r="27" spans="1:108">
      <c r="A27" t="s">
        <v>347</v>
      </c>
      <c r="B27" t="s">
        <v>292</v>
      </c>
      <c r="C27" t="s">
        <v>298</v>
      </c>
      <c r="D27" t="s">
        <v>313</v>
      </c>
      <c r="E27" t="s">
        <v>348</v>
      </c>
      <c r="F27" t="s">
        <v>296</v>
      </c>
      <c r="G27">
        <v>7.0400000000001128E-2</v>
      </c>
      <c r="H27">
        <v>0.64646464646465684</v>
      </c>
      <c r="I27">
        <v>477679.77272726508</v>
      </c>
      <c r="J27">
        <f t="shared" si="0"/>
        <v>5.6791368515430962</v>
      </c>
      <c r="K27">
        <v>15730.781249999747</v>
      </c>
      <c r="L27">
        <f t="shared" si="1"/>
        <v>4.196750291862859</v>
      </c>
      <c r="M27">
        <v>1743.7642045454265</v>
      </c>
      <c r="N27">
        <f t="shared" si="2"/>
        <v>3.2414877583556345</v>
      </c>
      <c r="O27">
        <v>7.1022727272726138</v>
      </c>
      <c r="P27">
        <f t="shared" si="3"/>
        <v>0.85139734519389965</v>
      </c>
      <c r="Q27">
        <v>7420.2982954544268</v>
      </c>
      <c r="R27">
        <f t="shared" si="4"/>
        <v>3.870421364236694</v>
      </c>
      <c r="S27">
        <v>7.1022727272726138</v>
      </c>
      <c r="T27">
        <f t="shared" si="5"/>
        <v>0.85139734519389965</v>
      </c>
      <c r="U27">
        <v>16012.485795454289</v>
      </c>
      <c r="V27">
        <f t="shared" si="6"/>
        <v>4.2044587574938168</v>
      </c>
      <c r="W27">
        <v>7.1022727272726138</v>
      </c>
      <c r="X27">
        <f t="shared" si="7"/>
        <v>0.85139734519389965</v>
      </c>
      <c r="Y27">
        <v>2888.9346590908626</v>
      </c>
      <c r="Z27">
        <f t="shared" si="8"/>
        <v>3.4607377192352695</v>
      </c>
      <c r="AA27">
        <v>5384.5312499999145</v>
      </c>
      <c r="AB27">
        <f t="shared" si="9"/>
        <v>3.7311479018031184</v>
      </c>
      <c r="AC27">
        <v>2403.1249999999618</v>
      </c>
      <c r="AD27">
        <f t="shared" si="10"/>
        <v>3.3807763614815181</v>
      </c>
      <c r="AE27">
        <v>7.1022727272726138</v>
      </c>
      <c r="AF27">
        <f t="shared" si="11"/>
        <v>0.85139734519389965</v>
      </c>
      <c r="AG27">
        <v>5633.210227272637</v>
      </c>
      <c r="AH27">
        <f t="shared" si="12"/>
        <v>3.7507559590892114</v>
      </c>
      <c r="AI27">
        <v>7.1022727272726138</v>
      </c>
      <c r="AJ27">
        <f t="shared" si="13"/>
        <v>0.85139734519389965</v>
      </c>
      <c r="AK27">
        <v>2325.7954545454172</v>
      </c>
      <c r="AL27">
        <f t="shared" si="14"/>
        <v>3.366571517413762</v>
      </c>
      <c r="AM27">
        <v>1886.8607954545153</v>
      </c>
      <c r="AN27">
        <f t="shared" si="15"/>
        <v>3.2757398609513704</v>
      </c>
      <c r="AO27">
        <v>48091.150568181052</v>
      </c>
      <c r="AP27">
        <f t="shared" si="16"/>
        <v>4.6820651675798297</v>
      </c>
      <c r="AQ27">
        <v>4944.1193181817389</v>
      </c>
      <c r="AR27">
        <f t="shared" si="17"/>
        <v>3.6940889431897053</v>
      </c>
      <c r="AS27">
        <v>9258.3238636362148</v>
      </c>
      <c r="AT27">
        <f t="shared" si="18"/>
        <v>3.9665323686837768</v>
      </c>
      <c r="AU27">
        <v>1901.5767045454243</v>
      </c>
      <c r="AV27">
        <f t="shared" si="19"/>
        <v>3.2791138483849611</v>
      </c>
      <c r="AW27">
        <v>48328.948863635589</v>
      </c>
      <c r="AX27">
        <f t="shared" si="20"/>
        <v>4.6842073495008272</v>
      </c>
      <c r="AY27">
        <v>7.1022727272726138</v>
      </c>
      <c r="AZ27">
        <f t="shared" si="21"/>
        <v>0.85139734519389965</v>
      </c>
      <c r="BA27">
        <v>2262.1732954545091</v>
      </c>
      <c r="BB27">
        <f t="shared" si="22"/>
        <v>3.3545258713130601</v>
      </c>
      <c r="BC27">
        <v>7.1022727272726138</v>
      </c>
      <c r="BD27">
        <f t="shared" si="23"/>
        <v>0.85139734519389965</v>
      </c>
      <c r="BE27">
        <v>22554.147727272364</v>
      </c>
      <c r="BF27">
        <f t="shared" si="24"/>
        <v>4.3532264206895066</v>
      </c>
      <c r="BG27">
        <v>1869.5312499999702</v>
      </c>
      <c r="BH27">
        <f t="shared" si="25"/>
        <v>3.2717327289655622</v>
      </c>
      <c r="BI27">
        <v>7.1022727272726138</v>
      </c>
      <c r="BJ27">
        <f t="shared" si="26"/>
        <v>0.85139734519389965</v>
      </c>
      <c r="BK27">
        <v>51409.275568180994</v>
      </c>
      <c r="BL27">
        <f t="shared" si="27"/>
        <v>4.7110414840662518</v>
      </c>
      <c r="BM27">
        <v>5484.9573863635487</v>
      </c>
      <c r="BN27">
        <f t="shared" si="28"/>
        <v>3.7391732578106285</v>
      </c>
      <c r="BO27">
        <v>36850.156249999411</v>
      </c>
      <c r="BP27">
        <f t="shared" si="29"/>
        <v>4.5664393336704752</v>
      </c>
      <c r="BQ27">
        <v>6468.4090909089873</v>
      </c>
      <c r="BR27">
        <f t="shared" si="30"/>
        <v>3.8107974788141501</v>
      </c>
      <c r="BS27">
        <v>7.1022727272726138</v>
      </c>
      <c r="BT27">
        <f t="shared" si="31"/>
        <v>0.85139734519389965</v>
      </c>
      <c r="BU27">
        <v>7.1022727272726138</v>
      </c>
      <c r="BV27">
        <f t="shared" si="32"/>
        <v>0.85139734519389965</v>
      </c>
      <c r="BW27">
        <v>22511.676136363272</v>
      </c>
      <c r="BX27">
        <f t="shared" si="33"/>
        <v>4.3524078321694706</v>
      </c>
      <c r="BY27">
        <v>14503.252840908859</v>
      </c>
      <c r="BZ27">
        <f t="shared" si="34"/>
        <v>4.1614654182641972</v>
      </c>
      <c r="CA27">
        <v>7.1022727272726138</v>
      </c>
      <c r="CB27">
        <f t="shared" si="35"/>
        <v>0.85139734519389965</v>
      </c>
      <c r="CC27">
        <v>2908.6221590908626</v>
      </c>
      <c r="CD27">
        <f t="shared" si="36"/>
        <v>3.4636873084317821</v>
      </c>
      <c r="CE27">
        <v>7.1022727272726138</v>
      </c>
      <c r="CF27">
        <f t="shared" si="37"/>
        <v>0.85139734519389965</v>
      </c>
      <c r="CG27">
        <v>2585.1988636363221</v>
      </c>
      <c r="CH27">
        <f t="shared" si="38"/>
        <v>3.4124939563498988</v>
      </c>
      <c r="CI27">
        <v>5051.7329545453731</v>
      </c>
      <c r="CJ27">
        <f t="shared" si="39"/>
        <v>3.7034403847509321</v>
      </c>
      <c r="CK27">
        <v>84171.903409089558</v>
      </c>
      <c r="CL27">
        <f t="shared" si="40"/>
        <v>4.9251671481420125</v>
      </c>
      <c r="CM27">
        <v>55864.502840908193</v>
      </c>
      <c r="CN27">
        <f t="shared" si="41"/>
        <v>4.7471359381703095</v>
      </c>
      <c r="CO27">
        <v>129175.8522727252</v>
      </c>
      <c r="CP27">
        <f t="shared" si="42"/>
        <v>5.1111813356028017</v>
      </c>
      <c r="CQ27">
        <v>7.1022727272726138</v>
      </c>
      <c r="CR27">
        <f t="shared" si="43"/>
        <v>0.85139734519389965</v>
      </c>
      <c r="CS27">
        <v>7.1022727272726138</v>
      </c>
      <c r="CT27">
        <f t="shared" si="44"/>
        <v>0.85139734519389965</v>
      </c>
      <c r="CU27">
        <v>2992.5142045454068</v>
      </c>
      <c r="CV27">
        <f t="shared" si="45"/>
        <v>3.4760362205457991</v>
      </c>
      <c r="CW27">
        <v>1746.747159090881</v>
      </c>
      <c r="CX27">
        <f t="shared" si="46"/>
        <v>3.2422300455905244</v>
      </c>
      <c r="CY27">
        <v>6872.9403409089809</v>
      </c>
      <c r="CZ27">
        <f t="shared" si="47"/>
        <v>3.8371425741249081</v>
      </c>
      <c r="DA27">
        <v>3452.2869318181265</v>
      </c>
      <c r="DB27">
        <f t="shared" si="48"/>
        <v>3.5381068842988617</v>
      </c>
      <c r="DC27">
        <v>2956.6619318181342</v>
      </c>
      <c r="DD27">
        <f t="shared" si="49"/>
        <v>3.4708016696260762</v>
      </c>
    </row>
    <row r="28" spans="1:108">
      <c r="A28" t="s">
        <v>349</v>
      </c>
      <c r="B28" t="s">
        <v>292</v>
      </c>
      <c r="C28" t="s">
        <v>298</v>
      </c>
      <c r="D28" t="s">
        <v>330</v>
      </c>
      <c r="E28" t="s">
        <v>350</v>
      </c>
      <c r="F28" t="s">
        <v>296</v>
      </c>
      <c r="G28">
        <v>6.5199999999999037E-2</v>
      </c>
      <c r="H28">
        <v>0.55442176870747484</v>
      </c>
      <c r="I28">
        <v>315279.43251534208</v>
      </c>
      <c r="J28">
        <f t="shared" si="0"/>
        <v>5.4986956401534188</v>
      </c>
      <c r="K28">
        <v>15729.846625767104</v>
      </c>
      <c r="L28">
        <f t="shared" si="1"/>
        <v>4.196724488045553</v>
      </c>
      <c r="M28">
        <v>2342.8067484662924</v>
      </c>
      <c r="N28">
        <f t="shared" si="2"/>
        <v>3.3697364663451026</v>
      </c>
      <c r="O28">
        <v>7.6687116564418307</v>
      </c>
      <c r="P28">
        <f t="shared" si="3"/>
        <v>0.884722408604105</v>
      </c>
      <c r="Q28">
        <v>13882.116564417383</v>
      </c>
      <c r="R28">
        <f t="shared" si="4"/>
        <v>4.1424556867361808</v>
      </c>
      <c r="S28">
        <v>7.6687116564418307</v>
      </c>
      <c r="T28">
        <f t="shared" si="5"/>
        <v>0.884722408604105</v>
      </c>
      <c r="U28">
        <v>6113.9723926381266</v>
      </c>
      <c r="V28">
        <f t="shared" si="6"/>
        <v>3.7863234733576867</v>
      </c>
      <c r="W28">
        <v>7.6687116564418307</v>
      </c>
      <c r="X28">
        <f t="shared" si="7"/>
        <v>0.884722408604105</v>
      </c>
      <c r="Y28">
        <v>7.6687116564418307</v>
      </c>
      <c r="Z28">
        <f t="shared" si="8"/>
        <v>0.884722408604105</v>
      </c>
      <c r="AA28">
        <v>3545.0920245399293</v>
      </c>
      <c r="AB28">
        <f t="shared" si="9"/>
        <v>3.549627513209118</v>
      </c>
      <c r="AC28">
        <v>7.6687116564418307</v>
      </c>
      <c r="AD28">
        <f t="shared" si="10"/>
        <v>0.884722408604105</v>
      </c>
      <c r="AE28">
        <v>7.6687116564418307</v>
      </c>
      <c r="AF28">
        <f t="shared" si="11"/>
        <v>0.884722408604105</v>
      </c>
      <c r="AG28">
        <v>4276.9785276074244</v>
      </c>
      <c r="AH28">
        <f t="shared" si="12"/>
        <v>3.6311370699049248</v>
      </c>
      <c r="AI28">
        <v>7.6687116564418307</v>
      </c>
      <c r="AJ28">
        <f t="shared" si="13"/>
        <v>0.884722408604105</v>
      </c>
      <c r="AK28">
        <v>2220.1993865031004</v>
      </c>
      <c r="AL28">
        <f t="shared" si="14"/>
        <v>3.3463919783108635</v>
      </c>
      <c r="AM28">
        <v>7.6687116564418307</v>
      </c>
      <c r="AN28">
        <f t="shared" si="15"/>
        <v>0.884722408604105</v>
      </c>
      <c r="AO28">
        <v>37582.254601227549</v>
      </c>
      <c r="AP28">
        <f t="shared" si="16"/>
        <v>4.57498283035474</v>
      </c>
      <c r="AQ28">
        <v>3507.3006134969842</v>
      </c>
      <c r="AR28">
        <f t="shared" si="17"/>
        <v>3.5449729911988079</v>
      </c>
      <c r="AS28">
        <v>9442.7147239265196</v>
      </c>
      <c r="AT28">
        <f t="shared" si="18"/>
        <v>3.9750968693117033</v>
      </c>
      <c r="AU28">
        <v>7.6687116564418307</v>
      </c>
      <c r="AV28">
        <f t="shared" si="19"/>
        <v>0.884722408604105</v>
      </c>
      <c r="AW28">
        <v>27378.773006135372</v>
      </c>
      <c r="AX28">
        <f t="shared" si="20"/>
        <v>4.4374139811023854</v>
      </c>
      <c r="AY28">
        <v>7.6687116564418307</v>
      </c>
      <c r="AZ28">
        <f t="shared" si="21"/>
        <v>0.884722408604105</v>
      </c>
      <c r="BA28">
        <v>2818.0214723926797</v>
      </c>
      <c r="BB28">
        <f t="shared" si="22"/>
        <v>3.449944297966427</v>
      </c>
      <c r="BC28">
        <v>7.6687116564418307</v>
      </c>
      <c r="BD28">
        <f t="shared" si="23"/>
        <v>0.884722408604105</v>
      </c>
      <c r="BE28">
        <v>9700.6441717792841</v>
      </c>
      <c r="BF28">
        <f t="shared" si="24"/>
        <v>3.986800574571419</v>
      </c>
      <c r="BG28">
        <v>7.6687116564418307</v>
      </c>
      <c r="BH28">
        <f t="shared" si="25"/>
        <v>0.884722408604105</v>
      </c>
      <c r="BI28">
        <v>7.6687116564418307</v>
      </c>
      <c r="BJ28">
        <f t="shared" si="26"/>
        <v>0.884722408604105</v>
      </c>
      <c r="BK28">
        <v>51630.843558282977</v>
      </c>
      <c r="BL28">
        <f t="shared" si="27"/>
        <v>4.7129092207225014</v>
      </c>
      <c r="BM28">
        <v>6144.5092024540791</v>
      </c>
      <c r="BN28">
        <f t="shared" si="28"/>
        <v>3.7884871989916369</v>
      </c>
      <c r="BO28">
        <v>49924.769938651043</v>
      </c>
      <c r="BP28">
        <f t="shared" si="29"/>
        <v>4.6983160722487076</v>
      </c>
      <c r="BQ28">
        <v>7.6687116564418307</v>
      </c>
      <c r="BR28">
        <f t="shared" si="30"/>
        <v>0.884722408604105</v>
      </c>
      <c r="BS28">
        <v>7.6687116564418307</v>
      </c>
      <c r="BT28">
        <f t="shared" si="31"/>
        <v>0.884722408604105</v>
      </c>
      <c r="BU28">
        <v>7.6687116564418307</v>
      </c>
      <c r="BV28">
        <f t="shared" si="32"/>
        <v>0.884722408604105</v>
      </c>
      <c r="BW28">
        <v>8016.5030674847822</v>
      </c>
      <c r="BX28">
        <f t="shared" si="33"/>
        <v>3.9039849630862062</v>
      </c>
      <c r="BY28">
        <v>12804.386503067673</v>
      </c>
      <c r="BZ28">
        <f t="shared" si="34"/>
        <v>4.1073587749391454</v>
      </c>
      <c r="CA28">
        <v>2125.0920245399088</v>
      </c>
      <c r="CB28">
        <f t="shared" si="35"/>
        <v>3.3273777413908174</v>
      </c>
      <c r="CC28">
        <v>4638.5889570552827</v>
      </c>
      <c r="CD28">
        <f t="shared" si="36"/>
        <v>3.6663858897440518</v>
      </c>
      <c r="CE28">
        <v>7.6687116564418307</v>
      </c>
      <c r="CF28">
        <f t="shared" si="37"/>
        <v>0.884722408604105</v>
      </c>
      <c r="CG28">
        <v>2603.9570552147625</v>
      </c>
      <c r="CH28">
        <f t="shared" si="38"/>
        <v>3.4156338175163352</v>
      </c>
      <c r="CI28">
        <v>1747.3926380368357</v>
      </c>
      <c r="CJ28">
        <f t="shared" si="39"/>
        <v>3.2423905016477388</v>
      </c>
      <c r="CK28">
        <v>78590.674846626935</v>
      </c>
      <c r="CL28">
        <f t="shared" si="40"/>
        <v>4.8953710180125514</v>
      </c>
      <c r="CM28">
        <v>22545.383435583157</v>
      </c>
      <c r="CN28">
        <f t="shared" si="41"/>
        <v>4.3530576258719913</v>
      </c>
      <c r="CO28">
        <v>112104.98466257834</v>
      </c>
      <c r="CP28">
        <f t="shared" si="42"/>
        <v>5.0496249235969612</v>
      </c>
      <c r="CQ28">
        <v>7.6687116564418307</v>
      </c>
      <c r="CR28">
        <f t="shared" si="43"/>
        <v>0.884722408604105</v>
      </c>
      <c r="CS28">
        <v>7.6687116564418307</v>
      </c>
      <c r="CT28">
        <f t="shared" si="44"/>
        <v>0.884722408604105</v>
      </c>
      <c r="CU28">
        <v>3166.6871165644638</v>
      </c>
      <c r="CV28">
        <f t="shared" si="45"/>
        <v>3.5006051551741617</v>
      </c>
      <c r="CW28">
        <v>2446.6871165644534</v>
      </c>
      <c r="CX28">
        <f t="shared" si="46"/>
        <v>3.388578435131278</v>
      </c>
      <c r="CY28">
        <v>9052.1319018406248</v>
      </c>
      <c r="CZ28">
        <f t="shared" si="47"/>
        <v>3.9567508735884998</v>
      </c>
      <c r="DA28">
        <v>4584.1564417178588</v>
      </c>
      <c r="DB28">
        <f t="shared" si="48"/>
        <v>3.6612594302105292</v>
      </c>
      <c r="DC28">
        <v>3116.6564417178374</v>
      </c>
      <c r="DD28">
        <f t="shared" si="49"/>
        <v>3.4936889313466075</v>
      </c>
    </row>
    <row r="29" spans="1:108">
      <c r="A29" t="s">
        <v>351</v>
      </c>
      <c r="B29" t="s">
        <v>292</v>
      </c>
      <c r="C29" t="s">
        <v>298</v>
      </c>
      <c r="D29" t="s">
        <v>335</v>
      </c>
      <c r="E29" t="s">
        <v>352</v>
      </c>
      <c r="F29" t="s">
        <v>296</v>
      </c>
      <c r="G29">
        <v>6.369999999999898E-2</v>
      </c>
      <c r="H29">
        <v>0.56471631205672856</v>
      </c>
      <c r="I29">
        <v>302421.77394035022</v>
      </c>
      <c r="J29">
        <f t="shared" si="0"/>
        <v>5.4806130565438353</v>
      </c>
      <c r="K29">
        <v>11964.09733124038</v>
      </c>
      <c r="L29">
        <f t="shared" si="1"/>
        <v>4.0778799374793637</v>
      </c>
      <c r="M29">
        <v>2109.4505494505834</v>
      </c>
      <c r="N29">
        <f t="shared" si="2"/>
        <v>3.3241693489392974</v>
      </c>
      <c r="O29">
        <v>7.8492935635794039</v>
      </c>
      <c r="P29">
        <f t="shared" si="3"/>
        <v>0.89483057200067539</v>
      </c>
      <c r="Q29">
        <v>6780.6907378337037</v>
      </c>
      <c r="R29">
        <f t="shared" si="4"/>
        <v>3.8312739369864852</v>
      </c>
      <c r="S29">
        <v>7.8492935635794039</v>
      </c>
      <c r="T29">
        <f t="shared" si="5"/>
        <v>0.89483057200067539</v>
      </c>
      <c r="U29">
        <v>7.8492935635794039</v>
      </c>
      <c r="V29">
        <f t="shared" si="6"/>
        <v>0.89483057200067539</v>
      </c>
      <c r="W29">
        <v>6407.8021978023007</v>
      </c>
      <c r="X29">
        <f t="shared" si="7"/>
        <v>3.8067090970635649</v>
      </c>
      <c r="Y29">
        <v>7.8492935635794039</v>
      </c>
      <c r="Z29">
        <f t="shared" si="8"/>
        <v>0.89483057200067539</v>
      </c>
      <c r="AA29">
        <v>6200.4552590267867</v>
      </c>
      <c r="AB29">
        <f t="shared" si="9"/>
        <v>3.7924235780828468</v>
      </c>
      <c r="AC29">
        <v>1950.3296703297017</v>
      </c>
      <c r="AD29">
        <f t="shared" si="10"/>
        <v>3.2901080277234307</v>
      </c>
      <c r="AE29">
        <v>7.8492935635794039</v>
      </c>
      <c r="AF29">
        <f t="shared" si="11"/>
        <v>0.89483057200067539</v>
      </c>
      <c r="AG29">
        <v>4332.5745682889237</v>
      </c>
      <c r="AH29">
        <f t="shared" si="12"/>
        <v>3.6367460461274934</v>
      </c>
      <c r="AI29">
        <v>7.8492935635794039</v>
      </c>
      <c r="AJ29">
        <f t="shared" si="13"/>
        <v>0.89483057200067539</v>
      </c>
      <c r="AK29">
        <v>7.8492935635794039</v>
      </c>
      <c r="AL29">
        <f t="shared" si="14"/>
        <v>0.89483057200067539</v>
      </c>
      <c r="AM29">
        <v>1771.3971742543454</v>
      </c>
      <c r="AN29">
        <f t="shared" si="15"/>
        <v>3.2483159475526162</v>
      </c>
      <c r="AO29">
        <v>34775.117739404013</v>
      </c>
      <c r="AP29">
        <f t="shared" si="16"/>
        <v>4.5412686090734846</v>
      </c>
      <c r="AQ29">
        <v>3852.323390894881</v>
      </c>
      <c r="AR29">
        <f t="shared" si="17"/>
        <v>3.5857227376907974</v>
      </c>
      <c r="AS29">
        <v>5547.5824175825064</v>
      </c>
      <c r="AT29">
        <f t="shared" si="18"/>
        <v>3.7441037630420198</v>
      </c>
      <c r="AU29">
        <v>7.8492935635794039</v>
      </c>
      <c r="AV29">
        <f t="shared" si="19"/>
        <v>0.89483057200067539</v>
      </c>
      <c r="AW29">
        <v>40883.375196232999</v>
      </c>
      <c r="AX29">
        <f t="shared" si="20"/>
        <v>4.6115467425227097</v>
      </c>
      <c r="AY29">
        <v>7.8492935635794039</v>
      </c>
      <c r="AZ29">
        <f t="shared" si="21"/>
        <v>0.89483057200067539</v>
      </c>
      <c r="BA29">
        <v>2057.425431711179</v>
      </c>
      <c r="BB29">
        <f t="shared" si="22"/>
        <v>3.3133241038195598</v>
      </c>
      <c r="BC29">
        <v>7.8492935635794039</v>
      </c>
      <c r="BD29">
        <f t="shared" si="23"/>
        <v>0.89483057200067539</v>
      </c>
      <c r="BE29">
        <v>14317.896389325189</v>
      </c>
      <c r="BF29">
        <f t="shared" si="24"/>
        <v>4.1558792153449007</v>
      </c>
      <c r="BG29">
        <v>7.8492935635794039</v>
      </c>
      <c r="BH29">
        <f t="shared" si="25"/>
        <v>0.89483057200067539</v>
      </c>
      <c r="BI29">
        <v>7.8492935635794039</v>
      </c>
      <c r="BJ29">
        <f t="shared" si="26"/>
        <v>0.89483057200067539</v>
      </c>
      <c r="BK29">
        <v>5488.4144427002457</v>
      </c>
      <c r="BL29">
        <f t="shared" si="27"/>
        <v>3.7394468985044309</v>
      </c>
      <c r="BM29">
        <v>3207.7864992151221</v>
      </c>
      <c r="BN29">
        <f t="shared" si="28"/>
        <v>3.5062054552173803</v>
      </c>
      <c r="BO29">
        <v>40424.803767661557</v>
      </c>
      <c r="BP29">
        <f t="shared" si="29"/>
        <v>4.6066479204070445</v>
      </c>
      <c r="BQ29">
        <v>2730.0784929356796</v>
      </c>
      <c r="BR29">
        <f t="shared" si="30"/>
        <v>3.4361751336923234</v>
      </c>
      <c r="BS29">
        <v>7.8492935635794039</v>
      </c>
      <c r="BT29">
        <f t="shared" si="31"/>
        <v>0.89483057200067539</v>
      </c>
      <c r="BU29">
        <v>7.8492935635794039</v>
      </c>
      <c r="BV29">
        <f t="shared" si="32"/>
        <v>0.89483057200067539</v>
      </c>
      <c r="BW29">
        <v>10526.106750392633</v>
      </c>
      <c r="BX29">
        <f t="shared" si="33"/>
        <v>4.022267770096172</v>
      </c>
      <c r="BY29">
        <v>6185.0863422292987</v>
      </c>
      <c r="BZ29">
        <f t="shared" si="34"/>
        <v>3.7913457666477601</v>
      </c>
      <c r="CA29">
        <v>7.8492935635794039</v>
      </c>
      <c r="CB29">
        <f t="shared" si="35"/>
        <v>0.89483057200067539</v>
      </c>
      <c r="CC29">
        <v>4795.8084772371258</v>
      </c>
      <c r="CD29">
        <f t="shared" si="36"/>
        <v>3.6808618310281633</v>
      </c>
      <c r="CE29">
        <v>7.8492935635794039</v>
      </c>
      <c r="CF29">
        <f t="shared" si="37"/>
        <v>0.89483057200067539</v>
      </c>
      <c r="CG29">
        <v>2724.5996860283008</v>
      </c>
      <c r="CH29">
        <f t="shared" si="38"/>
        <v>3.4353027022382974</v>
      </c>
      <c r="CI29">
        <v>2445.6828885400705</v>
      </c>
      <c r="CJ29">
        <f t="shared" si="39"/>
        <v>3.3884001449793755</v>
      </c>
      <c r="CK29">
        <v>90166.248037678059</v>
      </c>
      <c r="CL29">
        <f t="shared" si="40"/>
        <v>4.9550439983604662</v>
      </c>
      <c r="CM29">
        <v>36434.31711146055</v>
      </c>
      <c r="CN29">
        <f t="shared" si="41"/>
        <v>4.5615106339540255</v>
      </c>
      <c r="CO29">
        <v>97204.427001571414</v>
      </c>
      <c r="CP29">
        <f t="shared" si="42"/>
        <v>4.9876860445412126</v>
      </c>
      <c r="CQ29">
        <v>7.8492935635794039</v>
      </c>
      <c r="CR29">
        <f t="shared" si="43"/>
        <v>0.89483057200067539</v>
      </c>
      <c r="CS29">
        <v>7.8492935635794039</v>
      </c>
      <c r="CT29">
        <f t="shared" si="44"/>
        <v>0.89483057200067539</v>
      </c>
      <c r="CU29">
        <v>3022.7629513344286</v>
      </c>
      <c r="CV29">
        <f t="shared" si="45"/>
        <v>3.4804040906234066</v>
      </c>
      <c r="CW29">
        <v>3151.8524332810553</v>
      </c>
      <c r="CX29">
        <f t="shared" si="46"/>
        <v>3.4985658760408733</v>
      </c>
      <c r="CY29">
        <v>8213.5164835166161</v>
      </c>
      <c r="CZ29">
        <f t="shared" si="47"/>
        <v>3.9145291330536254</v>
      </c>
      <c r="DA29">
        <v>3549.9058084772937</v>
      </c>
      <c r="DB29">
        <f t="shared" si="48"/>
        <v>3.5502168298434742</v>
      </c>
      <c r="DC29">
        <v>2828.1004709576591</v>
      </c>
      <c r="DD29">
        <f t="shared" si="49"/>
        <v>3.4514948341232436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30"/>
  <sheetViews>
    <sheetView workbookViewId="0">
      <selection activeCell="I30" sqref="I30"/>
    </sheetView>
  </sheetViews>
  <sheetFormatPr baseColWidth="10" defaultColWidth="8.83203125" defaultRowHeight="15"/>
  <sheetData>
    <row r="1" spans="1:59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353</v>
      </c>
      <c r="H1" t="s">
        <v>354</v>
      </c>
      <c r="I1" s="13" t="s">
        <v>0</v>
      </c>
      <c r="J1" s="13" t="s">
        <v>1</v>
      </c>
      <c r="K1" s="13" t="s">
        <v>2</v>
      </c>
      <c r="L1" s="13" t="s">
        <v>3</v>
      </c>
      <c r="M1" s="13" t="s">
        <v>4</v>
      </c>
      <c r="N1" s="13" t="s">
        <v>5</v>
      </c>
      <c r="O1" s="13" t="s">
        <v>6</v>
      </c>
      <c r="P1" s="13" t="s">
        <v>213</v>
      </c>
      <c r="Q1" s="13" t="s">
        <v>8</v>
      </c>
      <c r="R1" s="13" t="s">
        <v>9</v>
      </c>
      <c r="S1" s="13" t="s">
        <v>10</v>
      </c>
      <c r="T1" s="13" t="s">
        <v>11</v>
      </c>
      <c r="U1" s="13" t="s">
        <v>12</v>
      </c>
      <c r="V1" s="13" t="s">
        <v>13</v>
      </c>
      <c r="W1" s="13" t="s">
        <v>14</v>
      </c>
      <c r="X1" t="s">
        <v>16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407</v>
      </c>
      <c r="AG1" t="s">
        <v>26</v>
      </c>
      <c r="AH1" t="s">
        <v>27</v>
      </c>
      <c r="AI1" t="s">
        <v>28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50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>
      <c r="A2" t="s">
        <v>275</v>
      </c>
      <c r="B2" t="s">
        <v>276</v>
      </c>
      <c r="C2" t="s">
        <v>277</v>
      </c>
      <c r="D2" t="s">
        <v>278</v>
      </c>
      <c r="E2" t="s">
        <v>279</v>
      </c>
      <c r="F2">
        <v>44350</v>
      </c>
      <c r="G2">
        <v>6.25E-2</v>
      </c>
      <c r="H2">
        <v>0.56766575840145317</v>
      </c>
      <c r="I2">
        <v>4.9323967213086517</v>
      </c>
      <c r="J2">
        <v>3.611882980094073</v>
      </c>
      <c r="K2">
        <v>3.3227153478796869</v>
      </c>
      <c r="L2">
        <v>0.90308998699194354</v>
      </c>
      <c r="M2">
        <v>3.7099222697408614</v>
      </c>
      <c r="N2">
        <v>0.90308998699194354</v>
      </c>
      <c r="O2">
        <v>3.2246842753823906</v>
      </c>
      <c r="P2">
        <v>0.90308998699194354</v>
      </c>
      <c r="Q2">
        <v>0.90308998699194354</v>
      </c>
      <c r="R2">
        <v>0.90308998699194354</v>
      </c>
      <c r="S2">
        <v>0.90308998699194354</v>
      </c>
      <c r="T2">
        <v>3.2239961427909112</v>
      </c>
      <c r="U2">
        <v>0.90308998699194354</v>
      </c>
      <c r="V2">
        <v>0.90308998699194354</v>
      </c>
      <c r="W2">
        <v>0.90308998699194354</v>
      </c>
      <c r="X2">
        <v>0.90308998699194354</v>
      </c>
      <c r="Y2">
        <v>4.417055368190228</v>
      </c>
      <c r="Z2">
        <v>0.90308998699194354</v>
      </c>
      <c r="AA2">
        <v>0.90308998699194354</v>
      </c>
      <c r="AB2">
        <v>3.877281943427521</v>
      </c>
      <c r="AC2">
        <v>4.4344454957758073</v>
      </c>
      <c r="AD2">
        <v>0.90308998699194354</v>
      </c>
      <c r="AE2">
        <v>0.90308998699194354</v>
      </c>
      <c r="AF2">
        <v>8</v>
      </c>
      <c r="AG2">
        <v>0.90308998699194354</v>
      </c>
      <c r="AH2">
        <v>5.1507306576558261</v>
      </c>
      <c r="AI2">
        <v>0.90308998699194354</v>
      </c>
      <c r="AJ2">
        <v>0.90308998699194354</v>
      </c>
      <c r="AK2">
        <v>3.3196572737627861</v>
      </c>
      <c r="AL2">
        <v>3.9208193098489561</v>
      </c>
      <c r="AM2">
        <v>5.2154903171404143</v>
      </c>
      <c r="AN2">
        <v>3.2578474609858694</v>
      </c>
      <c r="AO2">
        <v>3.4685552692738044</v>
      </c>
      <c r="AP2">
        <v>3.6663367371124629</v>
      </c>
      <c r="AQ2">
        <v>3.691613287701073</v>
      </c>
      <c r="AR2">
        <v>0.90308998699194354</v>
      </c>
      <c r="AS2">
        <v>3.2087938089031178</v>
      </c>
      <c r="AT2">
        <v>3.5750991289089873</v>
      </c>
      <c r="AU2">
        <v>3.3236496947267655</v>
      </c>
      <c r="AV2">
        <v>0.90308998699194354</v>
      </c>
      <c r="AW2">
        <v>4.6878849545806487</v>
      </c>
      <c r="AX2">
        <v>5.2546235126080498</v>
      </c>
      <c r="AY2">
        <v>0.90308998699194354</v>
      </c>
      <c r="AZ2">
        <v>3.4344309297546367</v>
      </c>
      <c r="BA2">
        <v>3.3991723497896089</v>
      </c>
      <c r="BB2">
        <v>3.818159358298999</v>
      </c>
      <c r="BC2">
        <v>3.3685353009628223</v>
      </c>
      <c r="BD2">
        <v>3.4371008543778583</v>
      </c>
      <c r="BE2">
        <v>3.7599251728896959</v>
      </c>
      <c r="BF2">
        <v>3.2377648503320917</v>
      </c>
      <c r="BG2">
        <v>0.90308998699194354</v>
      </c>
    </row>
    <row r="3" spans="1:59">
      <c r="A3" t="s">
        <v>280</v>
      </c>
      <c r="B3" t="s">
        <v>276</v>
      </c>
      <c r="C3" t="s">
        <v>277</v>
      </c>
      <c r="D3" t="s">
        <v>281</v>
      </c>
      <c r="E3" t="s">
        <v>279</v>
      </c>
      <c r="F3">
        <v>44350</v>
      </c>
      <c r="G3">
        <v>5.3099999999998815E-2</v>
      </c>
      <c r="H3">
        <v>0.52263779527557885</v>
      </c>
      <c r="I3">
        <v>4.9886918630946582</v>
      </c>
      <c r="J3">
        <v>3.4238657858476795</v>
      </c>
      <c r="K3">
        <v>0.97387548325455942</v>
      </c>
      <c r="L3">
        <v>0.97387548325455942</v>
      </c>
      <c r="M3">
        <v>3.7519688238465441</v>
      </c>
      <c r="N3">
        <v>0.97387548325455942</v>
      </c>
      <c r="O3">
        <v>3.3424115277647313</v>
      </c>
      <c r="P3">
        <v>0.97387548325455942</v>
      </c>
      <c r="Q3">
        <v>0.97387548325455942</v>
      </c>
      <c r="R3">
        <v>0.97387548325455942</v>
      </c>
      <c r="S3">
        <v>0.97387548325455942</v>
      </c>
      <c r="T3">
        <v>0.97387548325455942</v>
      </c>
      <c r="U3">
        <v>0.97387548325455942</v>
      </c>
      <c r="V3">
        <v>0.97387548325455942</v>
      </c>
      <c r="W3">
        <v>0.97387548325455942</v>
      </c>
      <c r="X3">
        <v>0.97387548325455942</v>
      </c>
      <c r="Y3">
        <v>4.9312018963948114</v>
      </c>
      <c r="Z3">
        <v>0.97387548325455942</v>
      </c>
      <c r="AA3">
        <v>0.97387548325455942</v>
      </c>
      <c r="AB3">
        <v>4.00669482732477</v>
      </c>
      <c r="AC3">
        <v>4.5491471758838493</v>
      </c>
      <c r="AD3">
        <v>0.97387548325455942</v>
      </c>
      <c r="AE3">
        <v>0.97387548325455942</v>
      </c>
      <c r="AF3">
        <v>9.4161958568740332</v>
      </c>
      <c r="AG3">
        <v>0.97387548325455942</v>
      </c>
      <c r="AH3">
        <v>5.6295003820154808</v>
      </c>
      <c r="AI3">
        <v>0.97387548325455942</v>
      </c>
      <c r="AJ3">
        <v>3.3143513262128907</v>
      </c>
      <c r="AK3">
        <v>3.3112748377264567</v>
      </c>
      <c r="AL3">
        <v>3.493774322919208</v>
      </c>
      <c r="AM3">
        <v>4.9834948798164458</v>
      </c>
      <c r="AN3">
        <v>3.6123747238756354</v>
      </c>
      <c r="AO3">
        <v>3.7345542454290634</v>
      </c>
      <c r="AP3">
        <v>0.97387548325455942</v>
      </c>
      <c r="AQ3">
        <v>4.1926640343745172</v>
      </c>
      <c r="AR3">
        <v>3.3082769550713493</v>
      </c>
      <c r="AS3">
        <v>3.277356655382011</v>
      </c>
      <c r="AT3">
        <v>4.185849351529864</v>
      </c>
      <c r="AU3">
        <v>4.1919344210491536</v>
      </c>
      <c r="AV3">
        <v>0.97387548325455942</v>
      </c>
      <c r="AW3">
        <v>5.1279401246113556</v>
      </c>
      <c r="AX3">
        <v>5.060688808015497</v>
      </c>
      <c r="AY3">
        <v>4.1727892228679133</v>
      </c>
      <c r="AZ3">
        <v>3.9422734325279642</v>
      </c>
      <c r="BA3">
        <v>0.97387548325455942</v>
      </c>
      <c r="BB3">
        <v>3.8907209099699842</v>
      </c>
      <c r="BC3">
        <v>3.612334787832765</v>
      </c>
      <c r="BD3">
        <v>3.5419785995427349</v>
      </c>
      <c r="BE3">
        <v>3.7293417575950043</v>
      </c>
      <c r="BF3">
        <v>3.627529787518442</v>
      </c>
      <c r="BG3">
        <v>0.97387548325455942</v>
      </c>
    </row>
    <row r="4" spans="1:59">
      <c r="A4" t="s">
        <v>282</v>
      </c>
      <c r="B4" t="s">
        <v>283</v>
      </c>
      <c r="C4" t="s">
        <v>277</v>
      </c>
      <c r="D4" t="s">
        <v>284</v>
      </c>
      <c r="E4" t="s">
        <v>279</v>
      </c>
      <c r="F4">
        <v>44350</v>
      </c>
      <c r="G4">
        <v>6.0499999999999332E-2</v>
      </c>
      <c r="H4">
        <v>0.60499999999999332</v>
      </c>
      <c r="I4">
        <v>4.7700705644603127</v>
      </c>
      <c r="J4">
        <v>0.91721462968355472</v>
      </c>
      <c r="K4">
        <v>3.321757579453636</v>
      </c>
      <c r="L4">
        <v>0.91721462968355472</v>
      </c>
      <c r="M4">
        <v>3.7076785426614394</v>
      </c>
      <c r="N4">
        <v>0.91721462968355472</v>
      </c>
      <c r="O4">
        <v>3.2484758704642731</v>
      </c>
      <c r="P4">
        <v>0.91721462968355472</v>
      </c>
      <c r="Q4">
        <v>0.91721462968355472</v>
      </c>
      <c r="R4">
        <v>0.91721462968355472</v>
      </c>
      <c r="S4">
        <v>0.91721462968355472</v>
      </c>
      <c r="T4">
        <v>0.91721462968355472</v>
      </c>
      <c r="U4">
        <v>0.91721462968355472</v>
      </c>
      <c r="V4">
        <v>0.91721462968355472</v>
      </c>
      <c r="W4">
        <v>0.91721462968355472</v>
      </c>
      <c r="X4">
        <v>0.91721462968355472</v>
      </c>
      <c r="Y4">
        <v>4.7515976886394231</v>
      </c>
      <c r="Z4">
        <v>3.3931384777423843</v>
      </c>
      <c r="AA4">
        <v>0.91721462968355472</v>
      </c>
      <c r="AB4">
        <v>3.9096302824226625</v>
      </c>
      <c r="AC4">
        <v>4.6657339900194623</v>
      </c>
      <c r="AD4">
        <v>0.91721462968355472</v>
      </c>
      <c r="AE4">
        <v>0.91721462968355472</v>
      </c>
      <c r="AF4">
        <v>6405.7685950413925</v>
      </c>
      <c r="AG4">
        <v>3.8065712459556829</v>
      </c>
      <c r="AH4">
        <v>5.2195213965472051</v>
      </c>
      <c r="AI4">
        <v>3.2640642155791024</v>
      </c>
      <c r="AJ4">
        <v>3.5531364711871807</v>
      </c>
      <c r="AK4">
        <v>3.9233476564978305</v>
      </c>
      <c r="AL4">
        <v>3.8662512013107957</v>
      </c>
      <c r="AM4">
        <v>5.2114960760461324</v>
      </c>
      <c r="AN4">
        <v>3.5326196311240721</v>
      </c>
      <c r="AO4">
        <v>3.4243848001037249</v>
      </c>
      <c r="AP4">
        <v>0.91721462968355472</v>
      </c>
      <c r="AQ4">
        <v>3.9877652154264718</v>
      </c>
      <c r="AR4">
        <v>3.4744089306271504</v>
      </c>
      <c r="AS4">
        <v>3.4107507490740465</v>
      </c>
      <c r="AT4">
        <v>3.5494592781139294</v>
      </c>
      <c r="AU4">
        <v>3.4828334392665199</v>
      </c>
      <c r="AV4">
        <v>3.2668611991986349</v>
      </c>
      <c r="AW4">
        <v>4.8043689234010616</v>
      </c>
      <c r="AX4">
        <v>5.1966234750382032</v>
      </c>
      <c r="AY4">
        <v>4.1493769074302289</v>
      </c>
      <c r="AZ4">
        <v>3.7010824924809289</v>
      </c>
      <c r="BA4">
        <v>3.5373256885721287</v>
      </c>
      <c r="BB4">
        <v>3.4365437512327088</v>
      </c>
      <c r="BC4">
        <v>3.4928780899507563</v>
      </c>
      <c r="BD4">
        <v>3.3769809323216631</v>
      </c>
      <c r="BE4">
        <v>3.7107032773986242</v>
      </c>
      <c r="BF4">
        <v>3.7282974244039457</v>
      </c>
      <c r="BG4">
        <v>0.91721462968355472</v>
      </c>
    </row>
    <row r="5" spans="1:59">
      <c r="A5" t="s">
        <v>285</v>
      </c>
      <c r="B5" t="s">
        <v>286</v>
      </c>
      <c r="C5" t="s">
        <v>277</v>
      </c>
      <c r="D5" t="s">
        <v>287</v>
      </c>
      <c r="E5" t="s">
        <v>279</v>
      </c>
      <c r="F5">
        <v>44350</v>
      </c>
      <c r="G5">
        <v>6.1999999999999389E-2</v>
      </c>
      <c r="H5">
        <v>0.55805580558055257</v>
      </c>
      <c r="I5">
        <v>4.593236745063761</v>
      </c>
      <c r="J5">
        <v>3.7678318668034807</v>
      </c>
      <c r="K5">
        <v>0.90657831483776918</v>
      </c>
      <c r="L5">
        <v>0.90657831483776918</v>
      </c>
      <c r="M5">
        <v>0.90657831483776918</v>
      </c>
      <c r="N5">
        <v>0.90657831483776918</v>
      </c>
      <c r="O5">
        <v>0.90657831483776918</v>
      </c>
      <c r="P5">
        <v>0.90657831483776918</v>
      </c>
      <c r="Q5">
        <v>0.90657831483776918</v>
      </c>
      <c r="R5">
        <v>0.90657831483776918</v>
      </c>
      <c r="S5">
        <v>0.90657831483776918</v>
      </c>
      <c r="T5">
        <v>0.90657831483776918</v>
      </c>
      <c r="U5">
        <v>0.90657831483776918</v>
      </c>
      <c r="V5">
        <v>0.90657831483776918</v>
      </c>
      <c r="W5">
        <v>0.90657831483776918</v>
      </c>
      <c r="X5">
        <v>0.90657831483776918</v>
      </c>
      <c r="Y5">
        <v>4.3583537010332698</v>
      </c>
      <c r="Z5">
        <v>0.90657831483776918</v>
      </c>
      <c r="AA5">
        <v>0.90657831483776918</v>
      </c>
      <c r="AB5">
        <v>3.500373714353378</v>
      </c>
      <c r="AC5">
        <v>4.52120453934692</v>
      </c>
      <c r="AD5">
        <v>0.90657831483776918</v>
      </c>
      <c r="AE5">
        <v>0.90657831483776918</v>
      </c>
      <c r="AF5">
        <v>17953.096774193727</v>
      </c>
      <c r="AG5">
        <v>4.25413937190842</v>
      </c>
      <c r="AH5">
        <v>5.2068391456965868</v>
      </c>
      <c r="AI5">
        <v>0.90657831483776918</v>
      </c>
      <c r="AJ5">
        <v>0.90657831483776918</v>
      </c>
      <c r="AK5">
        <v>3.4391008384155266</v>
      </c>
      <c r="AL5">
        <v>3.4123900877523585</v>
      </c>
      <c r="AM5">
        <v>4.7682872447505709</v>
      </c>
      <c r="AN5">
        <v>4.2929199427608564</v>
      </c>
      <c r="AO5">
        <v>3.3332587066589174</v>
      </c>
      <c r="AP5">
        <v>4.0124514521496648</v>
      </c>
      <c r="AQ5">
        <v>3.9113526665472005</v>
      </c>
      <c r="AR5">
        <v>0.90657831483776918</v>
      </c>
      <c r="AS5">
        <v>0.90657831483776918</v>
      </c>
      <c r="AT5">
        <v>3.4229021086882643</v>
      </c>
      <c r="AU5">
        <v>3.2738596724707123</v>
      </c>
      <c r="AV5">
        <v>0.90657831483776918</v>
      </c>
      <c r="AW5">
        <v>4.5929889783363897</v>
      </c>
      <c r="AX5">
        <v>4.9253158351145983</v>
      </c>
      <c r="AY5">
        <v>3.5482863657419608</v>
      </c>
      <c r="AZ5">
        <v>3.4145582529483569</v>
      </c>
      <c r="BA5">
        <v>3.5721536778130107</v>
      </c>
      <c r="BB5">
        <v>0.90657831483776918</v>
      </c>
      <c r="BC5">
        <v>3.4578843374064792</v>
      </c>
      <c r="BD5">
        <v>3.3558344958849404</v>
      </c>
      <c r="BE5">
        <v>3.7437916333802024</v>
      </c>
      <c r="BF5">
        <v>3.7127949308727524</v>
      </c>
      <c r="BG5">
        <v>3.2661026626313201</v>
      </c>
    </row>
    <row r="6" spans="1:59">
      <c r="A6" t="s">
        <v>288</v>
      </c>
      <c r="B6" t="s">
        <v>289</v>
      </c>
      <c r="C6" t="s">
        <v>277</v>
      </c>
      <c r="D6" t="s">
        <v>290</v>
      </c>
      <c r="E6" t="s">
        <v>279</v>
      </c>
      <c r="F6">
        <v>44350</v>
      </c>
      <c r="G6">
        <v>5.379999999999896E-2</v>
      </c>
      <c r="H6">
        <v>0.50374531835205016</v>
      </c>
      <c r="I6">
        <v>4.5988136863019111</v>
      </c>
      <c r="J6">
        <v>3.6585929287462005</v>
      </c>
      <c r="K6">
        <v>3.3675775952755069</v>
      </c>
      <c r="L6">
        <v>0.96818772866963809</v>
      </c>
      <c r="M6">
        <v>0.96818772866963809</v>
      </c>
      <c r="N6">
        <v>0.96818772866963809</v>
      </c>
      <c r="O6">
        <v>0.96818772866963809</v>
      </c>
      <c r="P6">
        <v>0.96818772866963809</v>
      </c>
      <c r="Q6">
        <v>0.96818772866963809</v>
      </c>
      <c r="R6">
        <v>0.96818772866963809</v>
      </c>
      <c r="S6">
        <v>0.96818772866963809</v>
      </c>
      <c r="T6">
        <v>0.96818772866963809</v>
      </c>
      <c r="U6">
        <v>0.96818772866963809</v>
      </c>
      <c r="V6">
        <v>0.96818772866963809</v>
      </c>
      <c r="W6">
        <v>0.96818772866963809</v>
      </c>
      <c r="X6">
        <v>0.96818772866963809</v>
      </c>
      <c r="Y6">
        <v>4.7269737028120478</v>
      </c>
      <c r="Z6">
        <v>0.96818772866963809</v>
      </c>
      <c r="AA6">
        <v>0.96818772866963809</v>
      </c>
      <c r="AB6">
        <v>4.1163447563239597</v>
      </c>
      <c r="AC6">
        <v>4.6221970686936951</v>
      </c>
      <c r="AD6">
        <v>0.96818772866963809</v>
      </c>
      <c r="AE6">
        <v>0.96818772866963809</v>
      </c>
      <c r="AF6">
        <v>3158.3271375465297</v>
      </c>
      <c r="AG6">
        <v>3.4994571119525344</v>
      </c>
      <c r="AH6">
        <v>5.2817525664021794</v>
      </c>
      <c r="AI6">
        <v>0.96818772866963809</v>
      </c>
      <c r="AJ6">
        <v>0.96818772866963809</v>
      </c>
      <c r="AK6">
        <v>3.4905015238263055</v>
      </c>
      <c r="AL6">
        <v>4.0159694315064947</v>
      </c>
      <c r="AM6">
        <v>5.3380633978173107</v>
      </c>
      <c r="AN6">
        <v>4.3275731322336739</v>
      </c>
      <c r="AO6">
        <v>3.8682706975522874</v>
      </c>
      <c r="AP6">
        <v>4.1097842280524768</v>
      </c>
      <c r="AQ6">
        <v>3.8414618172064334</v>
      </c>
      <c r="AR6">
        <v>0.96818772866963809</v>
      </c>
      <c r="AS6">
        <v>0.96818772866963809</v>
      </c>
      <c r="AT6">
        <v>0.96818772866963809</v>
      </c>
      <c r="AU6">
        <v>3.3836085034721841</v>
      </c>
      <c r="AV6">
        <v>0.96818772866963809</v>
      </c>
      <c r="AW6">
        <v>4.5353341271208105</v>
      </c>
      <c r="AX6">
        <v>5.1041560934349466</v>
      </c>
      <c r="AY6">
        <v>0.96818772866963809</v>
      </c>
      <c r="AZ6">
        <v>3.2875894658004556</v>
      </c>
      <c r="BA6">
        <v>3.7983309690527398</v>
      </c>
      <c r="BB6">
        <v>0.96818772866963809</v>
      </c>
      <c r="BC6">
        <v>3.4085110624705957</v>
      </c>
      <c r="BD6">
        <v>3.5525709747811565</v>
      </c>
      <c r="BE6">
        <v>3.7316546572338924</v>
      </c>
      <c r="BF6">
        <v>3.7414240114369282</v>
      </c>
      <c r="BG6">
        <v>3.3785431121041087</v>
      </c>
    </row>
    <row r="7" spans="1:59">
      <c r="A7" t="s">
        <v>291</v>
      </c>
      <c r="B7" t="s">
        <v>292</v>
      </c>
      <c r="C7" t="s">
        <v>293</v>
      </c>
      <c r="D7" t="s">
        <v>294</v>
      </c>
      <c r="E7" t="s">
        <v>295</v>
      </c>
      <c r="F7" t="s">
        <v>296</v>
      </c>
      <c r="G7">
        <v>6.8499999999998451E-2</v>
      </c>
      <c r="H7">
        <v>0.72410147991541696</v>
      </c>
      <c r="I7">
        <v>4.0690817582688048</v>
      </c>
      <c r="J7">
        <v>0.86327943284360309</v>
      </c>
      <c r="K7">
        <v>3.226236657602751</v>
      </c>
      <c r="L7">
        <v>0.86327943284360309</v>
      </c>
      <c r="M7">
        <v>0.86327943284360309</v>
      </c>
      <c r="N7">
        <v>3.2467680577791178</v>
      </c>
      <c r="O7">
        <v>0.86327943284360309</v>
      </c>
      <c r="P7">
        <v>0.86327943284360309</v>
      </c>
      <c r="Q7">
        <v>0.86327943284360309</v>
      </c>
      <c r="R7">
        <v>0.86327943284360309</v>
      </c>
      <c r="S7">
        <v>0.86327943284360309</v>
      </c>
      <c r="T7">
        <v>0.86327943284360309</v>
      </c>
      <c r="U7">
        <v>0.86327943284360309</v>
      </c>
      <c r="V7">
        <v>3.3638068039985556</v>
      </c>
      <c r="W7">
        <v>0.86327943284360309</v>
      </c>
      <c r="X7">
        <v>0.86327943284360309</v>
      </c>
      <c r="Y7">
        <v>3.675209503522924</v>
      </c>
      <c r="Z7">
        <v>0.86327943284360309</v>
      </c>
      <c r="AA7">
        <v>3.5530658420568604</v>
      </c>
      <c r="AB7">
        <v>0.86327943284360309</v>
      </c>
      <c r="AC7">
        <v>4.1003881560533593</v>
      </c>
      <c r="AD7">
        <v>0.86327943284360309</v>
      </c>
      <c r="AE7">
        <v>0.86327943284360309</v>
      </c>
      <c r="AF7">
        <v>10259.401459854247</v>
      </c>
      <c r="AG7">
        <v>4.0111220244926624</v>
      </c>
      <c r="AH7">
        <v>4.6469510883771949</v>
      </c>
      <c r="AI7">
        <v>0.86327943284360309</v>
      </c>
      <c r="AJ7">
        <v>0.86327943284360309</v>
      </c>
      <c r="AK7">
        <v>4.3037467575875112</v>
      </c>
      <c r="AL7">
        <v>0.86327943284360309</v>
      </c>
      <c r="AM7">
        <v>3.291174326358981</v>
      </c>
      <c r="AN7">
        <v>0.86327943284360309</v>
      </c>
      <c r="AO7">
        <v>0.86327943284360309</v>
      </c>
      <c r="AP7">
        <v>0.86327943284360309</v>
      </c>
      <c r="AQ7">
        <v>3.8765347282247578</v>
      </c>
      <c r="AR7">
        <v>4.0287326925140601</v>
      </c>
      <c r="AS7">
        <v>0.86327943284360309</v>
      </c>
      <c r="AT7">
        <v>0.86327943284360309</v>
      </c>
      <c r="AU7">
        <v>3.4383332726313744</v>
      </c>
      <c r="AV7">
        <v>0.86327943284360309</v>
      </c>
      <c r="AW7">
        <v>3.8144449486270635</v>
      </c>
      <c r="AX7">
        <v>4.2545113829153012</v>
      </c>
      <c r="AY7">
        <v>3.2205661643577232</v>
      </c>
      <c r="AZ7">
        <v>4.2000540661016394</v>
      </c>
      <c r="BA7">
        <v>0.86327943284360309</v>
      </c>
      <c r="BB7">
        <v>0.86327943284360309</v>
      </c>
      <c r="BC7">
        <v>0.86327943284360309</v>
      </c>
      <c r="BD7">
        <v>0.86327943284360309</v>
      </c>
      <c r="BE7">
        <v>3.3556961603962145</v>
      </c>
      <c r="BF7">
        <v>0.86327943284360309</v>
      </c>
      <c r="BG7">
        <v>3.2706873348087853</v>
      </c>
    </row>
    <row r="8" spans="1:59">
      <c r="A8" t="s">
        <v>297</v>
      </c>
      <c r="B8" t="s">
        <v>292</v>
      </c>
      <c r="C8" t="s">
        <v>298</v>
      </c>
      <c r="D8" t="s">
        <v>299</v>
      </c>
      <c r="E8" t="s">
        <v>300</v>
      </c>
      <c r="F8" t="s">
        <v>296</v>
      </c>
      <c r="G8">
        <v>7.0600000000000662E-2</v>
      </c>
      <c r="H8">
        <v>0.51308139534884201</v>
      </c>
      <c r="I8">
        <v>5.4304722521528328</v>
      </c>
      <c r="J8">
        <v>3.9247945328989133</v>
      </c>
      <c r="K8">
        <v>3.3545899473181842</v>
      </c>
      <c r="L8">
        <v>0.85016530328421103</v>
      </c>
      <c r="M8">
        <v>4.1819042890963685</v>
      </c>
      <c r="N8">
        <v>0.85016530328421103</v>
      </c>
      <c r="O8">
        <v>3.2877097650817029</v>
      </c>
      <c r="P8">
        <v>0.85016530328421103</v>
      </c>
      <c r="Q8">
        <v>0.85016530328421103</v>
      </c>
      <c r="R8">
        <v>3.6111995901543423</v>
      </c>
      <c r="S8">
        <v>3.2613471274664638</v>
      </c>
      <c r="T8">
        <v>0.85016530328421103</v>
      </c>
      <c r="U8">
        <v>3.5870603602909399</v>
      </c>
      <c r="V8">
        <v>0.85016530328421103</v>
      </c>
      <c r="W8">
        <v>0.85016530328421103</v>
      </c>
      <c r="X8">
        <v>3.1732027821383415</v>
      </c>
      <c r="Y8">
        <v>4.6046547617706395</v>
      </c>
      <c r="Z8">
        <v>3.3716276786278652</v>
      </c>
      <c r="AA8">
        <v>3.625547076735042</v>
      </c>
      <c r="AB8">
        <v>0.85016530328421103</v>
      </c>
      <c r="AC8">
        <v>4.4819510966935363</v>
      </c>
      <c r="AD8">
        <v>4.024879114368356</v>
      </c>
      <c r="AE8">
        <v>4.1870795075818181</v>
      </c>
      <c r="AF8">
        <v>7.0821529745041829</v>
      </c>
      <c r="AG8">
        <v>0.85016530328421103</v>
      </c>
      <c r="AH8">
        <v>4.4730742630243698</v>
      </c>
      <c r="AI8">
        <v>3.2054328750189822</v>
      </c>
      <c r="AJ8">
        <v>0.85016530328421103</v>
      </c>
      <c r="AK8">
        <v>3.3177763682750143</v>
      </c>
      <c r="AL8">
        <v>0.85016530328421103</v>
      </c>
      <c r="AM8">
        <v>4.1054778581430265</v>
      </c>
      <c r="AN8">
        <v>3.9831283898996945</v>
      </c>
      <c r="AO8">
        <v>4.6169614097204938</v>
      </c>
      <c r="AP8">
        <v>0.85016530328421103</v>
      </c>
      <c r="AQ8">
        <v>4.4739982240227922</v>
      </c>
      <c r="AR8">
        <v>3.8482501912207665</v>
      </c>
      <c r="AS8">
        <v>3.2278321022471839</v>
      </c>
      <c r="AT8">
        <v>3.2861815700091874</v>
      </c>
      <c r="AU8">
        <v>0.85016530328421103</v>
      </c>
      <c r="AV8">
        <v>3.4101700223308278</v>
      </c>
      <c r="AW8">
        <v>4.0108060773902166</v>
      </c>
      <c r="AX8">
        <v>4.7568402118437749</v>
      </c>
      <c r="AY8">
        <v>4.4416530855144991</v>
      </c>
      <c r="AZ8">
        <v>4.3252623787905291</v>
      </c>
      <c r="BA8">
        <v>3.442133193678365</v>
      </c>
      <c r="BB8">
        <v>0.85016530328421103</v>
      </c>
      <c r="BC8">
        <v>3.3278652316163417</v>
      </c>
      <c r="BD8">
        <v>3.5403773366945503</v>
      </c>
      <c r="BE8">
        <v>3.8220179721428225</v>
      </c>
      <c r="BF8">
        <v>3.6672465316120797</v>
      </c>
      <c r="BG8">
        <v>3.3649148829279425</v>
      </c>
    </row>
    <row r="9" spans="1:59">
      <c r="A9" t="s">
        <v>301</v>
      </c>
      <c r="B9" t="s">
        <v>292</v>
      </c>
      <c r="C9" t="s">
        <v>298</v>
      </c>
      <c r="D9" t="s">
        <v>302</v>
      </c>
      <c r="E9" t="s">
        <v>303</v>
      </c>
      <c r="F9" t="s">
        <v>296</v>
      </c>
      <c r="G9">
        <v>8.8699999999999335E-2</v>
      </c>
      <c r="H9">
        <v>0.54118364856619483</v>
      </c>
      <c r="I9">
        <v>5.167518898876466</v>
      </c>
      <c r="J9">
        <v>3.5677555421756448</v>
      </c>
      <c r="K9">
        <v>3.2799116859438642</v>
      </c>
      <c r="L9">
        <v>0.75104638450429573</v>
      </c>
      <c r="M9">
        <v>4.210094919632799</v>
      </c>
      <c r="N9">
        <v>0.75104638450429573</v>
      </c>
      <c r="O9">
        <v>3.2043494322228785</v>
      </c>
      <c r="P9">
        <v>0.75104638450429573</v>
      </c>
      <c r="Q9">
        <v>0.75104638450429573</v>
      </c>
      <c r="R9">
        <v>3.6038190622914432</v>
      </c>
      <c r="S9">
        <v>3.3224290819444602</v>
      </c>
      <c r="T9">
        <v>3.1968155572124997</v>
      </c>
      <c r="U9">
        <v>3.3033129662778102</v>
      </c>
      <c r="V9">
        <v>0.75104638450429573</v>
      </c>
      <c r="W9">
        <v>0.75104638450429573</v>
      </c>
      <c r="X9">
        <v>0.75104638450429573</v>
      </c>
      <c r="Y9">
        <v>4.5918380224698945</v>
      </c>
      <c r="Z9">
        <v>0.75104638450429573</v>
      </c>
      <c r="AA9">
        <v>3.7002196778185055</v>
      </c>
      <c r="AB9">
        <v>0.75104638450429573</v>
      </c>
      <c r="AC9">
        <v>4.0291402713337447</v>
      </c>
      <c r="AD9">
        <v>3.0618840837224126</v>
      </c>
      <c r="AE9">
        <v>3.0878102181333005</v>
      </c>
      <c r="AF9">
        <v>5.6369785794814407</v>
      </c>
      <c r="AG9">
        <v>0.75104638450429573</v>
      </c>
      <c r="AH9">
        <v>5.0630771312306404</v>
      </c>
      <c r="AI9">
        <v>3.1238479595850324</v>
      </c>
      <c r="AJ9">
        <v>0.75104638450429573</v>
      </c>
      <c r="AK9">
        <v>3.6870219521236383</v>
      </c>
      <c r="AL9">
        <v>3.180914891342085</v>
      </c>
      <c r="AM9">
        <v>4.3689749553005424</v>
      </c>
      <c r="AN9">
        <v>3.3074791540768098</v>
      </c>
      <c r="AO9">
        <v>3.1041967825369534</v>
      </c>
      <c r="AP9">
        <v>0.75104638450429573</v>
      </c>
      <c r="AQ9">
        <v>3.9637005381771555</v>
      </c>
      <c r="AR9">
        <v>3.8693759357009725</v>
      </c>
      <c r="AS9">
        <v>3.3082551319941689</v>
      </c>
      <c r="AT9">
        <v>3.4765725318682152</v>
      </c>
      <c r="AU9">
        <v>0.75104638450429573</v>
      </c>
      <c r="AV9">
        <v>0.75104638450429573</v>
      </c>
      <c r="AW9">
        <v>4.5621650074139231</v>
      </c>
      <c r="AX9">
        <v>4.6186202820987949</v>
      </c>
      <c r="AY9">
        <v>4.3497484918578513</v>
      </c>
      <c r="AZ9">
        <v>4.9135259549337951</v>
      </c>
      <c r="BA9">
        <v>3.2117668666592785</v>
      </c>
      <c r="BB9">
        <v>0.75104638450429573</v>
      </c>
      <c r="BC9">
        <v>3.7622293000980247</v>
      </c>
      <c r="BD9">
        <v>3.5858103185814763</v>
      </c>
      <c r="BE9">
        <v>3.8203088518828827</v>
      </c>
      <c r="BF9">
        <v>3.6220667609160708</v>
      </c>
      <c r="BG9">
        <v>3.295496439938411</v>
      </c>
    </row>
    <row r="10" spans="1:59">
      <c r="A10" t="s">
        <v>304</v>
      </c>
      <c r="B10" t="s">
        <v>292</v>
      </c>
      <c r="C10" t="s">
        <v>293</v>
      </c>
      <c r="D10" t="s">
        <v>302</v>
      </c>
      <c r="E10" t="s">
        <v>305</v>
      </c>
      <c r="F10" t="s">
        <v>296</v>
      </c>
      <c r="G10">
        <v>5.6799999999999073E-2</v>
      </c>
      <c r="H10">
        <v>0.52641334569044551</v>
      </c>
      <c r="I10">
        <v>5.4259318959624769</v>
      </c>
      <c r="J10">
        <v>3.5254668453326929</v>
      </c>
      <c r="K10">
        <v>3.3516350573019751</v>
      </c>
      <c r="L10">
        <v>0.94462166862500696</v>
      </c>
      <c r="M10">
        <v>4.2251358460710069</v>
      </c>
      <c r="N10">
        <v>0.94462166862500696</v>
      </c>
      <c r="O10">
        <v>0.94462166862500696</v>
      </c>
      <c r="P10">
        <v>0.94462166862500696</v>
      </c>
      <c r="Q10">
        <v>0.94462166862500696</v>
      </c>
      <c r="R10">
        <v>3.6248918969601993</v>
      </c>
      <c r="S10">
        <v>3.2736980307441912</v>
      </c>
      <c r="T10">
        <v>0.94462166862500696</v>
      </c>
      <c r="U10">
        <v>3.6785985187065555</v>
      </c>
      <c r="V10">
        <v>0.94462166862500696</v>
      </c>
      <c r="W10">
        <v>0.94462166862500696</v>
      </c>
      <c r="X10">
        <v>0.94462166862500696</v>
      </c>
      <c r="Y10">
        <v>4.6109679566082775</v>
      </c>
      <c r="Z10">
        <v>3.4255020738387092</v>
      </c>
      <c r="AA10">
        <v>3.6662427021785122</v>
      </c>
      <c r="AB10">
        <v>0.94462166862500696</v>
      </c>
      <c r="AC10">
        <v>4.2851260649080167</v>
      </c>
      <c r="AD10">
        <v>0.94462166862500696</v>
      </c>
      <c r="AE10">
        <v>3.4381940292864086</v>
      </c>
      <c r="AF10">
        <v>8.802816901408594</v>
      </c>
      <c r="AG10">
        <v>0.94462166862500696</v>
      </c>
      <c r="AH10">
        <v>4.426580556928279</v>
      </c>
      <c r="AI10">
        <v>0.94462166862500696</v>
      </c>
      <c r="AJ10">
        <v>0.94462166862500696</v>
      </c>
      <c r="AK10">
        <v>3.3054649094988422</v>
      </c>
      <c r="AL10">
        <v>3.2965493258738214</v>
      </c>
      <c r="AM10">
        <v>4.4735018763538825</v>
      </c>
      <c r="AN10">
        <v>3.46176476160417</v>
      </c>
      <c r="AO10">
        <v>3.5248576101525781</v>
      </c>
      <c r="AP10">
        <v>0.94462166862500696</v>
      </c>
      <c r="AQ10">
        <v>4.2231891688111567</v>
      </c>
      <c r="AR10">
        <v>3.9379441299315552</v>
      </c>
      <c r="AS10">
        <v>0.94462166862500696</v>
      </c>
      <c r="AT10">
        <v>3.8027905823529453</v>
      </c>
      <c r="AU10">
        <v>0.94462166862500696</v>
      </c>
      <c r="AV10">
        <v>3.4375719326967853</v>
      </c>
      <c r="AW10">
        <v>4.0459053396040074</v>
      </c>
      <c r="AX10">
        <v>4.8548077164525036</v>
      </c>
      <c r="AY10">
        <v>4.6195667220075576</v>
      </c>
      <c r="AZ10">
        <v>4.4819051813739019</v>
      </c>
      <c r="BA10">
        <v>0.94462166862500696</v>
      </c>
      <c r="BB10">
        <v>0.94462166862500696</v>
      </c>
      <c r="BC10">
        <v>3.6960101024919205</v>
      </c>
      <c r="BD10">
        <v>3.4966397814480694</v>
      </c>
      <c r="BE10">
        <v>4.1222406910940554</v>
      </c>
      <c r="BF10">
        <v>3.7099742579412713</v>
      </c>
      <c r="BG10">
        <v>3.5402413271760733</v>
      </c>
    </row>
    <row r="11" spans="1:59">
      <c r="A11" t="s">
        <v>306</v>
      </c>
      <c r="B11" t="s">
        <v>292</v>
      </c>
      <c r="C11" t="s">
        <v>293</v>
      </c>
      <c r="D11" t="s">
        <v>307</v>
      </c>
      <c r="E11" t="s">
        <v>308</v>
      </c>
      <c r="F11" t="s">
        <v>296</v>
      </c>
      <c r="G11">
        <v>5.8300000000000907E-2</v>
      </c>
      <c r="H11">
        <v>0.57779980178395351</v>
      </c>
      <c r="I11">
        <v>5.4111173381367603</v>
      </c>
      <c r="J11">
        <v>3.5780432499549941</v>
      </c>
      <c r="K11">
        <v>3.3653627414476537</v>
      </c>
      <c r="L11">
        <v>0.9333014495769979</v>
      </c>
      <c r="M11">
        <v>4.0457348440830021</v>
      </c>
      <c r="N11">
        <v>0.9333014495769979</v>
      </c>
      <c r="O11">
        <v>3.7435837136264039</v>
      </c>
      <c r="P11">
        <v>0.9333014495769979</v>
      </c>
      <c r="Q11">
        <v>0.9333014495769979</v>
      </c>
      <c r="R11">
        <v>3.8770837509638998</v>
      </c>
      <c r="S11">
        <v>3.3528011972449652</v>
      </c>
      <c r="T11">
        <v>0.9333014495769979</v>
      </c>
      <c r="U11">
        <v>3.723319056488366</v>
      </c>
      <c r="V11">
        <v>0.9333014495769979</v>
      </c>
      <c r="W11">
        <v>0.9333014495769979</v>
      </c>
      <c r="X11">
        <v>0.9333014495769979</v>
      </c>
      <c r="Y11">
        <v>4.2931627233124061</v>
      </c>
      <c r="Z11">
        <v>0.9333014495769979</v>
      </c>
      <c r="AA11">
        <v>3.9672251600853632</v>
      </c>
      <c r="AB11">
        <v>0.9333014495769979</v>
      </c>
      <c r="AC11">
        <v>3.7862618291893582</v>
      </c>
      <c r="AD11">
        <v>0.9333014495769979</v>
      </c>
      <c r="AE11">
        <v>3.3221767251904653</v>
      </c>
      <c r="AF11">
        <v>8.5763293310461783</v>
      </c>
      <c r="AG11">
        <v>0.9333014495769979</v>
      </c>
      <c r="AH11">
        <v>4.1815288387978153</v>
      </c>
      <c r="AI11">
        <v>0.9333014495769979</v>
      </c>
      <c r="AJ11">
        <v>0.9333014495769979</v>
      </c>
      <c r="AK11">
        <v>3.6097774002749827</v>
      </c>
      <c r="AL11">
        <v>3.7414908085521579</v>
      </c>
      <c r="AM11">
        <v>4.7312544543669119</v>
      </c>
      <c r="AN11">
        <v>3.4665420679762122</v>
      </c>
      <c r="AO11">
        <v>3.3838830816556071</v>
      </c>
      <c r="AP11">
        <v>0.9333014495769979</v>
      </c>
      <c r="AQ11">
        <v>4.0714209157865469</v>
      </c>
      <c r="AR11">
        <v>4.2750737812281452</v>
      </c>
      <c r="AS11">
        <v>0.9333014495769979</v>
      </c>
      <c r="AT11">
        <v>3.7422830669654252</v>
      </c>
      <c r="AU11">
        <v>0.9333014495769979</v>
      </c>
      <c r="AV11">
        <v>3.7218798726776909</v>
      </c>
      <c r="AW11">
        <v>3.5006831092090538</v>
      </c>
      <c r="AX11">
        <v>4.5669221845209513</v>
      </c>
      <c r="AY11">
        <v>4.6381445684429288</v>
      </c>
      <c r="AZ11">
        <v>5.4204011187788277</v>
      </c>
      <c r="BA11">
        <v>0.9333014495769979</v>
      </c>
      <c r="BB11">
        <v>0.9333014495769979</v>
      </c>
      <c r="BC11">
        <v>3.5567823019542066</v>
      </c>
      <c r="BD11">
        <v>3.5428937246717562</v>
      </c>
      <c r="BE11">
        <v>4.0253150011087744</v>
      </c>
      <c r="BF11">
        <v>3.5345441988305009</v>
      </c>
      <c r="BG11">
        <v>3.5670061778713853</v>
      </c>
    </row>
    <row r="12" spans="1:59">
      <c r="A12" t="s">
        <v>309</v>
      </c>
      <c r="B12" t="s">
        <v>292</v>
      </c>
      <c r="C12" t="s">
        <v>293</v>
      </c>
      <c r="D12" t="s">
        <v>310</v>
      </c>
      <c r="E12" t="s">
        <v>311</v>
      </c>
      <c r="F12" t="s">
        <v>296</v>
      </c>
      <c r="G12">
        <v>8.3199999999999719E-2</v>
      </c>
      <c r="H12">
        <v>0.79012345679012075</v>
      </c>
      <c r="I12">
        <v>4.7703136760220222</v>
      </c>
      <c r="J12">
        <v>3.5010987800583817</v>
      </c>
      <c r="K12">
        <v>3.6314254746362713</v>
      </c>
      <c r="L12">
        <v>0.77884667804529628</v>
      </c>
      <c r="M12">
        <v>3.729721480242798</v>
      </c>
      <c r="N12">
        <v>0.77884667804529628</v>
      </c>
      <c r="O12">
        <v>0.77884667804529628</v>
      </c>
      <c r="P12">
        <v>0.77884667804529628</v>
      </c>
      <c r="Q12">
        <v>0.77884667804529628</v>
      </c>
      <c r="R12">
        <v>0.77884667804529628</v>
      </c>
      <c r="S12">
        <v>0.77884667804529628</v>
      </c>
      <c r="T12">
        <v>0.77884667804529628</v>
      </c>
      <c r="U12">
        <v>0.77884667804529628</v>
      </c>
      <c r="V12">
        <v>3.6102864222730999</v>
      </c>
      <c r="W12">
        <v>0.77884667804529628</v>
      </c>
      <c r="X12">
        <v>0.77884667804529628</v>
      </c>
      <c r="Y12">
        <v>4.8721864699627817</v>
      </c>
      <c r="Z12">
        <v>3.5086203493880412</v>
      </c>
      <c r="AA12">
        <v>0.77884667804529628</v>
      </c>
      <c r="AB12">
        <v>4.1624455606804887</v>
      </c>
      <c r="AC12">
        <v>4.7558718336229466</v>
      </c>
      <c r="AD12">
        <v>0.77884667804529628</v>
      </c>
      <c r="AE12">
        <v>4.0312579112256222</v>
      </c>
      <c r="AF12">
        <v>6.0096153846154046</v>
      </c>
      <c r="AG12">
        <v>0.77884667804529628</v>
      </c>
      <c r="AH12">
        <v>0.77884667804529628</v>
      </c>
      <c r="AI12">
        <v>5.7236440601592475</v>
      </c>
      <c r="AJ12">
        <v>3.1336578747609511</v>
      </c>
      <c r="AK12">
        <v>3.4706352024479945</v>
      </c>
      <c r="AL12">
        <v>3.3984074587630393</v>
      </c>
      <c r="AM12">
        <v>4.4347542471810941</v>
      </c>
      <c r="AN12">
        <v>3.3671968309991143</v>
      </c>
      <c r="AO12">
        <v>0.77884667804529628</v>
      </c>
      <c r="AP12">
        <v>0.77884667804529628</v>
      </c>
      <c r="AQ12">
        <v>3.7463946542641584</v>
      </c>
      <c r="AR12">
        <v>3.2141143614597434</v>
      </c>
      <c r="AS12">
        <v>0.77884667804529628</v>
      </c>
      <c r="AT12">
        <v>3.7471156955595091</v>
      </c>
      <c r="AU12">
        <v>3.3825127569852471</v>
      </c>
      <c r="AV12">
        <v>0.77884667804529628</v>
      </c>
      <c r="AW12">
        <v>4.8501330728442253</v>
      </c>
      <c r="AX12">
        <v>4.768344995153952</v>
      </c>
      <c r="AY12">
        <v>3.4633814619477836</v>
      </c>
      <c r="AZ12">
        <v>4.290354111419993</v>
      </c>
      <c r="BA12">
        <v>0.77884667804529628</v>
      </c>
      <c r="BB12">
        <v>0.77884667804529628</v>
      </c>
      <c r="BC12">
        <v>3.4932150027696531</v>
      </c>
      <c r="BD12">
        <v>3.7407506858003385</v>
      </c>
      <c r="BE12">
        <v>3.9190321801121066</v>
      </c>
      <c r="BF12">
        <v>3.45574321577904</v>
      </c>
      <c r="BG12">
        <v>3.3033648268944611</v>
      </c>
    </row>
    <row r="13" spans="1:59">
      <c r="A13" t="s">
        <v>312</v>
      </c>
      <c r="B13" t="s">
        <v>292</v>
      </c>
      <c r="C13" t="s">
        <v>293</v>
      </c>
      <c r="D13" t="s">
        <v>313</v>
      </c>
      <c r="E13" t="s">
        <v>314</v>
      </c>
      <c r="F13" t="s">
        <v>296</v>
      </c>
      <c r="G13">
        <v>4.8199999999999577E-2</v>
      </c>
      <c r="H13">
        <v>0.48199999999999577</v>
      </c>
      <c r="I13">
        <v>5.3616153499145556</v>
      </c>
      <c r="J13">
        <v>3.6654389053795193</v>
      </c>
      <c r="K13">
        <v>1.0159229660971731</v>
      </c>
      <c r="L13">
        <v>1.0159229660971731</v>
      </c>
      <c r="M13">
        <v>4.1693322996481035</v>
      </c>
      <c r="N13">
        <v>1.0159229660971731</v>
      </c>
      <c r="O13">
        <v>3.3694776150962666</v>
      </c>
      <c r="P13">
        <v>1.0159229660971731</v>
      </c>
      <c r="Q13">
        <v>1.0159229660971731</v>
      </c>
      <c r="R13">
        <v>3.721364147168114</v>
      </c>
      <c r="S13">
        <v>3.5785155687639749</v>
      </c>
      <c r="T13">
        <v>3.61475722828644</v>
      </c>
      <c r="U13">
        <v>3.7140670260216768</v>
      </c>
      <c r="V13">
        <v>1.0159229660971731</v>
      </c>
      <c r="W13">
        <v>1.0159229660971731</v>
      </c>
      <c r="X13">
        <v>1.0159229660971731</v>
      </c>
      <c r="Y13">
        <v>4.5920954039604611</v>
      </c>
      <c r="Z13">
        <v>1.0159229660971731</v>
      </c>
      <c r="AA13">
        <v>3.9891690795381423</v>
      </c>
      <c r="AB13">
        <v>1.0159229660971731</v>
      </c>
      <c r="AC13">
        <v>3.9782695682004094</v>
      </c>
      <c r="AD13">
        <v>1.0159229660971731</v>
      </c>
      <c r="AE13">
        <v>3.6808224338937539</v>
      </c>
      <c r="AF13">
        <v>10.373443983402581</v>
      </c>
      <c r="AG13">
        <v>1.0159229660971731</v>
      </c>
      <c r="AH13">
        <v>4.1992714028498064</v>
      </c>
      <c r="AI13">
        <v>1.0159229660971731</v>
      </c>
      <c r="AJ13">
        <v>1.0159229660971731</v>
      </c>
      <c r="AK13">
        <v>3.5185740041172378</v>
      </c>
      <c r="AL13">
        <v>3.4742464987921187</v>
      </c>
      <c r="AM13">
        <v>4.6749140942110925</v>
      </c>
      <c r="AN13">
        <v>3.3886950889979888</v>
      </c>
      <c r="AO13">
        <v>1.0159229660971731</v>
      </c>
      <c r="AP13">
        <v>1.0159229660971731</v>
      </c>
      <c r="AQ13">
        <v>4.0327190489991525</v>
      </c>
      <c r="AR13">
        <v>4.3234866032103296</v>
      </c>
      <c r="AS13">
        <v>1.0159229660971731</v>
      </c>
      <c r="AT13">
        <v>3.6007470159294894</v>
      </c>
      <c r="AU13">
        <v>1.0159229660971731</v>
      </c>
      <c r="AV13">
        <v>3.5218268762905769</v>
      </c>
      <c r="AW13">
        <v>4.1261536459256343</v>
      </c>
      <c r="AX13">
        <v>4.8146672267806947</v>
      </c>
      <c r="AY13">
        <v>4.4618918858144037</v>
      </c>
      <c r="AZ13">
        <v>5.342247436889207</v>
      </c>
      <c r="BA13">
        <v>1.0159229660971731</v>
      </c>
      <c r="BB13">
        <v>1.0159229660971731</v>
      </c>
      <c r="BC13">
        <v>3.770468524583753</v>
      </c>
      <c r="BD13">
        <v>4.0312751757838141</v>
      </c>
      <c r="BE13">
        <v>4.1505596341425468</v>
      </c>
      <c r="BF13">
        <v>3.8161064690827788</v>
      </c>
      <c r="BG13">
        <v>3.5506063655614226</v>
      </c>
    </row>
    <row r="14" spans="1:59">
      <c r="A14" t="s">
        <v>315</v>
      </c>
      <c r="B14" t="s">
        <v>292</v>
      </c>
      <c r="C14" t="s">
        <v>293</v>
      </c>
      <c r="D14" t="s">
        <v>316</v>
      </c>
      <c r="E14" t="s">
        <v>317</v>
      </c>
      <c r="F14" t="s">
        <v>296</v>
      </c>
      <c r="G14">
        <v>6.5400000000000347E-2</v>
      </c>
      <c r="H14">
        <v>0.5356265356265385</v>
      </c>
      <c r="I14">
        <v>5.6078032930733661</v>
      </c>
      <c r="J14">
        <v>4.157561655506993</v>
      </c>
      <c r="K14">
        <v>3.3474225260208206</v>
      </c>
      <c r="L14">
        <v>0.8833922560117492</v>
      </c>
      <c r="M14">
        <v>4.0795994017443995</v>
      </c>
      <c r="N14">
        <v>0.8833922560117492</v>
      </c>
      <c r="O14">
        <v>0.8833922560117492</v>
      </c>
      <c r="P14">
        <v>3.6952325830036399</v>
      </c>
      <c r="Q14">
        <v>0.8833922560117492</v>
      </c>
      <c r="R14">
        <v>3.6881925128821478</v>
      </c>
      <c r="S14">
        <v>3.3507161645718209</v>
      </c>
      <c r="T14">
        <v>3.1958785035235677</v>
      </c>
      <c r="U14">
        <v>3.6813518997489454</v>
      </c>
      <c r="V14">
        <v>0.8833922560117492</v>
      </c>
      <c r="W14">
        <v>3.3647058669911258</v>
      </c>
      <c r="X14">
        <v>3.3003022418196455</v>
      </c>
      <c r="Y14">
        <v>4.6594617286757982</v>
      </c>
      <c r="Z14">
        <v>0.8833922560117492</v>
      </c>
      <c r="AA14">
        <v>4.0784956177548368</v>
      </c>
      <c r="AB14">
        <v>3.320936717809241</v>
      </c>
      <c r="AC14">
        <v>3.889521857176061</v>
      </c>
      <c r="AD14">
        <v>0.8833922560117492</v>
      </c>
      <c r="AE14">
        <v>3.4985276362264797</v>
      </c>
      <c r="AF14">
        <v>7.6452599388378797</v>
      </c>
      <c r="AG14">
        <v>0.8833922560117492</v>
      </c>
      <c r="AH14">
        <v>4.2846273197549403</v>
      </c>
      <c r="AI14">
        <v>3.1885414809889374</v>
      </c>
      <c r="AJ14">
        <v>3.2614884082902811</v>
      </c>
      <c r="AK14">
        <v>3.5617321461387297</v>
      </c>
      <c r="AL14">
        <v>3.4752756822892303</v>
      </c>
      <c r="AM14">
        <v>4.534700708333232</v>
      </c>
      <c r="AN14">
        <v>3.9979191751118273</v>
      </c>
      <c r="AO14">
        <v>3.4110840104459399</v>
      </c>
      <c r="AP14">
        <v>0.8833922560117492</v>
      </c>
      <c r="AQ14">
        <v>4.1518475972699953</v>
      </c>
      <c r="AR14">
        <v>4.2665017688140452</v>
      </c>
      <c r="AS14">
        <v>0.8833922560117492</v>
      </c>
      <c r="AT14">
        <v>3.4936413479759976</v>
      </c>
      <c r="AU14">
        <v>0.8833922560117492</v>
      </c>
      <c r="AV14">
        <v>3.687950100246725</v>
      </c>
      <c r="AW14">
        <v>3.8048071475308531</v>
      </c>
      <c r="AX14">
        <v>4.5346904332141964</v>
      </c>
      <c r="AY14">
        <v>4.4298241109103582</v>
      </c>
      <c r="AZ14">
        <v>5.4728441543607573</v>
      </c>
      <c r="BA14">
        <v>0.8833922560117492</v>
      </c>
      <c r="BB14">
        <v>0.8833922560117492</v>
      </c>
      <c r="BC14">
        <v>3.3863107520417031</v>
      </c>
      <c r="BD14">
        <v>3.4235815324351759</v>
      </c>
      <c r="BE14">
        <v>3.9245645795272472</v>
      </c>
      <c r="BF14">
        <v>3.4833626146864551</v>
      </c>
      <c r="BG14">
        <v>3.4597428219177875</v>
      </c>
    </row>
    <row r="15" spans="1:59">
      <c r="A15" t="s">
        <v>318</v>
      </c>
      <c r="B15" t="s">
        <v>292</v>
      </c>
      <c r="C15" t="s">
        <v>293</v>
      </c>
      <c r="D15" t="s">
        <v>319</v>
      </c>
      <c r="E15" t="s">
        <v>320</v>
      </c>
      <c r="F15" t="s">
        <v>296</v>
      </c>
      <c r="G15">
        <v>6.1600000000000321E-2</v>
      </c>
      <c r="H15">
        <v>0.54950936663693417</v>
      </c>
      <c r="I15">
        <v>5.3212397525543427</v>
      </c>
      <c r="J15">
        <v>3.2713285592448131</v>
      </c>
      <c r="K15">
        <v>3.3271830576209367</v>
      </c>
      <c r="L15">
        <v>0.90938929217159115</v>
      </c>
      <c r="M15">
        <v>3.8941478676237891</v>
      </c>
      <c r="N15">
        <v>0.90938929217159115</v>
      </c>
      <c r="O15">
        <v>0.90938929217159115</v>
      </c>
      <c r="P15">
        <v>3.5729564229487978</v>
      </c>
      <c r="Q15">
        <v>0.90938929217159115</v>
      </c>
      <c r="R15">
        <v>3.7503017224523818</v>
      </c>
      <c r="S15">
        <v>3.2458930536436514</v>
      </c>
      <c r="T15">
        <v>0.90938929217159115</v>
      </c>
      <c r="U15">
        <v>3.4535193741595558</v>
      </c>
      <c r="V15">
        <v>0.90938929217159115</v>
      </c>
      <c r="W15">
        <v>0.90938929217159115</v>
      </c>
      <c r="X15">
        <v>0.90938929217159115</v>
      </c>
      <c r="Y15">
        <v>4.557363634610585</v>
      </c>
      <c r="Z15">
        <v>3.3463688530682303</v>
      </c>
      <c r="AA15">
        <v>3.7798727913014569</v>
      </c>
      <c r="AB15">
        <v>0.90938929217159115</v>
      </c>
      <c r="AC15">
        <v>4.2540141753472209</v>
      </c>
      <c r="AD15">
        <v>0.90938929217159115</v>
      </c>
      <c r="AE15">
        <v>3.2567973758838447</v>
      </c>
      <c r="AF15">
        <v>8.1168831168830753</v>
      </c>
      <c r="AG15">
        <v>0.90938929217159115</v>
      </c>
      <c r="AH15">
        <v>4.329015975110539</v>
      </c>
      <c r="AI15">
        <v>3.2234419967819181</v>
      </c>
      <c r="AJ15">
        <v>0.90938929217159115</v>
      </c>
      <c r="AK15">
        <v>4.6555105963506227</v>
      </c>
      <c r="AL15">
        <v>0.90938929217159115</v>
      </c>
      <c r="AM15">
        <v>4.0607150058041723</v>
      </c>
      <c r="AN15">
        <v>3.5169944159320212</v>
      </c>
      <c r="AO15">
        <v>0.90938929217159115</v>
      </c>
      <c r="AP15">
        <v>0.90938929217159115</v>
      </c>
      <c r="AQ15">
        <v>4.1453376906340837</v>
      </c>
      <c r="AR15">
        <v>4.191237277146616</v>
      </c>
      <c r="AS15">
        <v>0.90938929217159115</v>
      </c>
      <c r="AT15">
        <v>3.7618314663838728</v>
      </c>
      <c r="AU15">
        <v>0.90938929217159115</v>
      </c>
      <c r="AV15">
        <v>3.5134835244394722</v>
      </c>
      <c r="AW15">
        <v>3.8724523762911676</v>
      </c>
      <c r="AX15">
        <v>4.7114875920525101</v>
      </c>
      <c r="AY15">
        <v>4.6471755420496992</v>
      </c>
      <c r="AZ15">
        <v>5.1573232003461253</v>
      </c>
      <c r="BA15">
        <v>0.90938929217159115</v>
      </c>
      <c r="BB15">
        <v>0.90938929217159115</v>
      </c>
      <c r="BC15">
        <v>3.4740955889262493</v>
      </c>
      <c r="BD15">
        <v>3.4919162613392341</v>
      </c>
      <c r="BE15">
        <v>4.0829578046408708</v>
      </c>
      <c r="BF15">
        <v>3.6285332285349887</v>
      </c>
      <c r="BG15">
        <v>3.5576009345280131</v>
      </c>
    </row>
    <row r="16" spans="1:59">
      <c r="A16" t="s">
        <v>321</v>
      </c>
      <c r="B16" t="s">
        <v>292</v>
      </c>
      <c r="C16" t="s">
        <v>293</v>
      </c>
      <c r="D16" t="s">
        <v>322</v>
      </c>
      <c r="E16" t="s">
        <v>323</v>
      </c>
      <c r="F16" t="s">
        <v>296</v>
      </c>
      <c r="G16">
        <v>8.6300000000001376E-2</v>
      </c>
      <c r="H16">
        <v>0.80729653882134123</v>
      </c>
      <c r="I16">
        <v>4.9712014857165414</v>
      </c>
      <c r="J16">
        <v>3.5606850449505454</v>
      </c>
      <c r="K16">
        <v>3.5544309011975774</v>
      </c>
      <c r="L16">
        <v>3.1326573475706834</v>
      </c>
      <c r="M16">
        <v>4.0617193055055658</v>
      </c>
      <c r="N16">
        <v>0.76295920862080235</v>
      </c>
      <c r="O16">
        <v>3.0846736011471543</v>
      </c>
      <c r="P16">
        <v>0.76295920862080235</v>
      </c>
      <c r="Q16">
        <v>0.76295920862080235</v>
      </c>
      <c r="R16">
        <v>0.76295920862080235</v>
      </c>
      <c r="S16">
        <v>0.76295920862080235</v>
      </c>
      <c r="T16">
        <v>3.3704399670422518</v>
      </c>
      <c r="U16">
        <v>0.76295920862080235</v>
      </c>
      <c r="V16">
        <v>3.6712382909266155</v>
      </c>
      <c r="W16">
        <v>3.268649005072719</v>
      </c>
      <c r="X16">
        <v>0.76295920862080235</v>
      </c>
      <c r="Y16">
        <v>5.4392463295853046</v>
      </c>
      <c r="Z16">
        <v>3.6473024898985456</v>
      </c>
      <c r="AA16">
        <v>0.76295920862080235</v>
      </c>
      <c r="AB16">
        <v>4.1919668994052266</v>
      </c>
      <c r="AC16">
        <v>4.8296684114193154</v>
      </c>
      <c r="AD16">
        <v>0.76295920862080235</v>
      </c>
      <c r="AE16">
        <v>0.76295920862080235</v>
      </c>
      <c r="AF16">
        <v>5.7937427578214606</v>
      </c>
      <c r="AG16">
        <v>0.76295920862080235</v>
      </c>
      <c r="AH16">
        <v>5.4701639126844581</v>
      </c>
      <c r="AI16">
        <v>3.2657221623798187</v>
      </c>
      <c r="AJ16">
        <v>3.9153606995018242</v>
      </c>
      <c r="AK16">
        <v>3.7459066904542286</v>
      </c>
      <c r="AL16">
        <v>3.7692018419692697</v>
      </c>
      <c r="AM16">
        <v>5.1090891097056419</v>
      </c>
      <c r="AN16">
        <v>3.2688847953334408</v>
      </c>
      <c r="AO16">
        <v>3.3198668870702983</v>
      </c>
      <c r="AP16">
        <v>0.76295920862080235</v>
      </c>
      <c r="AQ16">
        <v>3.7092738925056992</v>
      </c>
      <c r="AR16">
        <v>3.4398557463545458</v>
      </c>
      <c r="AS16">
        <v>3.2387727176338394</v>
      </c>
      <c r="AT16">
        <v>3.345574752073786</v>
      </c>
      <c r="AU16">
        <v>3.1718060833585766</v>
      </c>
      <c r="AV16">
        <v>0.76295920862080235</v>
      </c>
      <c r="AW16">
        <v>4.5384061010377561</v>
      </c>
      <c r="AX16">
        <v>4.9275895672418679</v>
      </c>
      <c r="AY16">
        <v>3.5215214061738469</v>
      </c>
      <c r="AZ16">
        <v>4.1540411742279408</v>
      </c>
      <c r="BA16">
        <v>3.4240673685612921</v>
      </c>
      <c r="BB16">
        <v>0.76295920862080235</v>
      </c>
      <c r="BC16">
        <v>3.2987063792250031</v>
      </c>
      <c r="BD16">
        <v>3.5849938396654246</v>
      </c>
      <c r="BE16">
        <v>3.8804273840119765</v>
      </c>
      <c r="BF16">
        <v>3.8675910606383876</v>
      </c>
      <c r="BG16">
        <v>3.3362486472250059</v>
      </c>
    </row>
    <row r="17" spans="1:59">
      <c r="A17" t="s">
        <v>324</v>
      </c>
      <c r="B17" t="s">
        <v>292</v>
      </c>
      <c r="C17" t="s">
        <v>293</v>
      </c>
      <c r="D17" t="s">
        <v>325</v>
      </c>
      <c r="E17" t="s">
        <v>326</v>
      </c>
      <c r="F17" t="s">
        <v>296</v>
      </c>
      <c r="G17">
        <v>5.540000000000056E-2</v>
      </c>
      <c r="H17">
        <v>0.54207436399217768</v>
      </c>
      <c r="I17">
        <v>5.3761258341757099</v>
      </c>
      <c r="J17">
        <v>3.4048398892143168</v>
      </c>
      <c r="K17">
        <v>3.3215019711775828</v>
      </c>
      <c r="L17">
        <v>0.95546023960758464</v>
      </c>
      <c r="M17">
        <v>3.9740409163715911</v>
      </c>
      <c r="N17">
        <v>0.95546023960758464</v>
      </c>
      <c r="O17">
        <v>0.95546023960758464</v>
      </c>
      <c r="P17">
        <v>3.2616964956967731</v>
      </c>
      <c r="Q17">
        <v>0.95546023960758464</v>
      </c>
      <c r="R17">
        <v>3.688357167735004</v>
      </c>
      <c r="S17">
        <v>0.95546023960758464</v>
      </c>
      <c r="T17">
        <v>0.95546023960758464</v>
      </c>
      <c r="U17">
        <v>3.573539729966805</v>
      </c>
      <c r="V17">
        <v>0.95546023960758464</v>
      </c>
      <c r="W17">
        <v>0.95546023960758464</v>
      </c>
      <c r="X17">
        <v>0.95546023960758464</v>
      </c>
      <c r="Y17">
        <v>4.5580248050438499</v>
      </c>
      <c r="Z17">
        <v>0.95546023960758464</v>
      </c>
      <c r="AA17">
        <v>3.950630182914197</v>
      </c>
      <c r="AB17">
        <v>3.3582957151495227</v>
      </c>
      <c r="AC17">
        <v>4.0534806258172518</v>
      </c>
      <c r="AD17">
        <v>0.95546023960758464</v>
      </c>
      <c r="AE17">
        <v>3.2629990630468559</v>
      </c>
      <c r="AF17">
        <v>9.0252707581226517</v>
      </c>
      <c r="AG17">
        <v>0.95546023960758464</v>
      </c>
      <c r="AH17">
        <v>4.2571268784128664</v>
      </c>
      <c r="AI17">
        <v>3.3010417543806527</v>
      </c>
      <c r="AJ17">
        <v>0.95546023960758464</v>
      </c>
      <c r="AK17">
        <v>4.4640559393947603</v>
      </c>
      <c r="AL17">
        <v>3.3328903489550958</v>
      </c>
      <c r="AM17">
        <v>4.3004495033415671</v>
      </c>
      <c r="AN17">
        <v>3.6213019166606033</v>
      </c>
      <c r="AO17">
        <v>0.95546023960758464</v>
      </c>
      <c r="AP17">
        <v>0.95546023960758464</v>
      </c>
      <c r="AQ17">
        <v>4.0410447681738955</v>
      </c>
      <c r="AR17">
        <v>3.8922764754177082</v>
      </c>
      <c r="AS17">
        <v>0.95546023960758464</v>
      </c>
      <c r="AT17">
        <v>3.5530830370869082</v>
      </c>
      <c r="AU17">
        <v>0.95546023960758464</v>
      </c>
      <c r="AV17">
        <v>3.4794510908281846</v>
      </c>
      <c r="AW17">
        <v>3.8588660609642873</v>
      </c>
      <c r="AX17">
        <v>5.0702263680091866</v>
      </c>
      <c r="AY17">
        <v>4.5907672167256708</v>
      </c>
      <c r="AZ17">
        <v>5.3029537140731398</v>
      </c>
      <c r="BA17">
        <v>3.4005442233436818</v>
      </c>
      <c r="BB17">
        <v>0.95546023960758464</v>
      </c>
      <c r="BC17">
        <v>3.4371292728746368</v>
      </c>
      <c r="BD17">
        <v>3.2683101045463427</v>
      </c>
      <c r="BE17">
        <v>4.006273687007476</v>
      </c>
      <c r="BF17">
        <v>4.0035188559502695</v>
      </c>
      <c r="BG17">
        <v>3.5164590030965188</v>
      </c>
    </row>
    <row r="18" spans="1:59">
      <c r="A18" t="s">
        <v>327</v>
      </c>
      <c r="B18" t="s">
        <v>292</v>
      </c>
      <c r="C18" t="s">
        <v>293</v>
      </c>
      <c r="D18" t="s">
        <v>299</v>
      </c>
      <c r="E18" t="s">
        <v>328</v>
      </c>
      <c r="F18" t="s">
        <v>296</v>
      </c>
      <c r="G18">
        <v>5.6900000000000617E-2</v>
      </c>
      <c r="H18">
        <v>0.53227315247895812</v>
      </c>
      <c r="I18">
        <v>5.261536635703802</v>
      </c>
      <c r="J18">
        <v>3.5474567445409781</v>
      </c>
      <c r="K18">
        <v>3.3999473138812459</v>
      </c>
      <c r="L18">
        <v>0.94385773794094296</v>
      </c>
      <c r="M18">
        <v>3.7804881574559057</v>
      </c>
      <c r="N18">
        <v>0.94385773794094296</v>
      </c>
      <c r="O18">
        <v>3.4919644962711986</v>
      </c>
      <c r="P18">
        <v>0.94385773794094296</v>
      </c>
      <c r="Q18">
        <v>3.3541523412183021</v>
      </c>
      <c r="R18">
        <v>3.4121489314247433</v>
      </c>
      <c r="S18">
        <v>0.94385773794094296</v>
      </c>
      <c r="T18">
        <v>0.94385773794094296</v>
      </c>
      <c r="U18">
        <v>0.94385773794094296</v>
      </c>
      <c r="V18">
        <v>0.94385773794094296</v>
      </c>
      <c r="W18">
        <v>0.94385773794094296</v>
      </c>
      <c r="X18">
        <v>0.94385773794094296</v>
      </c>
      <c r="Y18">
        <v>4.4406238724089944</v>
      </c>
      <c r="Z18">
        <v>3.6385717162113171</v>
      </c>
      <c r="AA18">
        <v>3.3140783621134484</v>
      </c>
      <c r="AB18">
        <v>0.94385773794094296</v>
      </c>
      <c r="AC18">
        <v>4.770349004317791</v>
      </c>
      <c r="AD18">
        <v>0.94385773794094296</v>
      </c>
      <c r="AE18">
        <v>0.94385773794094296</v>
      </c>
      <c r="AF18">
        <v>8.7873462214410303</v>
      </c>
      <c r="AG18">
        <v>0.94385773794094296</v>
      </c>
      <c r="AH18">
        <v>4.9502796211072386</v>
      </c>
      <c r="AI18">
        <v>0.94385773794094296</v>
      </c>
      <c r="AJ18">
        <v>0.94385773794094296</v>
      </c>
      <c r="AK18">
        <v>3.6435758213047666</v>
      </c>
      <c r="AL18">
        <v>3.7393832263202875</v>
      </c>
      <c r="AM18">
        <v>4.2594292725553959</v>
      </c>
      <c r="AN18">
        <v>3.3118767097933226</v>
      </c>
      <c r="AO18">
        <v>0.94385773794094296</v>
      </c>
      <c r="AP18">
        <v>0.94385773794094296</v>
      </c>
      <c r="AQ18">
        <v>3.819735864377876</v>
      </c>
      <c r="AR18">
        <v>3.3551608659020591</v>
      </c>
      <c r="AS18">
        <v>0.94385773794094296</v>
      </c>
      <c r="AT18">
        <v>3.899192330141148</v>
      </c>
      <c r="AU18">
        <v>0.94385773794094296</v>
      </c>
      <c r="AV18">
        <v>0.94385773794094296</v>
      </c>
      <c r="AW18">
        <v>4.6207875395255753</v>
      </c>
      <c r="AX18">
        <v>5.1106259783884243</v>
      </c>
      <c r="AY18">
        <v>4.2474041145549526</v>
      </c>
      <c r="AZ18">
        <v>4.467830395060898</v>
      </c>
      <c r="BA18">
        <v>0.94385773794094296</v>
      </c>
      <c r="BB18">
        <v>0.94385773794094296</v>
      </c>
      <c r="BC18">
        <v>3.598213353257814</v>
      </c>
      <c r="BD18">
        <v>3.5732204388632742</v>
      </c>
      <c r="BE18">
        <v>4.0540648312713614</v>
      </c>
      <c r="BF18">
        <v>3.65562617389782</v>
      </c>
      <c r="BG18">
        <v>3.4841121120920522</v>
      </c>
    </row>
    <row r="19" spans="1:59">
      <c r="A19" t="s">
        <v>329</v>
      </c>
      <c r="B19" t="s">
        <v>292</v>
      </c>
      <c r="C19" t="s">
        <v>293</v>
      </c>
      <c r="D19" t="s">
        <v>330</v>
      </c>
      <c r="E19" t="s">
        <v>331</v>
      </c>
      <c r="F19" t="s">
        <v>296</v>
      </c>
      <c r="G19">
        <v>7.6300000000001589E-2</v>
      </c>
      <c r="H19">
        <v>0.72666666666668178</v>
      </c>
      <c r="I19">
        <v>5.6855194616271669</v>
      </c>
      <c r="J19">
        <v>3.7958308362590079</v>
      </c>
      <c r="K19">
        <v>0.81644546638112925</v>
      </c>
      <c r="L19">
        <v>4.1397206732929623</v>
      </c>
      <c r="M19">
        <v>4.2031726663792499</v>
      </c>
      <c r="N19">
        <v>0.81644546638112925</v>
      </c>
      <c r="O19">
        <v>3.5454400700442354</v>
      </c>
      <c r="P19">
        <v>0.81644546638112925</v>
      </c>
      <c r="Q19">
        <v>0.81644546638112925</v>
      </c>
      <c r="R19">
        <v>3.7435714058366356</v>
      </c>
      <c r="S19">
        <v>3.4012311049684389</v>
      </c>
      <c r="T19">
        <v>3.234046681261264</v>
      </c>
      <c r="U19">
        <v>3.8521697044504442</v>
      </c>
      <c r="V19">
        <v>0.81644546638112925</v>
      </c>
      <c r="W19">
        <v>3.183961655365712</v>
      </c>
      <c r="X19">
        <v>3.3827839493631062</v>
      </c>
      <c r="Y19">
        <v>4.6117390336008635</v>
      </c>
      <c r="Z19">
        <v>0.81644546638112925</v>
      </c>
      <c r="AA19">
        <v>4.1399656941354666</v>
      </c>
      <c r="AB19">
        <v>3.2520318536103789</v>
      </c>
      <c r="AC19">
        <v>3.9205841829792147</v>
      </c>
      <c r="AD19">
        <v>0.81644546638112925</v>
      </c>
      <c r="AE19">
        <v>3.3757367042118411</v>
      </c>
      <c r="AF19">
        <v>6.5530799475752239</v>
      </c>
      <c r="AG19">
        <v>0.81644546638112925</v>
      </c>
      <c r="AH19">
        <v>4.3421698336658521</v>
      </c>
      <c r="AI19">
        <v>3.2569137362032783</v>
      </c>
      <c r="AJ19">
        <v>0.81644546638112925</v>
      </c>
      <c r="AK19">
        <v>4.3555210630990704</v>
      </c>
      <c r="AL19">
        <v>3.7193866820344748</v>
      </c>
      <c r="AM19">
        <v>4.7483012410567795</v>
      </c>
      <c r="AN19">
        <v>4.0652644150220762</v>
      </c>
      <c r="AO19">
        <v>0.81644546638112925</v>
      </c>
      <c r="AP19">
        <v>0.81644546638112925</v>
      </c>
      <c r="AQ19">
        <v>4.3679469422780874</v>
      </c>
      <c r="AR19">
        <v>4.1598028478389413</v>
      </c>
      <c r="AS19">
        <v>0.81644546638112925</v>
      </c>
      <c r="AT19">
        <v>3.3803392913230712</v>
      </c>
      <c r="AU19">
        <v>3.2921979865241768</v>
      </c>
      <c r="AV19">
        <v>3.7333466395029284</v>
      </c>
      <c r="AW19">
        <v>3.6620779800132723</v>
      </c>
      <c r="AX19">
        <v>4.4928237094520291</v>
      </c>
      <c r="AY19">
        <v>4.7044851545298965</v>
      </c>
      <c r="AZ19">
        <v>5.4753833362348923</v>
      </c>
      <c r="BA19">
        <v>3.4084711385495536</v>
      </c>
      <c r="BB19">
        <v>0.81644546638112925</v>
      </c>
      <c r="BC19">
        <v>3.2967974069588877</v>
      </c>
      <c r="BD19">
        <v>3.3241718396716959</v>
      </c>
      <c r="BE19">
        <v>3.7225239508164285</v>
      </c>
      <c r="BF19">
        <v>3.3787145332276962</v>
      </c>
      <c r="BG19">
        <v>3.4351460841079979</v>
      </c>
    </row>
    <row r="20" spans="1:59">
      <c r="A20" t="s">
        <v>332</v>
      </c>
      <c r="B20" t="s">
        <v>292</v>
      </c>
      <c r="C20" t="s">
        <v>293</v>
      </c>
      <c r="D20" t="s">
        <v>322</v>
      </c>
      <c r="E20" t="s">
        <v>333</v>
      </c>
      <c r="F20" t="s">
        <v>296</v>
      </c>
      <c r="G20">
        <v>7.7500000000000568E-2</v>
      </c>
      <c r="H20">
        <v>0.75683593750000555</v>
      </c>
      <c r="I20">
        <v>4.0429411550151171</v>
      </c>
      <c r="J20">
        <v>0.80966830182970528</v>
      </c>
      <c r="K20">
        <v>0.80966830182970528</v>
      </c>
      <c r="L20">
        <v>3.4962402264023629</v>
      </c>
      <c r="M20">
        <v>0.80966830182970528</v>
      </c>
      <c r="N20">
        <v>3.2941902153367164</v>
      </c>
      <c r="O20">
        <v>0.80966830182970528</v>
      </c>
      <c r="P20">
        <v>0.80966830182970528</v>
      </c>
      <c r="Q20">
        <v>0.80966830182970528</v>
      </c>
      <c r="R20">
        <v>0.80966830182970528</v>
      </c>
      <c r="S20">
        <v>0.80966830182970528</v>
      </c>
      <c r="T20">
        <v>0.80966830182970528</v>
      </c>
      <c r="U20">
        <v>0.80966830182970528</v>
      </c>
      <c r="V20">
        <v>3.3782501605975077</v>
      </c>
      <c r="W20">
        <v>0.80966830182970528</v>
      </c>
      <c r="X20">
        <v>0.80966830182970528</v>
      </c>
      <c r="Y20">
        <v>4.3296151526932789</v>
      </c>
      <c r="Z20">
        <v>0.80966830182970528</v>
      </c>
      <c r="AA20">
        <v>3.9398611430300297</v>
      </c>
      <c r="AB20">
        <v>0.80966830182970528</v>
      </c>
      <c r="AC20">
        <v>3.5251418172121336</v>
      </c>
      <c r="AD20">
        <v>0.80966830182970528</v>
      </c>
      <c r="AE20">
        <v>0.80966830182970528</v>
      </c>
      <c r="AF20">
        <v>14676.012903225699</v>
      </c>
      <c r="AG20">
        <v>4.1666080849180105</v>
      </c>
      <c r="AH20">
        <v>4.9314706660620367</v>
      </c>
      <c r="AI20">
        <v>0.80966830182970528</v>
      </c>
      <c r="AJ20">
        <v>0.80966830182970528</v>
      </c>
      <c r="AK20">
        <v>4.1557610128779201</v>
      </c>
      <c r="AL20">
        <v>0.80966830182970528</v>
      </c>
      <c r="AM20">
        <v>0.80966830182970528</v>
      </c>
      <c r="AN20">
        <v>4.6273239582385726</v>
      </c>
      <c r="AO20">
        <v>0.80966830182970528</v>
      </c>
      <c r="AP20">
        <v>0.80966830182970528</v>
      </c>
      <c r="AQ20">
        <v>4.3504598603378328</v>
      </c>
      <c r="AR20">
        <v>3.7837708374151453</v>
      </c>
      <c r="AS20">
        <v>0.80966830182970528</v>
      </c>
      <c r="AT20">
        <v>0.80966830182970528</v>
      </c>
      <c r="AU20">
        <v>0.80966830182970528</v>
      </c>
      <c r="AV20">
        <v>3.6767113054741283</v>
      </c>
      <c r="AW20">
        <v>4.0722854833682796</v>
      </c>
      <c r="AX20">
        <v>3.7555079959764703</v>
      </c>
      <c r="AY20">
        <v>3.7038491803981972</v>
      </c>
      <c r="AZ20">
        <v>5.6124343260205416</v>
      </c>
      <c r="BA20">
        <v>3.507878495142887</v>
      </c>
      <c r="BB20">
        <v>0.80966830182970528</v>
      </c>
      <c r="BC20">
        <v>0.80966830182970528</v>
      </c>
      <c r="BD20">
        <v>0.80966830182970528</v>
      </c>
      <c r="BE20">
        <v>3.4535491394737137</v>
      </c>
      <c r="BF20">
        <v>3.4198321490073291</v>
      </c>
      <c r="BG20">
        <v>3.3736972493036443</v>
      </c>
    </row>
    <row r="21" spans="1:59">
      <c r="A21" t="s">
        <v>334</v>
      </c>
      <c r="B21" t="s">
        <v>292</v>
      </c>
      <c r="C21" t="s">
        <v>293</v>
      </c>
      <c r="D21" t="s">
        <v>335</v>
      </c>
      <c r="E21" t="s">
        <v>336</v>
      </c>
      <c r="F21" t="s">
        <v>296</v>
      </c>
      <c r="G21">
        <v>7.1400000000000574E-2</v>
      </c>
      <c r="H21">
        <v>0.65927977839335716</v>
      </c>
      <c r="I21">
        <v>4.9519515994747225</v>
      </c>
      <c r="J21">
        <v>3.1942305261158004</v>
      </c>
      <c r="K21">
        <v>3.3401412701969142</v>
      </c>
      <c r="L21">
        <v>0.84527179255984097</v>
      </c>
      <c r="M21">
        <v>0.84527179255984097</v>
      </c>
      <c r="N21">
        <v>3.7190955820367453</v>
      </c>
      <c r="O21">
        <v>3.7651737392871252</v>
      </c>
      <c r="P21">
        <v>0.84527179255984097</v>
      </c>
      <c r="Q21">
        <v>0.84527179255984097</v>
      </c>
      <c r="R21">
        <v>0.84527179255984097</v>
      </c>
      <c r="S21">
        <v>0.84527179255984097</v>
      </c>
      <c r="T21">
        <v>0.84527179255984097</v>
      </c>
      <c r="U21">
        <v>0.84527179255984097</v>
      </c>
      <c r="V21">
        <v>0.84527179255984097</v>
      </c>
      <c r="W21">
        <v>0.84527179255984097</v>
      </c>
      <c r="X21">
        <v>0.84527179255984097</v>
      </c>
      <c r="Y21">
        <v>4.1388504461718982</v>
      </c>
      <c r="Z21">
        <v>3.7886426306972298</v>
      </c>
      <c r="AA21">
        <v>0.84527179255984097</v>
      </c>
      <c r="AB21">
        <v>3.9447866935009799</v>
      </c>
      <c r="AC21">
        <v>5.0741600733536005</v>
      </c>
      <c r="AD21">
        <v>3.9726014583486622</v>
      </c>
      <c r="AE21">
        <v>3.5255801050506563</v>
      </c>
      <c r="AF21">
        <v>1950.7002801120291</v>
      </c>
      <c r="AG21">
        <v>3.2901905463330969</v>
      </c>
      <c r="AH21">
        <v>5.3190420783630588</v>
      </c>
      <c r="AI21">
        <v>0.84527179255984097</v>
      </c>
      <c r="AJ21">
        <v>0.84527179255984097</v>
      </c>
      <c r="AK21">
        <v>3.6927445031192625</v>
      </c>
      <c r="AL21">
        <v>4.1605471306355479</v>
      </c>
      <c r="AM21">
        <v>5.4175582592314084</v>
      </c>
      <c r="AN21">
        <v>3.84025285965703</v>
      </c>
      <c r="AO21">
        <v>3.8871285299876814</v>
      </c>
      <c r="AP21">
        <v>3.2306206301803106</v>
      </c>
      <c r="AQ21">
        <v>3.4802727216686571</v>
      </c>
      <c r="AR21">
        <v>3.7334917363443036</v>
      </c>
      <c r="AS21">
        <v>0.84527179255984097</v>
      </c>
      <c r="AT21">
        <v>3.3342115077719634</v>
      </c>
      <c r="AU21">
        <v>0.84527179255984097</v>
      </c>
      <c r="AV21">
        <v>0.84527179255984097</v>
      </c>
      <c r="AW21">
        <v>0.84527179255984097</v>
      </c>
      <c r="AX21">
        <v>0.84527179255984097</v>
      </c>
      <c r="AY21">
        <v>0.84527179255984097</v>
      </c>
      <c r="AZ21">
        <v>4.8981333421162168</v>
      </c>
      <c r="BA21">
        <v>0.84527179255984097</v>
      </c>
      <c r="BB21">
        <v>0.84527179255984097</v>
      </c>
      <c r="BC21">
        <v>3.3124683442047971</v>
      </c>
      <c r="BD21">
        <v>3.5647273826924111</v>
      </c>
      <c r="BE21">
        <v>3.689372292189077</v>
      </c>
      <c r="BF21">
        <v>3.3245936783651628</v>
      </c>
      <c r="BG21">
        <v>3.3590246037516605</v>
      </c>
    </row>
    <row r="22" spans="1:59">
      <c r="A22" t="s">
        <v>337</v>
      </c>
      <c r="B22" t="s">
        <v>292</v>
      </c>
      <c r="C22" t="s">
        <v>298</v>
      </c>
      <c r="D22" t="s">
        <v>299</v>
      </c>
      <c r="E22" t="s">
        <v>338</v>
      </c>
      <c r="F22" t="s">
        <v>296</v>
      </c>
      <c r="G22">
        <v>5.3800000000000736E-2</v>
      </c>
      <c r="H22">
        <v>0.5094696969697039</v>
      </c>
      <c r="I22">
        <v>5.3723533834887602</v>
      </c>
      <c r="J22">
        <v>3.3002260493885762</v>
      </c>
      <c r="K22">
        <v>0.96818772866962366</v>
      </c>
      <c r="L22">
        <v>0.96818772866962366</v>
      </c>
      <c r="M22">
        <v>4.1632678110077475</v>
      </c>
      <c r="N22">
        <v>0.96818772866962366</v>
      </c>
      <c r="O22">
        <v>0.96818772866962366</v>
      </c>
      <c r="P22">
        <v>3.5902338057873298</v>
      </c>
      <c r="Q22">
        <v>0.96818772866962366</v>
      </c>
      <c r="R22">
        <v>3.5771200546596287</v>
      </c>
      <c r="S22">
        <v>0.96818772866962366</v>
      </c>
      <c r="T22">
        <v>0.96818772866962366</v>
      </c>
      <c r="U22">
        <v>3.5935598652926859</v>
      </c>
      <c r="V22">
        <v>0.96818772866962366</v>
      </c>
      <c r="W22">
        <v>3.3478448916164822</v>
      </c>
      <c r="X22">
        <v>0.96818772866962366</v>
      </c>
      <c r="Y22">
        <v>4.6409125507544857</v>
      </c>
      <c r="Z22">
        <v>3.4758682286804419</v>
      </c>
      <c r="AA22">
        <v>3.6290569996218371</v>
      </c>
      <c r="AB22">
        <v>0.96818772866962366</v>
      </c>
      <c r="AC22">
        <v>4.3072187841846636</v>
      </c>
      <c r="AD22">
        <v>3.3345994781514467</v>
      </c>
      <c r="AE22">
        <v>3.6040392636434322</v>
      </c>
      <c r="AF22">
        <v>9.2936802973976427</v>
      </c>
      <c r="AG22">
        <v>0.96818772866962366</v>
      </c>
      <c r="AH22">
        <v>4.3508044402924373</v>
      </c>
      <c r="AI22">
        <v>0.96818772866962366</v>
      </c>
      <c r="AJ22">
        <v>0.96818772866962366</v>
      </c>
      <c r="AK22">
        <v>3.5606975765703037</v>
      </c>
      <c r="AL22">
        <v>0.96818772866962366</v>
      </c>
      <c r="AM22">
        <v>4.1660039997266098</v>
      </c>
      <c r="AN22">
        <v>3.70989701012721</v>
      </c>
      <c r="AO22">
        <v>0.96818772866962366</v>
      </c>
      <c r="AP22">
        <v>0.96818772866962366</v>
      </c>
      <c r="AQ22">
        <v>4.2375058971749322</v>
      </c>
      <c r="AR22">
        <v>3.3668775505541908</v>
      </c>
      <c r="AS22">
        <v>0.96818772866962366</v>
      </c>
      <c r="AT22">
        <v>3.6387601078040994</v>
      </c>
      <c r="AU22">
        <v>0.96818772866962366</v>
      </c>
      <c r="AV22">
        <v>3.375289573904801</v>
      </c>
      <c r="AW22">
        <v>4.080316621976646</v>
      </c>
      <c r="AX22">
        <v>5.0373873191704757</v>
      </c>
      <c r="AY22">
        <v>4.3482422341761522</v>
      </c>
      <c r="AZ22">
        <v>4.5138515377296065</v>
      </c>
      <c r="BA22">
        <v>0.96818772866962366</v>
      </c>
      <c r="BB22">
        <v>0.96818772866962366</v>
      </c>
      <c r="BC22">
        <v>3.5019724929680041</v>
      </c>
      <c r="BD22">
        <v>3.4092918847278626</v>
      </c>
      <c r="BE22">
        <v>4.0305575900308508</v>
      </c>
      <c r="BF22">
        <v>3.6310626152613663</v>
      </c>
      <c r="BG22">
        <v>3.5307969773951053</v>
      </c>
    </row>
    <row r="23" spans="1:59">
      <c r="A23" t="s">
        <v>339</v>
      </c>
      <c r="B23" t="s">
        <v>292</v>
      </c>
      <c r="C23" t="s">
        <v>298</v>
      </c>
      <c r="D23" t="s">
        <v>319</v>
      </c>
      <c r="E23" t="s">
        <v>340</v>
      </c>
      <c r="F23" t="s">
        <v>296</v>
      </c>
      <c r="G23">
        <v>6.1700000000000088E-2</v>
      </c>
      <c r="H23">
        <v>0.6102868447082106</v>
      </c>
      <c r="I23">
        <v>5.6276807290991204</v>
      </c>
      <c r="J23">
        <v>4.0847141355921854</v>
      </c>
      <c r="K23">
        <v>3.4967682186452422</v>
      </c>
      <c r="L23">
        <v>0.90868484030277652</v>
      </c>
      <c r="M23">
        <v>3.9564556496735261</v>
      </c>
      <c r="N23">
        <v>0.90868484030277652</v>
      </c>
      <c r="O23">
        <v>0.90868484030277652</v>
      </c>
      <c r="P23">
        <v>0.90868484030277652</v>
      </c>
      <c r="Q23">
        <v>0.90868484030277652</v>
      </c>
      <c r="R23">
        <v>3.5583876223029818</v>
      </c>
      <c r="S23">
        <v>3.2868391773141603</v>
      </c>
      <c r="T23">
        <v>0.90868484030277652</v>
      </c>
      <c r="U23">
        <v>3.8027216238995205</v>
      </c>
      <c r="V23">
        <v>0.90868484030277652</v>
      </c>
      <c r="W23">
        <v>3.2606936058685516</v>
      </c>
      <c r="X23">
        <v>3.3300221864858157</v>
      </c>
      <c r="Y23">
        <v>4.7066382600298686</v>
      </c>
      <c r="Z23">
        <v>3.6259291595969776</v>
      </c>
      <c r="AA23">
        <v>3.6642426214770354</v>
      </c>
      <c r="AB23">
        <v>0.90868484030277652</v>
      </c>
      <c r="AC23">
        <v>4.5083443787038373</v>
      </c>
      <c r="AD23">
        <v>0.90868484030277652</v>
      </c>
      <c r="AE23">
        <v>3.4297418132466024</v>
      </c>
      <c r="AF23">
        <v>8.1037277147487732</v>
      </c>
      <c r="AG23">
        <v>0.90868484030277652</v>
      </c>
      <c r="AH23">
        <v>4.2541142510995336</v>
      </c>
      <c r="AI23">
        <v>0.90868484030277652</v>
      </c>
      <c r="AJ23">
        <v>0.90868484030277652</v>
      </c>
      <c r="AK23">
        <v>3.414418010088669</v>
      </c>
      <c r="AL23">
        <v>3.4854153835353219</v>
      </c>
      <c r="AM23">
        <v>4.5620918744367049</v>
      </c>
      <c r="AN23">
        <v>3.7274489782008144</v>
      </c>
      <c r="AO23">
        <v>3.3301999251239716</v>
      </c>
      <c r="AP23">
        <v>0.90868484030277652</v>
      </c>
      <c r="AQ23">
        <v>4.1655184788668675</v>
      </c>
      <c r="AR23">
        <v>3.4680455623755311</v>
      </c>
      <c r="AS23">
        <v>0.90868484030277652</v>
      </c>
      <c r="AT23">
        <v>3.7248319776957559</v>
      </c>
      <c r="AU23">
        <v>0.90868484030277652</v>
      </c>
      <c r="AV23">
        <v>3.4190662890752344</v>
      </c>
      <c r="AW23">
        <v>3.7861379686792542</v>
      </c>
      <c r="AX23">
        <v>4.8882201040321567</v>
      </c>
      <c r="AY23">
        <v>4.5074976628840568</v>
      </c>
      <c r="AZ23">
        <v>4.2714955507875292</v>
      </c>
      <c r="BA23">
        <v>0.90868484030277652</v>
      </c>
      <c r="BB23">
        <v>0.90868484030277652</v>
      </c>
      <c r="BC23">
        <v>3.5075803526835143</v>
      </c>
      <c r="BD23">
        <v>3.4324443097484911</v>
      </c>
      <c r="BE23">
        <v>4.0602220011460446</v>
      </c>
      <c r="BF23">
        <v>3.6901070084206928</v>
      </c>
      <c r="BG23">
        <v>3.5583487033650716</v>
      </c>
    </row>
    <row r="24" spans="1:59">
      <c r="A24" t="s">
        <v>341</v>
      </c>
      <c r="B24" t="s">
        <v>292</v>
      </c>
      <c r="C24" t="s">
        <v>298</v>
      </c>
      <c r="D24" t="s">
        <v>325</v>
      </c>
      <c r="E24" t="s">
        <v>342</v>
      </c>
      <c r="F24" t="s">
        <v>296</v>
      </c>
      <c r="G24">
        <v>7.1699999999999875E-2</v>
      </c>
      <c r="H24">
        <v>0.60404380791912282</v>
      </c>
      <c r="I24">
        <v>5.4615820917326809</v>
      </c>
      <c r="J24">
        <v>3.4410824211473039</v>
      </c>
      <c r="K24">
        <v>3.3076302879782409</v>
      </c>
      <c r="L24">
        <v>0.84345084866821951</v>
      </c>
      <c r="M24">
        <v>3.7724465142776156</v>
      </c>
      <c r="N24">
        <v>0.84345084866821951</v>
      </c>
      <c r="O24">
        <v>3.7774460348206294</v>
      </c>
      <c r="P24">
        <v>0.84345084866821951</v>
      </c>
      <c r="Q24">
        <v>0.84345084866821951</v>
      </c>
      <c r="R24">
        <v>3.5862325209625481</v>
      </c>
      <c r="S24">
        <v>3.1506387063006516</v>
      </c>
      <c r="T24">
        <v>0.84345084866821951</v>
      </c>
      <c r="U24">
        <v>3.4720992560081054</v>
      </c>
      <c r="V24">
        <v>0.84345084866821951</v>
      </c>
      <c r="W24">
        <v>0.84345084866821951</v>
      </c>
      <c r="X24">
        <v>0.84345084866821951</v>
      </c>
      <c r="Y24">
        <v>4.5687067893346258</v>
      </c>
      <c r="Z24">
        <v>3.2252984653309111</v>
      </c>
      <c r="AA24">
        <v>4.0241414556612387</v>
      </c>
      <c r="AB24">
        <v>3.1740391165159276</v>
      </c>
      <c r="AC24">
        <v>3.9151730945544299</v>
      </c>
      <c r="AD24">
        <v>0.84345084866821951</v>
      </c>
      <c r="AE24">
        <v>3.3134465477048476</v>
      </c>
      <c r="AF24">
        <v>6.9735006973500822</v>
      </c>
      <c r="AG24">
        <v>0.84345084866821951</v>
      </c>
      <c r="AH24">
        <v>4.0512623440782196</v>
      </c>
      <c r="AI24">
        <v>0.84345084866821951</v>
      </c>
      <c r="AJ24">
        <v>0.84345084866821951</v>
      </c>
      <c r="AK24">
        <v>4.6631411036388286</v>
      </c>
      <c r="AL24">
        <v>3.4041009998671088</v>
      </c>
      <c r="AM24">
        <v>3.8136423926724201</v>
      </c>
      <c r="AN24">
        <v>3.754537046064311</v>
      </c>
      <c r="AO24">
        <v>0.84345084866821951</v>
      </c>
      <c r="AP24">
        <v>0.84345084866821951</v>
      </c>
      <c r="AQ24">
        <v>3.9504456535392181</v>
      </c>
      <c r="AR24">
        <v>4.2786337174731797</v>
      </c>
      <c r="AS24">
        <v>0.84345084866821951</v>
      </c>
      <c r="AT24">
        <v>3.6529917098004727</v>
      </c>
      <c r="AU24">
        <v>0.84345084866821951</v>
      </c>
      <c r="AV24">
        <v>3.5408981560407446</v>
      </c>
      <c r="AW24">
        <v>3.5751797901910729</v>
      </c>
      <c r="AX24">
        <v>4.6412310668294516</v>
      </c>
      <c r="AY24">
        <v>4.2044079782369241</v>
      </c>
      <c r="AZ24">
        <v>5.2226977916473221</v>
      </c>
      <c r="BA24">
        <v>0.84345084866821951</v>
      </c>
      <c r="BB24">
        <v>0.84345084866821951</v>
      </c>
      <c r="BC24">
        <v>3.2308157557561987</v>
      </c>
      <c r="BD24">
        <v>3.366944987313043</v>
      </c>
      <c r="BE24">
        <v>3.9238962215595463</v>
      </c>
      <c r="BF24">
        <v>3.5238171877369679</v>
      </c>
      <c r="BG24">
        <v>3.461647521929943</v>
      </c>
    </row>
    <row r="25" spans="1:59">
      <c r="A25" t="s">
        <v>343</v>
      </c>
      <c r="B25" t="s">
        <v>292</v>
      </c>
      <c r="C25" t="s">
        <v>298</v>
      </c>
      <c r="D25" t="s">
        <v>307</v>
      </c>
      <c r="E25" t="s">
        <v>344</v>
      </c>
      <c r="F25" t="s">
        <v>296</v>
      </c>
      <c r="G25">
        <v>6.0200000000000031E-2</v>
      </c>
      <c r="H25">
        <v>0.53558718861209997</v>
      </c>
      <c r="I25">
        <v>5.5934420827470737</v>
      </c>
      <c r="J25">
        <v>4.3065785469635216</v>
      </c>
      <c r="K25">
        <v>3.2632624210138501</v>
      </c>
      <c r="L25">
        <v>0.91937351307819404</v>
      </c>
      <c r="M25">
        <v>4.162746459777896</v>
      </c>
      <c r="N25">
        <v>0.91937351307819404</v>
      </c>
      <c r="O25">
        <v>3.6810172390120894</v>
      </c>
      <c r="P25">
        <v>0.91937351307819404</v>
      </c>
      <c r="Q25">
        <v>0.91937351307819404</v>
      </c>
      <c r="R25">
        <v>3.6655061937966096</v>
      </c>
      <c r="S25">
        <v>3.2579375708933904</v>
      </c>
      <c r="T25">
        <v>0.91937351307819404</v>
      </c>
      <c r="U25">
        <v>3.7584038367358299</v>
      </c>
      <c r="V25">
        <v>0.91937351307819404</v>
      </c>
      <c r="W25">
        <v>3.2854339399823478</v>
      </c>
      <c r="X25">
        <v>0.91937351307819404</v>
      </c>
      <c r="Y25">
        <v>4.6208257859797799</v>
      </c>
      <c r="Z25">
        <v>0.91937351307819404</v>
      </c>
      <c r="AA25">
        <v>4.0560452589867761</v>
      </c>
      <c r="AB25">
        <v>0.91937351307819404</v>
      </c>
      <c r="AC25">
        <v>3.9167039686292231</v>
      </c>
      <c r="AD25">
        <v>0.91937351307819404</v>
      </c>
      <c r="AE25">
        <v>3.4754515703769413</v>
      </c>
      <c r="AF25">
        <v>8.3056478405315577</v>
      </c>
      <c r="AG25">
        <v>0.91937351307819404</v>
      </c>
      <c r="AH25">
        <v>4.1992584620253242</v>
      </c>
      <c r="AI25">
        <v>0.91937351307819404</v>
      </c>
      <c r="AJ25">
        <v>0.91937351307819404</v>
      </c>
      <c r="AK25">
        <v>3.8138369006849278</v>
      </c>
      <c r="AL25">
        <v>3.7798241221021871</v>
      </c>
      <c r="AM25">
        <v>4.6263710649881951</v>
      </c>
      <c r="AN25">
        <v>3.967822308791161</v>
      </c>
      <c r="AO25">
        <v>0.91937351307819404</v>
      </c>
      <c r="AP25">
        <v>0.91937351307819404</v>
      </c>
      <c r="AQ25">
        <v>4.0002380031762304</v>
      </c>
      <c r="AR25">
        <v>4.5487068490833318</v>
      </c>
      <c r="AS25">
        <v>0.91937351307819404</v>
      </c>
      <c r="AT25">
        <v>3.6754692694030937</v>
      </c>
      <c r="AU25">
        <v>0.91937351307819404</v>
      </c>
      <c r="AV25">
        <v>3.693537060204823</v>
      </c>
      <c r="AW25">
        <v>3.5790045246851947</v>
      </c>
      <c r="AX25">
        <v>4.6612413040149283</v>
      </c>
      <c r="AY25">
        <v>4.3298791220684958</v>
      </c>
      <c r="AZ25">
        <v>5.4347106716333826</v>
      </c>
      <c r="BA25">
        <v>0.91937351307819404</v>
      </c>
      <c r="BB25">
        <v>0.91937351307819404</v>
      </c>
      <c r="BC25">
        <v>0.91937351307819404</v>
      </c>
      <c r="BD25">
        <v>3.4390519053472288</v>
      </c>
      <c r="BE25">
        <v>3.9053780627502346</v>
      </c>
      <c r="BF25">
        <v>3.5005765305808501</v>
      </c>
      <c r="BG25">
        <v>3.5166671200121469</v>
      </c>
    </row>
    <row r="26" spans="1:59">
      <c r="A26" t="s">
        <v>345</v>
      </c>
      <c r="B26" t="s">
        <v>292</v>
      </c>
      <c r="C26" t="s">
        <v>298</v>
      </c>
      <c r="D26" t="s">
        <v>316</v>
      </c>
      <c r="E26" t="s">
        <v>346</v>
      </c>
      <c r="F26" t="s">
        <v>296</v>
      </c>
      <c r="G26">
        <v>7.1400000000000574E-2</v>
      </c>
      <c r="H26">
        <v>0.62358078602620581</v>
      </c>
      <c r="I26">
        <v>5.6035031406870637</v>
      </c>
      <c r="J26">
        <v>4.2133704113869381</v>
      </c>
      <c r="K26">
        <v>3.2001789061811299</v>
      </c>
      <c r="L26">
        <v>0.84527179255984097</v>
      </c>
      <c r="M26">
        <v>4.1804182536455619</v>
      </c>
      <c r="N26">
        <v>0.84527179255984097</v>
      </c>
      <c r="O26">
        <v>4.0032166786880099</v>
      </c>
      <c r="P26">
        <v>0.84527179255984097</v>
      </c>
      <c r="Q26">
        <v>3.3605838680371667</v>
      </c>
      <c r="R26">
        <v>3.8949207936938466</v>
      </c>
      <c r="S26">
        <v>3.3739262951417435</v>
      </c>
      <c r="T26">
        <v>0.84527179255984097</v>
      </c>
      <c r="U26">
        <v>3.7969065119037784</v>
      </c>
      <c r="V26">
        <v>0.84527179255984097</v>
      </c>
      <c r="W26">
        <v>3.3103600567656191</v>
      </c>
      <c r="X26">
        <v>3.2465964975253523</v>
      </c>
      <c r="Y26">
        <v>4.7449744615831166</v>
      </c>
      <c r="Z26">
        <v>0.84527179255984097</v>
      </c>
      <c r="AA26">
        <v>4.1944984064599815</v>
      </c>
      <c r="AB26">
        <v>3.2987277393371444</v>
      </c>
      <c r="AC26">
        <v>3.8530895298518621</v>
      </c>
      <c r="AD26">
        <v>0.84527179255984097</v>
      </c>
      <c r="AE26">
        <v>3.4615392994308603</v>
      </c>
      <c r="AF26">
        <v>7.0028011204481233</v>
      </c>
      <c r="AG26">
        <v>0.84527179255984097</v>
      </c>
      <c r="AH26">
        <v>4.3221329717926382</v>
      </c>
      <c r="AI26">
        <v>3.1640277756906752</v>
      </c>
      <c r="AJ26">
        <v>0.84527179255984097</v>
      </c>
      <c r="AK26">
        <v>4.5189630793992208</v>
      </c>
      <c r="AL26">
        <v>3.4401701726049958</v>
      </c>
      <c r="AM26">
        <v>4.0593751201297721</v>
      </c>
      <c r="AN26">
        <v>4.4105617511572426</v>
      </c>
      <c r="AO26">
        <v>0.84527179255984097</v>
      </c>
      <c r="AP26">
        <v>0.84527179255984097</v>
      </c>
      <c r="AQ26">
        <v>3.9843205202539611</v>
      </c>
      <c r="AR26">
        <v>4.2195771889318019</v>
      </c>
      <c r="AS26">
        <v>0.84527179255984097</v>
      </c>
      <c r="AT26">
        <v>3.527201925758952</v>
      </c>
      <c r="AU26">
        <v>0.84527179255984097</v>
      </c>
      <c r="AV26">
        <v>3.6295923228970528</v>
      </c>
      <c r="AW26">
        <v>3.615880825771125</v>
      </c>
      <c r="AX26">
        <v>4.5520127821545406</v>
      </c>
      <c r="AY26">
        <v>4.5871919875097635</v>
      </c>
      <c r="AZ26">
        <v>5.4320213535395583</v>
      </c>
      <c r="BA26">
        <v>0.84527179255984097</v>
      </c>
      <c r="BB26">
        <v>0.84527179255984097</v>
      </c>
      <c r="BC26">
        <v>3.3312514481237367</v>
      </c>
      <c r="BD26">
        <v>3.4662443861017178</v>
      </c>
      <c r="BE26">
        <v>3.8828783459280842</v>
      </c>
      <c r="BF26">
        <v>3.3311833586562916</v>
      </c>
      <c r="BG26">
        <v>3.3950056248181815</v>
      </c>
    </row>
    <row r="27" spans="1:59">
      <c r="A27" t="s">
        <v>347</v>
      </c>
      <c r="B27" t="s">
        <v>292</v>
      </c>
      <c r="C27" t="s">
        <v>298</v>
      </c>
      <c r="D27" t="s">
        <v>313</v>
      </c>
      <c r="E27" t="s">
        <v>348</v>
      </c>
      <c r="F27" t="s">
        <v>296</v>
      </c>
      <c r="G27">
        <v>7.0400000000001128E-2</v>
      </c>
      <c r="H27">
        <v>0.64646464646465684</v>
      </c>
      <c r="I27">
        <v>5.6791368515430962</v>
      </c>
      <c r="J27">
        <v>4.196750291862859</v>
      </c>
      <c r="K27">
        <v>3.2414877583556345</v>
      </c>
      <c r="L27">
        <v>0.85139734519389965</v>
      </c>
      <c r="M27">
        <v>3.870421364236694</v>
      </c>
      <c r="N27">
        <v>0.85139734519389965</v>
      </c>
      <c r="O27">
        <v>4.2044587574938168</v>
      </c>
      <c r="P27">
        <v>0.85139734519389965</v>
      </c>
      <c r="Q27">
        <v>3.4607377192352695</v>
      </c>
      <c r="R27">
        <v>3.7311479018031184</v>
      </c>
      <c r="S27">
        <v>3.3807763614815181</v>
      </c>
      <c r="T27">
        <v>0.85139734519389965</v>
      </c>
      <c r="U27">
        <v>3.7507559590892114</v>
      </c>
      <c r="V27">
        <v>0.85139734519389965</v>
      </c>
      <c r="W27">
        <v>3.366571517413762</v>
      </c>
      <c r="X27">
        <v>3.2757398609513704</v>
      </c>
      <c r="Y27">
        <v>4.6820651675798297</v>
      </c>
      <c r="Z27">
        <v>3.6940889431897053</v>
      </c>
      <c r="AA27">
        <v>3.9665323686837768</v>
      </c>
      <c r="AB27">
        <v>3.2791138483849611</v>
      </c>
      <c r="AC27">
        <v>4.6842073495008272</v>
      </c>
      <c r="AD27">
        <v>0.85139734519389965</v>
      </c>
      <c r="AE27">
        <v>3.3545258713130601</v>
      </c>
      <c r="AF27">
        <v>7.1022727272726138</v>
      </c>
      <c r="AG27">
        <v>0.85139734519389965</v>
      </c>
      <c r="AH27">
        <v>4.3532264206895066</v>
      </c>
      <c r="AI27">
        <v>3.2717327289655622</v>
      </c>
      <c r="AJ27">
        <v>0.85139734519389965</v>
      </c>
      <c r="AK27">
        <v>4.7110414840662518</v>
      </c>
      <c r="AL27">
        <v>3.7391732578106285</v>
      </c>
      <c r="AM27">
        <v>4.5664393336704752</v>
      </c>
      <c r="AN27">
        <v>3.8107974788141501</v>
      </c>
      <c r="AO27">
        <v>0.85139734519389965</v>
      </c>
      <c r="AP27">
        <v>0.85139734519389965</v>
      </c>
      <c r="AQ27">
        <v>4.3524078321694706</v>
      </c>
      <c r="AR27">
        <v>4.1614654182641972</v>
      </c>
      <c r="AS27">
        <v>0.85139734519389965</v>
      </c>
      <c r="AT27">
        <v>3.4636873084317821</v>
      </c>
      <c r="AU27">
        <v>0.85139734519389965</v>
      </c>
      <c r="AV27">
        <v>3.4124939563498988</v>
      </c>
      <c r="AW27">
        <v>3.7034403847509321</v>
      </c>
      <c r="AX27">
        <v>4.9251671481420125</v>
      </c>
      <c r="AY27">
        <v>4.7471359381703095</v>
      </c>
      <c r="AZ27">
        <v>5.1111813356028017</v>
      </c>
      <c r="BA27">
        <v>0.85139734519389965</v>
      </c>
      <c r="BB27">
        <v>0.85139734519389965</v>
      </c>
      <c r="BC27">
        <v>3.4760362205457991</v>
      </c>
      <c r="BD27">
        <v>3.2422300455905244</v>
      </c>
      <c r="BE27">
        <v>3.8371425741249081</v>
      </c>
      <c r="BF27">
        <v>3.5381068842988617</v>
      </c>
      <c r="BG27">
        <v>3.4708016696260762</v>
      </c>
    </row>
    <row r="28" spans="1:59">
      <c r="A28" t="s">
        <v>349</v>
      </c>
      <c r="B28" t="s">
        <v>292</v>
      </c>
      <c r="C28" t="s">
        <v>298</v>
      </c>
      <c r="D28" t="s">
        <v>330</v>
      </c>
      <c r="E28" t="s">
        <v>350</v>
      </c>
      <c r="F28" t="s">
        <v>296</v>
      </c>
      <c r="G28">
        <v>6.5199999999999037E-2</v>
      </c>
      <c r="H28">
        <v>0.55442176870747484</v>
      </c>
      <c r="I28">
        <v>5.4986956401534188</v>
      </c>
      <c r="J28">
        <v>4.196724488045553</v>
      </c>
      <c r="K28">
        <v>3.3697364663451026</v>
      </c>
      <c r="L28">
        <v>0.884722408604105</v>
      </c>
      <c r="M28">
        <v>4.1424556867361808</v>
      </c>
      <c r="N28">
        <v>0.884722408604105</v>
      </c>
      <c r="O28">
        <v>3.7863234733576867</v>
      </c>
      <c r="P28">
        <v>0.884722408604105</v>
      </c>
      <c r="Q28">
        <v>0.884722408604105</v>
      </c>
      <c r="R28">
        <v>3.549627513209118</v>
      </c>
      <c r="S28">
        <v>0.884722408604105</v>
      </c>
      <c r="T28">
        <v>0.884722408604105</v>
      </c>
      <c r="U28">
        <v>3.6311370699049248</v>
      </c>
      <c r="V28">
        <v>0.884722408604105</v>
      </c>
      <c r="W28">
        <v>3.3463919783108635</v>
      </c>
      <c r="X28">
        <v>0.884722408604105</v>
      </c>
      <c r="Y28">
        <v>4.57498283035474</v>
      </c>
      <c r="Z28">
        <v>3.5449729911988079</v>
      </c>
      <c r="AA28">
        <v>3.9750968693117033</v>
      </c>
      <c r="AB28">
        <v>0.884722408604105</v>
      </c>
      <c r="AC28">
        <v>4.4374139811023854</v>
      </c>
      <c r="AD28">
        <v>0.884722408604105</v>
      </c>
      <c r="AE28">
        <v>3.449944297966427</v>
      </c>
      <c r="AF28">
        <v>7.6687116564418307</v>
      </c>
      <c r="AG28">
        <v>0.884722408604105</v>
      </c>
      <c r="AH28">
        <v>3.986800574571419</v>
      </c>
      <c r="AI28">
        <v>0.884722408604105</v>
      </c>
      <c r="AJ28">
        <v>0.884722408604105</v>
      </c>
      <c r="AK28">
        <v>4.7129092207225014</v>
      </c>
      <c r="AL28">
        <v>3.7884871989916369</v>
      </c>
      <c r="AM28">
        <v>4.6983160722487076</v>
      </c>
      <c r="AN28">
        <v>0.884722408604105</v>
      </c>
      <c r="AO28">
        <v>0.884722408604105</v>
      </c>
      <c r="AP28">
        <v>0.884722408604105</v>
      </c>
      <c r="AQ28">
        <v>3.9039849630862062</v>
      </c>
      <c r="AR28">
        <v>4.1073587749391454</v>
      </c>
      <c r="AS28">
        <v>3.3273777413908174</v>
      </c>
      <c r="AT28">
        <v>3.6663858897440518</v>
      </c>
      <c r="AU28">
        <v>0.884722408604105</v>
      </c>
      <c r="AV28">
        <v>3.4156338175163352</v>
      </c>
      <c r="AW28">
        <v>3.2423905016477388</v>
      </c>
      <c r="AX28">
        <v>4.8953710180125514</v>
      </c>
      <c r="AY28">
        <v>4.3530576258719913</v>
      </c>
      <c r="AZ28">
        <v>5.0496249235969612</v>
      </c>
      <c r="BA28">
        <v>0.884722408604105</v>
      </c>
      <c r="BB28">
        <v>0.884722408604105</v>
      </c>
      <c r="BC28">
        <v>3.5006051551741617</v>
      </c>
      <c r="BD28">
        <v>3.388578435131278</v>
      </c>
      <c r="BE28">
        <v>3.9567508735884998</v>
      </c>
      <c r="BF28">
        <v>3.6612594302105292</v>
      </c>
      <c r="BG28">
        <v>3.4936889313466075</v>
      </c>
    </row>
    <row r="29" spans="1:59">
      <c r="A29" t="s">
        <v>351</v>
      </c>
      <c r="B29" t="s">
        <v>292</v>
      </c>
      <c r="C29" t="s">
        <v>298</v>
      </c>
      <c r="D29" t="s">
        <v>335</v>
      </c>
      <c r="E29" t="s">
        <v>352</v>
      </c>
      <c r="F29" t="s">
        <v>296</v>
      </c>
      <c r="G29">
        <v>6.369999999999898E-2</v>
      </c>
      <c r="H29">
        <v>0.56471631205672856</v>
      </c>
      <c r="I29">
        <v>5.4806130565438353</v>
      </c>
      <c r="J29">
        <v>4.0778799374793637</v>
      </c>
      <c r="K29">
        <v>3.3241693489392974</v>
      </c>
      <c r="L29">
        <v>0.89483057200067539</v>
      </c>
      <c r="M29">
        <v>3.8312739369864852</v>
      </c>
      <c r="N29">
        <v>0.89483057200067539</v>
      </c>
      <c r="O29">
        <v>0.89483057200067539</v>
      </c>
      <c r="P29">
        <v>3.8067090970635649</v>
      </c>
      <c r="Q29">
        <v>0.89483057200067539</v>
      </c>
      <c r="R29">
        <v>3.7924235780828468</v>
      </c>
      <c r="S29">
        <v>3.2901080277234307</v>
      </c>
      <c r="T29">
        <v>0.89483057200067539</v>
      </c>
      <c r="U29">
        <v>3.6367460461274934</v>
      </c>
      <c r="V29">
        <v>0.89483057200067539</v>
      </c>
      <c r="W29">
        <v>0.89483057200067539</v>
      </c>
      <c r="X29">
        <v>3.2483159475526162</v>
      </c>
      <c r="Y29">
        <v>4.5412686090734846</v>
      </c>
      <c r="Z29">
        <v>3.5857227376907974</v>
      </c>
      <c r="AA29">
        <v>3.7441037630420198</v>
      </c>
      <c r="AB29">
        <v>0.89483057200067539</v>
      </c>
      <c r="AC29">
        <v>4.6115467425227097</v>
      </c>
      <c r="AD29">
        <v>0.89483057200067539</v>
      </c>
      <c r="AE29">
        <v>3.3133241038195598</v>
      </c>
      <c r="AF29">
        <v>7.8492935635794039</v>
      </c>
      <c r="AG29">
        <v>0.89483057200067539</v>
      </c>
      <c r="AH29">
        <v>4.1558792153449007</v>
      </c>
      <c r="AI29">
        <v>0.89483057200067539</v>
      </c>
      <c r="AJ29">
        <v>0.89483057200067539</v>
      </c>
      <c r="AK29">
        <v>3.7394468985044309</v>
      </c>
      <c r="AL29">
        <v>3.5062054552173803</v>
      </c>
      <c r="AM29">
        <v>4.6066479204070445</v>
      </c>
      <c r="AN29">
        <v>3.4361751336923234</v>
      </c>
      <c r="AO29">
        <v>0.89483057200067539</v>
      </c>
      <c r="AP29">
        <v>0.89483057200067539</v>
      </c>
      <c r="AQ29">
        <v>4.022267770096172</v>
      </c>
      <c r="AR29">
        <v>3.7913457666477601</v>
      </c>
      <c r="AS29">
        <v>0.89483057200067539</v>
      </c>
      <c r="AT29">
        <v>3.6808618310281633</v>
      </c>
      <c r="AU29">
        <v>0.89483057200067539</v>
      </c>
      <c r="AV29">
        <v>3.4353027022382974</v>
      </c>
      <c r="AW29">
        <v>3.3884001449793755</v>
      </c>
      <c r="AX29">
        <v>4.9550439983604662</v>
      </c>
      <c r="AY29">
        <v>4.5615106339540255</v>
      </c>
      <c r="AZ29">
        <v>4.9876860445412126</v>
      </c>
      <c r="BA29">
        <v>0.89483057200067539</v>
      </c>
      <c r="BB29">
        <v>0.89483057200067539</v>
      </c>
      <c r="BC29">
        <v>3.4804040906234066</v>
      </c>
      <c r="BD29">
        <v>3.4985658760408733</v>
      </c>
      <c r="BE29">
        <v>3.9145291330536254</v>
      </c>
      <c r="BF29">
        <v>3.5502168298434742</v>
      </c>
      <c r="BG29">
        <v>3.4514948341232436</v>
      </c>
    </row>
    <row r="30" spans="1:59">
      <c r="H30" t="s">
        <v>408</v>
      </c>
      <c r="I30">
        <f>AVERAGE(I2:I29)</f>
        <v>5.1805209622463932</v>
      </c>
      <c r="J30">
        <f t="shared" ref="J30:BG30" si="0">AVERAGE(J2:J29)</f>
        <v>3.4130069042623994</v>
      </c>
      <c r="K30">
        <f t="shared" si="0"/>
        <v>2.8287768141243959</v>
      </c>
      <c r="L30">
        <f t="shared" si="0"/>
        <v>1.1867156657517537</v>
      </c>
      <c r="M30">
        <f t="shared" si="0"/>
        <v>3.435611888470917</v>
      </c>
      <c r="N30">
        <f t="shared" si="0"/>
        <v>1.1639402749476486</v>
      </c>
      <c r="O30">
        <f t="shared" si="0"/>
        <v>2.4125547622634151</v>
      </c>
      <c r="P30">
        <f t="shared" si="0"/>
        <v>1.3630022030947722</v>
      </c>
      <c r="Q30">
        <f t="shared" si="0"/>
        <v>1.1565514436932425</v>
      </c>
      <c r="R30">
        <f t="shared" si="0"/>
        <v>2.6716167115612968</v>
      </c>
      <c r="S30">
        <f t="shared" si="0"/>
        <v>2.1074306121557798</v>
      </c>
      <c r="T30">
        <f t="shared" si="0"/>
        <v>1.4125561136473064</v>
      </c>
      <c r="U30">
        <f t="shared" si="0"/>
        <v>2.5600749321553677</v>
      </c>
      <c r="V30">
        <f t="shared" si="0"/>
        <v>1.2734757652525397</v>
      </c>
      <c r="W30">
        <f t="shared" si="0"/>
        <v>1.6693811188778496</v>
      </c>
      <c r="X30">
        <f t="shared" si="0"/>
        <v>1.4912596164541678</v>
      </c>
      <c r="Y30">
        <f t="shared" si="0"/>
        <v>4.5800213091484894</v>
      </c>
      <c r="Z30">
        <f t="shared" si="0"/>
        <v>2.2077338611215769</v>
      </c>
      <c r="AA30">
        <f t="shared" si="0"/>
        <v>3.0005041034132014</v>
      </c>
      <c r="AB30">
        <f t="shared" si="0"/>
        <v>2.2853471881348235</v>
      </c>
      <c r="AC30">
        <f t="shared" si="0"/>
        <v>4.3128698237997716</v>
      </c>
      <c r="AD30">
        <f t="shared" si="0"/>
        <v>1.279563796292416</v>
      </c>
      <c r="AE30">
        <f t="shared" si="0"/>
        <v>2.6470609036394745</v>
      </c>
      <c r="AF30">
        <f t="shared" si="0"/>
        <v>1949.1223536194077</v>
      </c>
      <c r="AG30">
        <f t="shared" si="0"/>
        <v>1.5202279127053939</v>
      </c>
      <c r="AH30">
        <f t="shared" si="0"/>
        <v>4.4933946097366313</v>
      </c>
      <c r="AI30">
        <f t="shared" si="0"/>
        <v>1.9112612685815711</v>
      </c>
      <c r="AJ30">
        <f t="shared" si="0"/>
        <v>1.3467928533911395</v>
      </c>
      <c r="AK30">
        <f t="shared" si="0"/>
        <v>3.860933598963165</v>
      </c>
      <c r="AL30">
        <f t="shared" si="0"/>
        <v>3.1264844606354623</v>
      </c>
      <c r="AM30">
        <f t="shared" si="0"/>
        <v>4.4262743895580083</v>
      </c>
      <c r="AN30">
        <f t="shared" si="0"/>
        <v>3.5290428920920678</v>
      </c>
      <c r="AO30">
        <f t="shared" si="0"/>
        <v>2.1324037956929613</v>
      </c>
      <c r="AP30">
        <f t="shared" si="0"/>
        <v>1.2944485212518022</v>
      </c>
      <c r="AQ30">
        <f t="shared" si="0"/>
        <v>4.0248365269696649</v>
      </c>
      <c r="AR30">
        <f t="shared" si="0"/>
        <v>3.5650581426773553</v>
      </c>
      <c r="AS30">
        <f t="shared" si="0"/>
        <v>1.4930199597248734</v>
      </c>
      <c r="AT30">
        <f t="shared" si="0"/>
        <v>3.315292840917567</v>
      </c>
      <c r="AU30">
        <f t="shared" si="0"/>
        <v>1.7106697239918269</v>
      </c>
      <c r="AV30">
        <f t="shared" si="0"/>
        <v>2.5738592567922085</v>
      </c>
      <c r="AW30">
        <f t="shared" si="0"/>
        <v>3.9608754840370266</v>
      </c>
      <c r="AX30">
        <f t="shared" si="0"/>
        <v>4.6492864250567276</v>
      </c>
      <c r="AY30">
        <f t="shared" si="0"/>
        <v>3.9023537247292368</v>
      </c>
      <c r="AZ30">
        <f t="shared" si="0"/>
        <v>4.6899249169042552</v>
      </c>
      <c r="BA30">
        <f t="shared" si="0"/>
        <v>1.8181972063345235</v>
      </c>
      <c r="BB30">
        <f t="shared" si="0"/>
        <v>1.1857049032209417</v>
      </c>
      <c r="BC30">
        <f t="shared" si="0"/>
        <v>3.1918364965447408</v>
      </c>
      <c r="BD30">
        <f t="shared" si="0"/>
        <v>3.298194065849152</v>
      </c>
      <c r="BE30">
        <f t="shared" si="0"/>
        <v>3.8648455521605984</v>
      </c>
      <c r="BF30">
        <f t="shared" si="0"/>
        <v>3.4966026432459514</v>
      </c>
      <c r="BG30">
        <f t="shared" si="0"/>
        <v>3.1689866453029647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D30"/>
  <sheetViews>
    <sheetView tabSelected="1" workbookViewId="0">
      <selection activeCell="J2" sqref="J2"/>
    </sheetView>
  </sheetViews>
  <sheetFormatPr baseColWidth="10" defaultColWidth="8.83203125" defaultRowHeight="15"/>
  <cols>
    <col min="2" max="2" width="14.33203125" customWidth="1"/>
    <col min="3" max="3" width="14.5" customWidth="1"/>
  </cols>
  <sheetData>
    <row r="1" spans="1:108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353</v>
      </c>
      <c r="H1" t="s">
        <v>354</v>
      </c>
      <c r="I1" t="s">
        <v>0</v>
      </c>
      <c r="K1" t="s">
        <v>1</v>
      </c>
      <c r="M1" t="s">
        <v>2</v>
      </c>
      <c r="O1" t="s">
        <v>3</v>
      </c>
      <c r="Q1" t="s">
        <v>4</v>
      </c>
      <c r="S1" t="s">
        <v>5</v>
      </c>
      <c r="U1" t="s">
        <v>6</v>
      </c>
      <c r="W1" t="s">
        <v>213</v>
      </c>
      <c r="Y1" t="s">
        <v>8</v>
      </c>
      <c r="AA1" t="s">
        <v>9</v>
      </c>
      <c r="AC1" t="s">
        <v>10</v>
      </c>
      <c r="AE1" t="s">
        <v>11</v>
      </c>
      <c r="AG1" t="s">
        <v>12</v>
      </c>
      <c r="AI1" t="s">
        <v>13</v>
      </c>
      <c r="AK1" t="s">
        <v>14</v>
      </c>
      <c r="AM1" t="s">
        <v>16</v>
      </c>
      <c r="AO1" t="s">
        <v>19</v>
      </c>
      <c r="AQ1" t="s">
        <v>20</v>
      </c>
      <c r="AS1" t="s">
        <v>21</v>
      </c>
      <c r="AU1" t="s">
        <v>22</v>
      </c>
      <c r="AW1" t="s">
        <v>23</v>
      </c>
      <c r="AY1" t="s">
        <v>24</v>
      </c>
      <c r="BA1" t="s">
        <v>25</v>
      </c>
      <c r="BC1" t="s">
        <v>26</v>
      </c>
      <c r="BE1" t="s">
        <v>27</v>
      </c>
      <c r="BG1" t="s">
        <v>28</v>
      </c>
      <c r="BI1" t="s">
        <v>30</v>
      </c>
      <c r="BK1" t="s">
        <v>31</v>
      </c>
      <c r="BM1" t="s">
        <v>32</v>
      </c>
      <c r="BO1" t="s">
        <v>33</v>
      </c>
      <c r="BQ1" t="s">
        <v>34</v>
      </c>
      <c r="BS1" t="s">
        <v>35</v>
      </c>
      <c r="BU1" t="s">
        <v>36</v>
      </c>
      <c r="BW1" t="s">
        <v>37</v>
      </c>
      <c r="BY1" t="s">
        <v>38</v>
      </c>
      <c r="CA1" t="s">
        <v>40</v>
      </c>
      <c r="CC1" t="s">
        <v>41</v>
      </c>
      <c r="CE1" t="s">
        <v>42</v>
      </c>
      <c r="CG1" t="s">
        <v>43</v>
      </c>
      <c r="CI1" t="s">
        <v>44</v>
      </c>
      <c r="CK1" t="s">
        <v>45</v>
      </c>
      <c r="CM1" t="s">
        <v>46</v>
      </c>
      <c r="CO1" t="s">
        <v>47</v>
      </c>
      <c r="CQ1" t="s">
        <v>48</v>
      </c>
      <c r="CS1" t="s">
        <v>50</v>
      </c>
      <c r="CU1" t="s">
        <v>52</v>
      </c>
      <c r="CW1" t="s">
        <v>53</v>
      </c>
      <c r="CY1" t="s">
        <v>54</v>
      </c>
      <c r="DA1" t="s">
        <v>55</v>
      </c>
      <c r="DC1" t="s">
        <v>56</v>
      </c>
    </row>
    <row r="2" spans="1:108">
      <c r="A2" t="s">
        <v>275</v>
      </c>
      <c r="B2" t="s">
        <v>276</v>
      </c>
      <c r="C2" t="s">
        <v>277</v>
      </c>
      <c r="D2" t="s">
        <v>278</v>
      </c>
      <c r="E2" t="s">
        <v>279</v>
      </c>
      <c r="F2">
        <v>44350</v>
      </c>
      <c r="G2">
        <v>6.25E-2</v>
      </c>
      <c r="H2">
        <v>0.56766575840145317</v>
      </c>
      <c r="I2">
        <v>4.9323967213086517</v>
      </c>
      <c r="J2">
        <f>I2-I30</f>
        <v>-0.24812424093774155</v>
      </c>
      <c r="K2">
        <v>3.611882980094073</v>
      </c>
      <c r="L2">
        <f>K2-K30</f>
        <v>0.19887607583167366</v>
      </c>
      <c r="M2">
        <v>3.3227153478796869</v>
      </c>
      <c r="N2">
        <f>M2-M30</f>
        <v>0.49393853375529106</v>
      </c>
      <c r="O2">
        <v>0.90308998699194354</v>
      </c>
      <c r="P2">
        <f>O2-O30</f>
        <v>-0.28362567875981015</v>
      </c>
      <c r="Q2">
        <v>3.7099222697408614</v>
      </c>
      <c r="R2">
        <f>Q2-Q30</f>
        <v>0.27431038126994434</v>
      </c>
      <c r="S2">
        <v>0.90308998699194354</v>
      </c>
      <c r="T2">
        <f>S2-S30</f>
        <v>-0.26085028795570508</v>
      </c>
      <c r="U2">
        <v>3.2246842753823906</v>
      </c>
      <c r="V2">
        <f>U2-U30</f>
        <v>0.81212951311897541</v>
      </c>
      <c r="W2">
        <v>0.90308998699194354</v>
      </c>
      <c r="X2">
        <f>W2-W30</f>
        <v>-0.45991221610282862</v>
      </c>
      <c r="Y2">
        <v>0.90308998699194354</v>
      </c>
      <c r="Z2">
        <f>Y2-Y30</f>
        <v>-0.25346145670129894</v>
      </c>
      <c r="AA2">
        <v>0.90308998699194354</v>
      </c>
      <c r="AB2">
        <f>AA2-AA30</f>
        <v>-1.7685267245693532</v>
      </c>
      <c r="AC2">
        <v>0.90308998699194354</v>
      </c>
      <c r="AD2">
        <f>AC2-AC30</f>
        <v>-1.2043406251638362</v>
      </c>
      <c r="AE2">
        <v>3.2239961427909112</v>
      </c>
      <c r="AF2">
        <f>AE2-AE30</f>
        <v>1.8114400291436048</v>
      </c>
      <c r="AG2">
        <v>0.90308998699194354</v>
      </c>
      <c r="AH2">
        <f>AG2-AG30</f>
        <v>-1.6569849451634242</v>
      </c>
      <c r="AI2">
        <v>0.90308998699194354</v>
      </c>
      <c r="AJ2">
        <f>AI2-AI30</f>
        <v>-0.37038577826059615</v>
      </c>
      <c r="AK2">
        <v>0.90308998699194354</v>
      </c>
      <c r="AL2">
        <f>AK2-AK30</f>
        <v>-0.76629113188590603</v>
      </c>
      <c r="AM2">
        <v>0.90308998699194354</v>
      </c>
      <c r="AN2">
        <f>AM2-AM30</f>
        <v>-0.58816962946222429</v>
      </c>
      <c r="AO2">
        <v>4.417055368190228</v>
      </c>
      <c r="AP2">
        <f>AO2-AO30</f>
        <v>-0.16296594095826133</v>
      </c>
      <c r="AQ2">
        <v>0.90308998699194354</v>
      </c>
      <c r="AR2">
        <f>AQ2-AQ30</f>
        <v>-1.3046438741296333</v>
      </c>
      <c r="AS2">
        <v>0.90308998699194354</v>
      </c>
      <c r="AT2">
        <f>AS2-AS30</f>
        <v>-2.0974141164212581</v>
      </c>
      <c r="AU2">
        <v>3.877281943427521</v>
      </c>
      <c r="AV2">
        <f>AU2-AU30</f>
        <v>1.5919347552926975</v>
      </c>
      <c r="AW2">
        <v>4.4344454957758073</v>
      </c>
      <c r="AX2">
        <f>AW2-AW30</f>
        <v>0.12157567197603569</v>
      </c>
      <c r="AY2">
        <v>0.90308998699194354</v>
      </c>
      <c r="AZ2">
        <f>AY2-AY30</f>
        <v>-0.37647380930047247</v>
      </c>
      <c r="BA2">
        <v>0.90308998699194354</v>
      </c>
      <c r="BB2">
        <f>BA2-BA30</f>
        <v>-1.743970916647531</v>
      </c>
      <c r="BC2">
        <v>0.90308998699194354</v>
      </c>
      <c r="BD2">
        <f>BC2-BC30</f>
        <v>-0.61713792571345039</v>
      </c>
      <c r="BE2">
        <v>5.1507306576558261</v>
      </c>
      <c r="BF2">
        <f>BE2-BE30</f>
        <v>0.65733604791919475</v>
      </c>
      <c r="BG2">
        <v>0.90308998699194354</v>
      </c>
      <c r="BH2">
        <f>BG2-BG30</f>
        <v>-1.0081712815896275</v>
      </c>
      <c r="BI2">
        <v>0.90308998699194354</v>
      </c>
      <c r="BJ2">
        <f>BI2-BI30</f>
        <v>-0.44370286639919598</v>
      </c>
      <c r="BK2">
        <v>3.3196572737627861</v>
      </c>
      <c r="BL2">
        <f>BK2-BK30</f>
        <v>-0.54127632520037894</v>
      </c>
      <c r="BM2">
        <v>3.9208193098489561</v>
      </c>
      <c r="BN2">
        <f>BM2-BM30</f>
        <v>0.79433484921349384</v>
      </c>
      <c r="BO2">
        <v>5.2154903171404143</v>
      </c>
      <c r="BP2">
        <f>BO2-BO30</f>
        <v>0.789215927582406</v>
      </c>
      <c r="BQ2">
        <v>3.2578474609858694</v>
      </c>
      <c r="BR2">
        <f>BQ2-BQ30</f>
        <v>-0.27119543110619837</v>
      </c>
      <c r="BS2">
        <v>3.4685552692738044</v>
      </c>
      <c r="BT2">
        <f>BS2-BS30</f>
        <v>1.3361514735808431</v>
      </c>
      <c r="BU2">
        <v>3.6663367371124629</v>
      </c>
      <c r="BV2">
        <f>BU2-BU30</f>
        <v>2.3718882158606607</v>
      </c>
      <c r="BW2">
        <v>3.691613287701073</v>
      </c>
      <c r="BX2">
        <f>BW2-BW30</f>
        <v>-0.33322323926859188</v>
      </c>
      <c r="BY2">
        <v>0.90308998699194354</v>
      </c>
      <c r="BZ2">
        <f>BY2-BY30</f>
        <v>-2.661968155685412</v>
      </c>
      <c r="CA2">
        <v>3.2087938089031178</v>
      </c>
      <c r="CB2">
        <f>CA2-CA30</f>
        <v>1.7157738491782444</v>
      </c>
      <c r="CC2">
        <v>3.5750991289089873</v>
      </c>
      <c r="CD2">
        <f>CC2-CC30</f>
        <v>0.25980628799142025</v>
      </c>
      <c r="CE2">
        <v>3.3236496947267655</v>
      </c>
      <c r="CF2">
        <f>CE2-CE30</f>
        <v>1.6129799707349386</v>
      </c>
      <c r="CG2">
        <v>0.90308998699194354</v>
      </c>
      <c r="CH2">
        <f>CG2-CG30</f>
        <v>-1.670769269800265</v>
      </c>
      <c r="CI2">
        <v>4.6878849545806487</v>
      </c>
      <c r="CJ2">
        <f>CI2-CI30</f>
        <v>0.72700947054362208</v>
      </c>
      <c r="CK2">
        <v>5.2546235126080498</v>
      </c>
      <c r="CL2">
        <f>CK2-CK30</f>
        <v>0.60533708755132221</v>
      </c>
      <c r="CM2">
        <v>0.90308998699194354</v>
      </c>
      <c r="CN2">
        <f>CM2-CM30</f>
        <v>-2.9992637377372935</v>
      </c>
      <c r="CO2">
        <v>3.4344309297546367</v>
      </c>
      <c r="CP2">
        <f>CO2-CO30</f>
        <v>-1.2554939871496185</v>
      </c>
      <c r="CQ2">
        <v>3.3991723497896089</v>
      </c>
      <c r="CR2">
        <f>CQ2-CQ30</f>
        <v>1.5809751434550854</v>
      </c>
      <c r="CS2">
        <v>3.818159358298999</v>
      </c>
      <c r="CT2">
        <f>CS2-CS30</f>
        <v>2.6324544550780571</v>
      </c>
      <c r="CU2">
        <v>3.3685353009628223</v>
      </c>
      <c r="CV2">
        <f>CU2-CU30</f>
        <v>0.1766988044180815</v>
      </c>
      <c r="CW2">
        <v>3.4371008543778583</v>
      </c>
      <c r="CX2">
        <f>CW2-CW30</f>
        <v>0.1389067885287063</v>
      </c>
      <c r="CY2">
        <v>3.7599251728896959</v>
      </c>
      <c r="CZ2">
        <f>CY2-CY30</f>
        <v>-0.10492037927090259</v>
      </c>
      <c r="DA2">
        <v>3.2377648503320917</v>
      </c>
      <c r="DB2">
        <f>DA2-DA30</f>
        <v>-0.25883779291385967</v>
      </c>
      <c r="DC2">
        <v>0.90308998699194354</v>
      </c>
      <c r="DD2">
        <f>DC2-DC30</f>
        <v>-2.2658966583110214</v>
      </c>
    </row>
    <row r="3" spans="1:108">
      <c r="A3" t="s">
        <v>280</v>
      </c>
      <c r="B3" t="s">
        <v>276</v>
      </c>
      <c r="C3" t="s">
        <v>277</v>
      </c>
      <c r="D3" t="s">
        <v>281</v>
      </c>
      <c r="E3" t="s">
        <v>279</v>
      </c>
      <c r="F3">
        <v>44350</v>
      </c>
      <c r="G3">
        <v>5.3099999999998815E-2</v>
      </c>
      <c r="H3">
        <v>0.52263779527557885</v>
      </c>
      <c r="I3">
        <v>4.9886918630946582</v>
      </c>
      <c r="J3">
        <f t="shared" ref="J3:J29" si="0">I3-I31</f>
        <v>4.9886918630946582</v>
      </c>
      <c r="K3">
        <v>3.4238657858476795</v>
      </c>
      <c r="L3">
        <f t="shared" ref="L3:L29" si="1">K3-K31</f>
        <v>3.4238657858476795</v>
      </c>
      <c r="M3">
        <v>0.97387548325455942</v>
      </c>
      <c r="N3">
        <f t="shared" ref="N3:N29" si="2">M3-M31</f>
        <v>0.97387548325455942</v>
      </c>
      <c r="O3">
        <v>0.97387548325455942</v>
      </c>
      <c r="P3">
        <f t="shared" ref="P3:P29" si="3">O3-O31</f>
        <v>0.97387548325455942</v>
      </c>
      <c r="Q3">
        <v>3.7519688238465441</v>
      </c>
      <c r="R3">
        <f t="shared" ref="R3:R29" si="4">Q3-Q31</f>
        <v>3.7519688238465441</v>
      </c>
      <c r="S3">
        <v>0.97387548325455942</v>
      </c>
      <c r="T3">
        <f t="shared" ref="T3:T29" si="5">S3-S31</f>
        <v>0.97387548325455942</v>
      </c>
      <c r="U3">
        <v>3.3424115277647313</v>
      </c>
      <c r="V3">
        <f t="shared" ref="V3:V29" si="6">U3-U31</f>
        <v>3.3424115277647313</v>
      </c>
      <c r="W3">
        <v>0.97387548325455942</v>
      </c>
      <c r="X3">
        <f t="shared" ref="X3:X29" si="7">W3-W31</f>
        <v>0.97387548325455942</v>
      </c>
      <c r="Y3">
        <v>0.97387548325455942</v>
      </c>
      <c r="Z3">
        <f t="shared" ref="Z3:Z29" si="8">Y3-Y31</f>
        <v>0.97387548325455942</v>
      </c>
      <c r="AA3">
        <v>0.97387548325455942</v>
      </c>
      <c r="AB3">
        <f t="shared" ref="AB3:AB29" si="9">AA3-AA31</f>
        <v>0.97387548325455942</v>
      </c>
      <c r="AC3">
        <v>0.97387548325455942</v>
      </c>
      <c r="AD3">
        <f t="shared" ref="AD3:AD29" si="10">AC3-AC31</f>
        <v>0.97387548325455942</v>
      </c>
      <c r="AE3">
        <v>0.97387548325455942</v>
      </c>
      <c r="AF3">
        <f t="shared" ref="AF3:AF29" si="11">AE3-AE31</f>
        <v>0.97387548325455942</v>
      </c>
      <c r="AG3">
        <v>0.97387548325455942</v>
      </c>
      <c r="AH3">
        <f t="shared" ref="AH3:AH29" si="12">AG3-AG31</f>
        <v>0.97387548325455942</v>
      </c>
      <c r="AI3">
        <v>0.97387548325455942</v>
      </c>
      <c r="AJ3">
        <f t="shared" ref="AJ3:AJ29" si="13">AI3-AI31</f>
        <v>0.97387548325455942</v>
      </c>
      <c r="AK3">
        <v>0.97387548325455942</v>
      </c>
      <c r="AL3">
        <f t="shared" ref="AL3:AL29" si="14">AK3-AK31</f>
        <v>0.97387548325455942</v>
      </c>
      <c r="AM3">
        <v>0.97387548325455942</v>
      </c>
      <c r="AN3">
        <f t="shared" ref="AN3:AN29" si="15">AM3-AM31</f>
        <v>0.97387548325455942</v>
      </c>
      <c r="AO3">
        <v>4.9312018963948114</v>
      </c>
      <c r="AP3">
        <f t="shared" ref="AP3:AP29" si="16">AO3-AO31</f>
        <v>4.9312018963948114</v>
      </c>
      <c r="AQ3">
        <v>0.97387548325455942</v>
      </c>
      <c r="AR3">
        <f t="shared" ref="AR3:AR29" si="17">AQ3-AQ31</f>
        <v>0.97387548325455942</v>
      </c>
      <c r="AS3">
        <v>0.97387548325455942</v>
      </c>
      <c r="AT3">
        <f t="shared" ref="AT3:AT29" si="18">AS3-AS31</f>
        <v>0.97387548325455942</v>
      </c>
      <c r="AU3">
        <v>4.00669482732477</v>
      </c>
      <c r="AV3">
        <f t="shared" ref="AV3:AV29" si="19">AU3-AU31</f>
        <v>4.00669482732477</v>
      </c>
      <c r="AW3">
        <v>4.5491471758838493</v>
      </c>
      <c r="AX3">
        <f t="shared" ref="AX3:AX29" si="20">AW3-AW31</f>
        <v>4.5491471758838493</v>
      </c>
      <c r="AY3">
        <v>0.97387548325455942</v>
      </c>
      <c r="AZ3">
        <f t="shared" ref="AZ3:AZ29" si="21">AY3-AY31</f>
        <v>0.97387548325455942</v>
      </c>
      <c r="BA3">
        <v>0.97387548325455942</v>
      </c>
      <c r="BB3">
        <f t="shared" ref="BB3:BB29" si="22">BA3-BA31</f>
        <v>0.97387548325455942</v>
      </c>
      <c r="BC3">
        <v>0.97387548325455942</v>
      </c>
      <c r="BD3">
        <f t="shared" ref="BD3:BD29" si="23">BC3-BC31</f>
        <v>0.97387548325455942</v>
      </c>
      <c r="BE3">
        <v>5.6295003820154808</v>
      </c>
      <c r="BF3">
        <f t="shared" ref="BF3:BF29" si="24">BE3-BE31</f>
        <v>5.6295003820154808</v>
      </c>
      <c r="BG3">
        <v>0.97387548325455942</v>
      </c>
      <c r="BH3">
        <f t="shared" ref="BH3:BH29" si="25">BG3-BG31</f>
        <v>0.97387548325455942</v>
      </c>
      <c r="BI3">
        <v>3.3143513262128907</v>
      </c>
      <c r="BJ3">
        <f t="shared" ref="BJ3:BJ29" si="26">BI3-BI31</f>
        <v>3.3143513262128907</v>
      </c>
      <c r="BK3">
        <v>3.3112748377264567</v>
      </c>
      <c r="BL3">
        <f t="shared" ref="BL3:BL29" si="27">BK3-BK31</f>
        <v>3.3112748377264567</v>
      </c>
      <c r="BM3">
        <v>3.493774322919208</v>
      </c>
      <c r="BN3">
        <f t="shared" ref="BN3:BN29" si="28">BM3-BM31</f>
        <v>3.493774322919208</v>
      </c>
      <c r="BO3">
        <v>4.9834948798164458</v>
      </c>
      <c r="BP3">
        <f t="shared" ref="BP3:BP29" si="29">BO3-BO31</f>
        <v>4.9834948798164458</v>
      </c>
      <c r="BQ3">
        <v>3.6123747238756354</v>
      </c>
      <c r="BR3">
        <f t="shared" ref="BR3:BR29" si="30">BQ3-BQ31</f>
        <v>3.6123747238756354</v>
      </c>
      <c r="BS3">
        <v>3.7345542454290634</v>
      </c>
      <c r="BT3">
        <f t="shared" ref="BT3:BT29" si="31">BS3-BS31</f>
        <v>3.7345542454290634</v>
      </c>
      <c r="BU3">
        <v>0.97387548325455942</v>
      </c>
      <c r="BV3">
        <f t="shared" ref="BV3:BV29" si="32">BU3-BU31</f>
        <v>0.97387548325455942</v>
      </c>
      <c r="BW3">
        <v>4.1926640343745172</v>
      </c>
      <c r="BX3">
        <f t="shared" ref="BX3:BX29" si="33">BW3-BW31</f>
        <v>4.1926640343745172</v>
      </c>
      <c r="BY3">
        <v>3.3082769550713493</v>
      </c>
      <c r="BZ3">
        <f t="shared" ref="BZ3:BZ29" si="34">BY3-BY31</f>
        <v>3.3082769550713493</v>
      </c>
      <c r="CA3">
        <v>3.277356655382011</v>
      </c>
      <c r="CB3">
        <f t="shared" ref="CB3:CB29" si="35">CA3-CA31</f>
        <v>3.277356655382011</v>
      </c>
      <c r="CC3">
        <v>4.185849351529864</v>
      </c>
      <c r="CD3">
        <f t="shared" ref="CD3:CD29" si="36">CC3-CC31</f>
        <v>4.185849351529864</v>
      </c>
      <c r="CE3">
        <v>4.1919344210491536</v>
      </c>
      <c r="CF3">
        <f t="shared" ref="CF3:CF29" si="37">CE3-CE31</f>
        <v>4.1919344210491536</v>
      </c>
      <c r="CG3">
        <v>0.97387548325455942</v>
      </c>
      <c r="CH3">
        <f t="shared" ref="CH3:CH29" si="38">CG3-CG31</f>
        <v>0.97387548325455942</v>
      </c>
      <c r="CI3">
        <v>5.1279401246113556</v>
      </c>
      <c r="CJ3">
        <f t="shared" ref="CJ3:CJ29" si="39">CI3-CI31</f>
        <v>5.1279401246113556</v>
      </c>
      <c r="CK3">
        <v>5.060688808015497</v>
      </c>
      <c r="CL3">
        <f t="shared" ref="CL3:CL29" si="40">CK3-CK31</f>
        <v>5.060688808015497</v>
      </c>
      <c r="CM3">
        <v>4.1727892228679133</v>
      </c>
      <c r="CN3">
        <f t="shared" ref="CN3:CN29" si="41">CM3-CM31</f>
        <v>4.1727892228679133</v>
      </c>
      <c r="CO3">
        <v>3.9422734325279642</v>
      </c>
      <c r="CP3">
        <f t="shared" ref="CP3:CP29" si="42">CO3-CO31</f>
        <v>3.9422734325279642</v>
      </c>
      <c r="CQ3">
        <v>0.97387548325455942</v>
      </c>
      <c r="CR3">
        <f t="shared" ref="CR3:CR29" si="43">CQ3-CQ31</f>
        <v>0.97387548325455942</v>
      </c>
      <c r="CS3">
        <v>3.8907209099699842</v>
      </c>
      <c r="CT3">
        <f t="shared" ref="CT3:CT29" si="44">CS3-CS31</f>
        <v>3.8907209099699842</v>
      </c>
      <c r="CU3">
        <v>3.612334787832765</v>
      </c>
      <c r="CV3">
        <f t="shared" ref="CV3:CV29" si="45">CU3-CU31</f>
        <v>3.612334787832765</v>
      </c>
      <c r="CW3">
        <v>3.5419785995427349</v>
      </c>
      <c r="CX3">
        <f t="shared" ref="CX3:CX29" si="46">CW3-CW31</f>
        <v>3.5419785995427349</v>
      </c>
      <c r="CY3">
        <v>3.7293417575950043</v>
      </c>
      <c r="CZ3">
        <f t="shared" ref="CZ3:CZ29" si="47">CY3-CY31</f>
        <v>3.7293417575950043</v>
      </c>
      <c r="DA3">
        <v>3.627529787518442</v>
      </c>
      <c r="DB3">
        <f t="shared" ref="DB3:DB29" si="48">DA3-DA31</f>
        <v>3.627529787518442</v>
      </c>
      <c r="DC3">
        <v>0.97387548325455942</v>
      </c>
      <c r="DD3">
        <f t="shared" ref="DD3:DD29" si="49">DC3-DC31</f>
        <v>0.97387548325455942</v>
      </c>
    </row>
    <row r="4" spans="1:108">
      <c r="A4" t="s">
        <v>282</v>
      </c>
      <c r="B4" t="s">
        <v>283</v>
      </c>
      <c r="C4" t="s">
        <v>277</v>
      </c>
      <c r="D4" t="s">
        <v>284</v>
      </c>
      <c r="E4" t="s">
        <v>279</v>
      </c>
      <c r="F4">
        <v>44350</v>
      </c>
      <c r="G4">
        <v>6.0499999999999332E-2</v>
      </c>
      <c r="H4">
        <v>0.60499999999999332</v>
      </c>
      <c r="I4">
        <v>4.7700705644603127</v>
      </c>
      <c r="J4">
        <f t="shared" si="0"/>
        <v>4.7700705644603127</v>
      </c>
      <c r="K4">
        <v>0.91721462968355472</v>
      </c>
      <c r="L4">
        <f t="shared" si="1"/>
        <v>0.91721462968355472</v>
      </c>
      <c r="M4">
        <v>3.321757579453636</v>
      </c>
      <c r="N4">
        <f t="shared" si="2"/>
        <v>3.321757579453636</v>
      </c>
      <c r="O4">
        <v>0.91721462968355472</v>
      </c>
      <c r="P4">
        <f t="shared" si="3"/>
        <v>0.91721462968355472</v>
      </c>
      <c r="Q4">
        <v>3.7076785426614394</v>
      </c>
      <c r="R4">
        <f t="shared" si="4"/>
        <v>3.7076785426614394</v>
      </c>
      <c r="S4">
        <v>0.91721462968355472</v>
      </c>
      <c r="T4">
        <f t="shared" si="5"/>
        <v>0.91721462968355472</v>
      </c>
      <c r="U4">
        <v>3.2484758704642731</v>
      </c>
      <c r="V4">
        <f t="shared" si="6"/>
        <v>3.2484758704642731</v>
      </c>
      <c r="W4">
        <v>0.91721462968355472</v>
      </c>
      <c r="X4">
        <f t="shared" si="7"/>
        <v>0.91721462968355472</v>
      </c>
      <c r="Y4">
        <v>0.91721462968355472</v>
      </c>
      <c r="Z4">
        <f t="shared" si="8"/>
        <v>0.91721462968355472</v>
      </c>
      <c r="AA4">
        <v>0.91721462968355472</v>
      </c>
      <c r="AB4">
        <f t="shared" si="9"/>
        <v>0.91721462968355472</v>
      </c>
      <c r="AC4">
        <v>0.91721462968355472</v>
      </c>
      <c r="AD4">
        <f t="shared" si="10"/>
        <v>0.91721462968355472</v>
      </c>
      <c r="AE4">
        <v>0.91721462968355472</v>
      </c>
      <c r="AF4">
        <f t="shared" si="11"/>
        <v>0.91721462968355472</v>
      </c>
      <c r="AG4">
        <v>0.91721462968355472</v>
      </c>
      <c r="AH4">
        <f t="shared" si="12"/>
        <v>0.91721462968355472</v>
      </c>
      <c r="AI4">
        <v>0.91721462968355472</v>
      </c>
      <c r="AJ4">
        <f t="shared" si="13"/>
        <v>0.91721462968355472</v>
      </c>
      <c r="AK4">
        <v>0.91721462968355472</v>
      </c>
      <c r="AL4">
        <f t="shared" si="14"/>
        <v>0.91721462968355472</v>
      </c>
      <c r="AM4">
        <v>0.91721462968355472</v>
      </c>
      <c r="AN4">
        <f t="shared" si="15"/>
        <v>0.91721462968355472</v>
      </c>
      <c r="AO4">
        <v>4.7515976886394231</v>
      </c>
      <c r="AP4">
        <f t="shared" si="16"/>
        <v>4.7515976886394231</v>
      </c>
      <c r="AQ4">
        <v>3.3931384777423843</v>
      </c>
      <c r="AR4">
        <f t="shared" si="17"/>
        <v>3.3931384777423843</v>
      </c>
      <c r="AS4">
        <v>0.91721462968355472</v>
      </c>
      <c r="AT4">
        <f t="shared" si="18"/>
        <v>0.91721462968355472</v>
      </c>
      <c r="AU4">
        <v>3.9096302824226625</v>
      </c>
      <c r="AV4">
        <f t="shared" si="19"/>
        <v>3.9096302824226625</v>
      </c>
      <c r="AW4">
        <v>4.6657339900194623</v>
      </c>
      <c r="AX4">
        <f t="shared" si="20"/>
        <v>4.6657339900194623</v>
      </c>
      <c r="AY4">
        <v>0.91721462968355472</v>
      </c>
      <c r="AZ4">
        <f t="shared" si="21"/>
        <v>0.91721462968355472</v>
      </c>
      <c r="BA4">
        <v>0.91721462968355472</v>
      </c>
      <c r="BB4">
        <f t="shared" si="22"/>
        <v>0.91721462968355472</v>
      </c>
      <c r="BC4">
        <v>3.8065712459556829</v>
      </c>
      <c r="BD4">
        <f t="shared" si="23"/>
        <v>3.8065712459556829</v>
      </c>
      <c r="BE4">
        <v>5.2195213965472051</v>
      </c>
      <c r="BF4">
        <f t="shared" si="24"/>
        <v>5.2195213965472051</v>
      </c>
      <c r="BG4">
        <v>3.2640642155791024</v>
      </c>
      <c r="BH4">
        <f t="shared" si="25"/>
        <v>3.2640642155791024</v>
      </c>
      <c r="BI4">
        <v>3.5531364711871807</v>
      </c>
      <c r="BJ4">
        <f t="shared" si="26"/>
        <v>3.5531364711871807</v>
      </c>
      <c r="BK4">
        <v>3.9233476564978305</v>
      </c>
      <c r="BL4">
        <f t="shared" si="27"/>
        <v>3.9233476564978305</v>
      </c>
      <c r="BM4">
        <v>3.8662512013107957</v>
      </c>
      <c r="BN4">
        <f t="shared" si="28"/>
        <v>3.8662512013107957</v>
      </c>
      <c r="BO4">
        <v>5.2114960760461324</v>
      </c>
      <c r="BP4">
        <f t="shared" si="29"/>
        <v>5.2114960760461324</v>
      </c>
      <c r="BQ4">
        <v>3.5326196311240721</v>
      </c>
      <c r="BR4">
        <f t="shared" si="30"/>
        <v>3.5326196311240721</v>
      </c>
      <c r="BS4">
        <v>3.4243848001037249</v>
      </c>
      <c r="BT4">
        <f t="shared" si="31"/>
        <v>3.4243848001037249</v>
      </c>
      <c r="BU4">
        <v>0.91721462968355472</v>
      </c>
      <c r="BV4">
        <f t="shared" si="32"/>
        <v>0.91721462968355472</v>
      </c>
      <c r="BW4">
        <v>3.9877652154264718</v>
      </c>
      <c r="BX4">
        <f t="shared" si="33"/>
        <v>3.9877652154264718</v>
      </c>
      <c r="BY4">
        <v>3.4744089306271504</v>
      </c>
      <c r="BZ4">
        <f t="shared" si="34"/>
        <v>3.4744089306271504</v>
      </c>
      <c r="CA4">
        <v>3.4107507490740465</v>
      </c>
      <c r="CB4">
        <f t="shared" si="35"/>
        <v>3.4107507490740465</v>
      </c>
      <c r="CC4">
        <v>3.5494592781139294</v>
      </c>
      <c r="CD4">
        <f t="shared" si="36"/>
        <v>3.5494592781139294</v>
      </c>
      <c r="CE4">
        <v>3.4828334392665199</v>
      </c>
      <c r="CF4">
        <f t="shared" si="37"/>
        <v>3.4828334392665199</v>
      </c>
      <c r="CG4">
        <v>3.2668611991986349</v>
      </c>
      <c r="CH4">
        <f t="shared" si="38"/>
        <v>3.2668611991986349</v>
      </c>
      <c r="CI4">
        <v>4.8043689234010616</v>
      </c>
      <c r="CJ4">
        <f t="shared" si="39"/>
        <v>4.8043689234010616</v>
      </c>
      <c r="CK4">
        <v>5.1966234750382032</v>
      </c>
      <c r="CL4">
        <f t="shared" si="40"/>
        <v>5.1966234750382032</v>
      </c>
      <c r="CM4">
        <v>4.1493769074302289</v>
      </c>
      <c r="CN4">
        <f t="shared" si="41"/>
        <v>4.1493769074302289</v>
      </c>
      <c r="CO4">
        <v>3.7010824924809289</v>
      </c>
      <c r="CP4">
        <f t="shared" si="42"/>
        <v>3.7010824924809289</v>
      </c>
      <c r="CQ4">
        <v>3.5373256885721287</v>
      </c>
      <c r="CR4">
        <f t="shared" si="43"/>
        <v>3.5373256885721287</v>
      </c>
      <c r="CS4">
        <v>3.4365437512327088</v>
      </c>
      <c r="CT4">
        <f t="shared" si="44"/>
        <v>3.4365437512327088</v>
      </c>
      <c r="CU4">
        <v>3.4928780899507563</v>
      </c>
      <c r="CV4">
        <f t="shared" si="45"/>
        <v>3.4928780899507563</v>
      </c>
      <c r="CW4">
        <v>3.3769809323216631</v>
      </c>
      <c r="CX4">
        <f t="shared" si="46"/>
        <v>3.3769809323216631</v>
      </c>
      <c r="CY4">
        <v>3.7107032773986242</v>
      </c>
      <c r="CZ4">
        <f t="shared" si="47"/>
        <v>3.7107032773986242</v>
      </c>
      <c r="DA4">
        <v>3.7282974244039457</v>
      </c>
      <c r="DB4">
        <f t="shared" si="48"/>
        <v>3.7282974244039457</v>
      </c>
      <c r="DC4">
        <v>0.91721462968355472</v>
      </c>
      <c r="DD4">
        <f t="shared" si="49"/>
        <v>0.91721462968355472</v>
      </c>
    </row>
    <row r="5" spans="1:108">
      <c r="A5" t="s">
        <v>285</v>
      </c>
      <c r="B5" t="s">
        <v>286</v>
      </c>
      <c r="C5" t="s">
        <v>277</v>
      </c>
      <c r="D5" t="s">
        <v>287</v>
      </c>
      <c r="E5" t="s">
        <v>279</v>
      </c>
      <c r="F5">
        <v>44350</v>
      </c>
      <c r="G5">
        <v>6.1999999999999389E-2</v>
      </c>
      <c r="H5">
        <v>0.55805580558055257</v>
      </c>
      <c r="I5">
        <v>4.593236745063761</v>
      </c>
      <c r="J5">
        <f t="shared" si="0"/>
        <v>4.593236745063761</v>
      </c>
      <c r="K5">
        <v>3.7678318668034807</v>
      </c>
      <c r="L5">
        <f t="shared" si="1"/>
        <v>3.7678318668034807</v>
      </c>
      <c r="M5">
        <v>0.90657831483776918</v>
      </c>
      <c r="N5">
        <f t="shared" si="2"/>
        <v>0.90657831483776918</v>
      </c>
      <c r="O5">
        <v>0.90657831483776918</v>
      </c>
      <c r="P5">
        <f t="shared" si="3"/>
        <v>0.90657831483776918</v>
      </c>
      <c r="Q5">
        <v>0.90657831483776918</v>
      </c>
      <c r="R5">
        <f t="shared" si="4"/>
        <v>0.90657831483776918</v>
      </c>
      <c r="S5">
        <v>0.90657831483776918</v>
      </c>
      <c r="T5">
        <f t="shared" si="5"/>
        <v>0.90657831483776918</v>
      </c>
      <c r="U5">
        <v>0.90657831483776918</v>
      </c>
      <c r="V5">
        <f t="shared" si="6"/>
        <v>0.90657831483776918</v>
      </c>
      <c r="W5">
        <v>0.90657831483776918</v>
      </c>
      <c r="X5">
        <f t="shared" si="7"/>
        <v>0.90657831483776918</v>
      </c>
      <c r="Y5">
        <v>0.90657831483776918</v>
      </c>
      <c r="Z5">
        <f t="shared" si="8"/>
        <v>0.90657831483776918</v>
      </c>
      <c r="AA5">
        <v>0.90657831483776918</v>
      </c>
      <c r="AB5">
        <f t="shared" si="9"/>
        <v>0.90657831483776918</v>
      </c>
      <c r="AC5">
        <v>0.90657831483776918</v>
      </c>
      <c r="AD5">
        <f t="shared" si="10"/>
        <v>0.90657831483776918</v>
      </c>
      <c r="AE5">
        <v>0.90657831483776918</v>
      </c>
      <c r="AF5">
        <f t="shared" si="11"/>
        <v>0.90657831483776918</v>
      </c>
      <c r="AG5">
        <v>0.90657831483776918</v>
      </c>
      <c r="AH5">
        <f t="shared" si="12"/>
        <v>0.90657831483776918</v>
      </c>
      <c r="AI5">
        <v>0.90657831483776918</v>
      </c>
      <c r="AJ5">
        <f t="shared" si="13"/>
        <v>0.90657831483776918</v>
      </c>
      <c r="AK5">
        <v>0.90657831483776918</v>
      </c>
      <c r="AL5">
        <f t="shared" si="14"/>
        <v>0.90657831483776918</v>
      </c>
      <c r="AM5">
        <v>0.90657831483776918</v>
      </c>
      <c r="AN5">
        <f t="shared" si="15"/>
        <v>0.90657831483776918</v>
      </c>
      <c r="AO5">
        <v>4.3583537010332698</v>
      </c>
      <c r="AP5">
        <f t="shared" si="16"/>
        <v>4.3583537010332698</v>
      </c>
      <c r="AQ5">
        <v>0.90657831483776918</v>
      </c>
      <c r="AR5">
        <f t="shared" si="17"/>
        <v>0.90657831483776918</v>
      </c>
      <c r="AS5">
        <v>0.90657831483776918</v>
      </c>
      <c r="AT5">
        <f t="shared" si="18"/>
        <v>0.90657831483776918</v>
      </c>
      <c r="AU5">
        <v>3.500373714353378</v>
      </c>
      <c r="AV5">
        <f t="shared" si="19"/>
        <v>3.500373714353378</v>
      </c>
      <c r="AW5">
        <v>4.52120453934692</v>
      </c>
      <c r="AX5">
        <f t="shared" si="20"/>
        <v>4.52120453934692</v>
      </c>
      <c r="AY5">
        <v>0.90657831483776918</v>
      </c>
      <c r="AZ5">
        <f t="shared" si="21"/>
        <v>0.90657831483776918</v>
      </c>
      <c r="BA5">
        <v>0.90657831483776918</v>
      </c>
      <c r="BB5">
        <f t="shared" si="22"/>
        <v>0.90657831483776918</v>
      </c>
      <c r="BC5">
        <v>4.25413937190842</v>
      </c>
      <c r="BD5">
        <f t="shared" si="23"/>
        <v>4.25413937190842</v>
      </c>
      <c r="BE5">
        <v>5.2068391456965868</v>
      </c>
      <c r="BF5">
        <f t="shared" si="24"/>
        <v>5.2068391456965868</v>
      </c>
      <c r="BG5">
        <v>0.90657831483776918</v>
      </c>
      <c r="BH5">
        <f t="shared" si="25"/>
        <v>0.90657831483776918</v>
      </c>
      <c r="BI5">
        <v>0.90657831483776918</v>
      </c>
      <c r="BJ5">
        <f t="shared" si="26"/>
        <v>0.90657831483776918</v>
      </c>
      <c r="BK5">
        <v>3.4391008384155266</v>
      </c>
      <c r="BL5">
        <f t="shared" si="27"/>
        <v>3.4391008384155266</v>
      </c>
      <c r="BM5">
        <v>3.4123900877523585</v>
      </c>
      <c r="BN5">
        <f t="shared" si="28"/>
        <v>3.4123900877523585</v>
      </c>
      <c r="BO5">
        <v>4.7682872447505709</v>
      </c>
      <c r="BP5">
        <f t="shared" si="29"/>
        <v>4.7682872447505709</v>
      </c>
      <c r="BQ5">
        <v>4.2929199427608564</v>
      </c>
      <c r="BR5">
        <f t="shared" si="30"/>
        <v>4.2929199427608564</v>
      </c>
      <c r="BS5">
        <v>3.3332587066589174</v>
      </c>
      <c r="BT5">
        <f t="shared" si="31"/>
        <v>3.3332587066589174</v>
      </c>
      <c r="BU5">
        <v>4.0124514521496648</v>
      </c>
      <c r="BV5">
        <f t="shared" si="32"/>
        <v>4.0124514521496648</v>
      </c>
      <c r="BW5">
        <v>3.9113526665472005</v>
      </c>
      <c r="BX5">
        <f t="shared" si="33"/>
        <v>3.9113526665472005</v>
      </c>
      <c r="BY5">
        <v>0.90657831483776918</v>
      </c>
      <c r="BZ5">
        <f t="shared" si="34"/>
        <v>0.90657831483776918</v>
      </c>
      <c r="CA5">
        <v>0.90657831483776918</v>
      </c>
      <c r="CB5">
        <f t="shared" si="35"/>
        <v>0.90657831483776918</v>
      </c>
      <c r="CC5">
        <v>3.4229021086882643</v>
      </c>
      <c r="CD5">
        <f t="shared" si="36"/>
        <v>3.4229021086882643</v>
      </c>
      <c r="CE5">
        <v>3.2738596724707123</v>
      </c>
      <c r="CF5">
        <f t="shared" si="37"/>
        <v>3.2738596724707123</v>
      </c>
      <c r="CG5">
        <v>0.90657831483776918</v>
      </c>
      <c r="CH5">
        <f t="shared" si="38"/>
        <v>0.90657831483776918</v>
      </c>
      <c r="CI5">
        <v>4.5929889783363897</v>
      </c>
      <c r="CJ5">
        <f t="shared" si="39"/>
        <v>4.5929889783363897</v>
      </c>
      <c r="CK5">
        <v>4.9253158351145983</v>
      </c>
      <c r="CL5">
        <f t="shared" si="40"/>
        <v>4.9253158351145983</v>
      </c>
      <c r="CM5">
        <v>3.5482863657419608</v>
      </c>
      <c r="CN5">
        <f t="shared" si="41"/>
        <v>3.5482863657419608</v>
      </c>
      <c r="CO5">
        <v>3.4145582529483569</v>
      </c>
      <c r="CP5">
        <f t="shared" si="42"/>
        <v>3.4145582529483569</v>
      </c>
      <c r="CQ5">
        <v>3.5721536778130107</v>
      </c>
      <c r="CR5">
        <f t="shared" si="43"/>
        <v>3.5721536778130107</v>
      </c>
      <c r="CS5">
        <v>0.90657831483776918</v>
      </c>
      <c r="CT5">
        <f t="shared" si="44"/>
        <v>0.90657831483776918</v>
      </c>
      <c r="CU5">
        <v>3.4578843374064792</v>
      </c>
      <c r="CV5">
        <f t="shared" si="45"/>
        <v>3.4578843374064792</v>
      </c>
      <c r="CW5">
        <v>3.3558344958849404</v>
      </c>
      <c r="CX5">
        <f t="shared" si="46"/>
        <v>3.3558344958849404</v>
      </c>
      <c r="CY5">
        <v>3.7437916333802024</v>
      </c>
      <c r="CZ5">
        <f t="shared" si="47"/>
        <v>3.7437916333802024</v>
      </c>
      <c r="DA5">
        <v>3.7127949308727524</v>
      </c>
      <c r="DB5">
        <f t="shared" si="48"/>
        <v>3.7127949308727524</v>
      </c>
      <c r="DC5">
        <v>3.2661026626313201</v>
      </c>
      <c r="DD5">
        <f t="shared" si="49"/>
        <v>3.2661026626313201</v>
      </c>
    </row>
    <row r="6" spans="1:108">
      <c r="A6" t="s">
        <v>288</v>
      </c>
      <c r="B6" t="s">
        <v>289</v>
      </c>
      <c r="C6" t="s">
        <v>277</v>
      </c>
      <c r="D6" t="s">
        <v>290</v>
      </c>
      <c r="E6" t="s">
        <v>279</v>
      </c>
      <c r="F6">
        <v>44350</v>
      </c>
      <c r="G6">
        <v>5.379999999999896E-2</v>
      </c>
      <c r="H6">
        <v>0.50374531835205016</v>
      </c>
      <c r="I6">
        <v>4.5988136863019111</v>
      </c>
      <c r="J6">
        <f t="shared" si="0"/>
        <v>4.5988136863019111</v>
      </c>
      <c r="K6">
        <v>3.6585929287462005</v>
      </c>
      <c r="L6">
        <f t="shared" si="1"/>
        <v>3.6585929287462005</v>
      </c>
      <c r="M6">
        <v>3.3675775952755069</v>
      </c>
      <c r="N6">
        <f t="shared" si="2"/>
        <v>3.3675775952755069</v>
      </c>
      <c r="O6">
        <v>0.96818772866963809</v>
      </c>
      <c r="P6">
        <f t="shared" si="3"/>
        <v>0.96818772866963809</v>
      </c>
      <c r="Q6">
        <v>0.96818772866963809</v>
      </c>
      <c r="R6">
        <f t="shared" si="4"/>
        <v>0.96818772866963809</v>
      </c>
      <c r="S6">
        <v>0.96818772866963809</v>
      </c>
      <c r="T6">
        <f t="shared" si="5"/>
        <v>0.96818772866963809</v>
      </c>
      <c r="U6">
        <v>0.96818772866963809</v>
      </c>
      <c r="V6">
        <f t="shared" si="6"/>
        <v>0.96818772866963809</v>
      </c>
      <c r="W6">
        <v>0.96818772866963809</v>
      </c>
      <c r="X6">
        <f t="shared" si="7"/>
        <v>0.96818772866963809</v>
      </c>
      <c r="Y6">
        <v>0.96818772866963809</v>
      </c>
      <c r="Z6">
        <f t="shared" si="8"/>
        <v>0.96818772866963809</v>
      </c>
      <c r="AA6">
        <v>0.96818772866963809</v>
      </c>
      <c r="AB6">
        <f t="shared" si="9"/>
        <v>0.96818772866963809</v>
      </c>
      <c r="AC6">
        <v>0.96818772866963809</v>
      </c>
      <c r="AD6">
        <f t="shared" si="10"/>
        <v>0.96818772866963809</v>
      </c>
      <c r="AE6">
        <v>0.96818772866963809</v>
      </c>
      <c r="AF6">
        <f t="shared" si="11"/>
        <v>0.96818772866963809</v>
      </c>
      <c r="AG6">
        <v>0.96818772866963809</v>
      </c>
      <c r="AH6">
        <f t="shared" si="12"/>
        <v>0.96818772866963809</v>
      </c>
      <c r="AI6">
        <v>0.96818772866963809</v>
      </c>
      <c r="AJ6">
        <f t="shared" si="13"/>
        <v>0.96818772866963809</v>
      </c>
      <c r="AK6">
        <v>0.96818772866963809</v>
      </c>
      <c r="AL6">
        <f t="shared" si="14"/>
        <v>0.96818772866963809</v>
      </c>
      <c r="AM6">
        <v>0.96818772866963809</v>
      </c>
      <c r="AN6">
        <f t="shared" si="15"/>
        <v>0.96818772866963809</v>
      </c>
      <c r="AO6">
        <v>4.7269737028120478</v>
      </c>
      <c r="AP6">
        <f t="shared" si="16"/>
        <v>4.7269737028120478</v>
      </c>
      <c r="AQ6">
        <v>0.96818772866963809</v>
      </c>
      <c r="AR6">
        <f t="shared" si="17"/>
        <v>0.96818772866963809</v>
      </c>
      <c r="AS6">
        <v>0.96818772866963809</v>
      </c>
      <c r="AT6">
        <f t="shared" si="18"/>
        <v>0.96818772866963809</v>
      </c>
      <c r="AU6">
        <v>4.1163447563239597</v>
      </c>
      <c r="AV6">
        <f t="shared" si="19"/>
        <v>4.1163447563239597</v>
      </c>
      <c r="AW6">
        <v>4.6221970686936951</v>
      </c>
      <c r="AX6">
        <f t="shared" si="20"/>
        <v>4.6221970686936951</v>
      </c>
      <c r="AY6">
        <v>0.96818772866963809</v>
      </c>
      <c r="AZ6">
        <f t="shared" si="21"/>
        <v>0.96818772866963809</v>
      </c>
      <c r="BA6">
        <v>0.96818772866963809</v>
      </c>
      <c r="BB6">
        <f t="shared" si="22"/>
        <v>0.96818772866963809</v>
      </c>
      <c r="BC6">
        <v>3.4994571119525344</v>
      </c>
      <c r="BD6">
        <f t="shared" si="23"/>
        <v>3.4994571119525344</v>
      </c>
      <c r="BE6">
        <v>5.2817525664021794</v>
      </c>
      <c r="BF6">
        <f t="shared" si="24"/>
        <v>5.2817525664021794</v>
      </c>
      <c r="BG6">
        <v>0.96818772866963809</v>
      </c>
      <c r="BH6">
        <f t="shared" si="25"/>
        <v>0.96818772866963809</v>
      </c>
      <c r="BI6">
        <v>0.96818772866963809</v>
      </c>
      <c r="BJ6">
        <f t="shared" si="26"/>
        <v>0.96818772866963809</v>
      </c>
      <c r="BK6">
        <v>3.4905015238263055</v>
      </c>
      <c r="BL6">
        <f t="shared" si="27"/>
        <v>3.4905015238263055</v>
      </c>
      <c r="BM6">
        <v>4.0159694315064947</v>
      </c>
      <c r="BN6">
        <f t="shared" si="28"/>
        <v>4.0159694315064947</v>
      </c>
      <c r="BO6">
        <v>5.3380633978173107</v>
      </c>
      <c r="BP6">
        <f t="shared" si="29"/>
        <v>5.3380633978173107</v>
      </c>
      <c r="BQ6">
        <v>4.3275731322336739</v>
      </c>
      <c r="BR6">
        <f t="shared" si="30"/>
        <v>4.3275731322336739</v>
      </c>
      <c r="BS6">
        <v>3.8682706975522874</v>
      </c>
      <c r="BT6">
        <f t="shared" si="31"/>
        <v>3.8682706975522874</v>
      </c>
      <c r="BU6">
        <v>4.1097842280524768</v>
      </c>
      <c r="BV6">
        <f t="shared" si="32"/>
        <v>4.1097842280524768</v>
      </c>
      <c r="BW6">
        <v>3.8414618172064334</v>
      </c>
      <c r="BX6">
        <f t="shared" si="33"/>
        <v>3.8414618172064334</v>
      </c>
      <c r="BY6">
        <v>0.96818772866963809</v>
      </c>
      <c r="BZ6">
        <f t="shared" si="34"/>
        <v>0.96818772866963809</v>
      </c>
      <c r="CA6">
        <v>0.96818772866963809</v>
      </c>
      <c r="CB6">
        <f t="shared" si="35"/>
        <v>0.96818772866963809</v>
      </c>
      <c r="CC6">
        <v>0.96818772866963809</v>
      </c>
      <c r="CD6">
        <f t="shared" si="36"/>
        <v>0.96818772866963809</v>
      </c>
      <c r="CE6">
        <v>3.3836085034721841</v>
      </c>
      <c r="CF6">
        <f t="shared" si="37"/>
        <v>3.3836085034721841</v>
      </c>
      <c r="CG6">
        <v>0.96818772866963809</v>
      </c>
      <c r="CH6">
        <f t="shared" si="38"/>
        <v>0.96818772866963809</v>
      </c>
      <c r="CI6">
        <v>4.5353341271208105</v>
      </c>
      <c r="CJ6">
        <f t="shared" si="39"/>
        <v>4.5353341271208105</v>
      </c>
      <c r="CK6">
        <v>5.1041560934349466</v>
      </c>
      <c r="CL6">
        <f t="shared" si="40"/>
        <v>5.1041560934349466</v>
      </c>
      <c r="CM6">
        <v>0.96818772866963809</v>
      </c>
      <c r="CN6">
        <f t="shared" si="41"/>
        <v>0.96818772866963809</v>
      </c>
      <c r="CO6">
        <v>3.2875894658004556</v>
      </c>
      <c r="CP6">
        <f t="shared" si="42"/>
        <v>3.2875894658004556</v>
      </c>
      <c r="CQ6">
        <v>3.7983309690527398</v>
      </c>
      <c r="CR6">
        <f t="shared" si="43"/>
        <v>3.7983309690527398</v>
      </c>
      <c r="CS6">
        <v>0.96818772866963809</v>
      </c>
      <c r="CT6">
        <f t="shared" si="44"/>
        <v>0.96818772866963809</v>
      </c>
      <c r="CU6">
        <v>3.4085110624705957</v>
      </c>
      <c r="CV6">
        <f t="shared" si="45"/>
        <v>3.4085110624705957</v>
      </c>
      <c r="CW6">
        <v>3.5525709747811565</v>
      </c>
      <c r="CX6">
        <f t="shared" si="46"/>
        <v>3.5525709747811565</v>
      </c>
      <c r="CY6">
        <v>3.7316546572338924</v>
      </c>
      <c r="CZ6">
        <f t="shared" si="47"/>
        <v>3.7316546572338924</v>
      </c>
      <c r="DA6">
        <v>3.7414240114369282</v>
      </c>
      <c r="DB6">
        <f t="shared" si="48"/>
        <v>3.7414240114369282</v>
      </c>
      <c r="DC6">
        <v>3.3785431121041087</v>
      </c>
      <c r="DD6">
        <f t="shared" si="49"/>
        <v>3.3785431121041087</v>
      </c>
    </row>
    <row r="7" spans="1:108">
      <c r="A7" t="s">
        <v>291</v>
      </c>
      <c r="B7" t="s">
        <v>292</v>
      </c>
      <c r="C7" t="s">
        <v>293</v>
      </c>
      <c r="D7" t="s">
        <v>294</v>
      </c>
      <c r="E7" t="s">
        <v>295</v>
      </c>
      <c r="F7" t="s">
        <v>296</v>
      </c>
      <c r="G7">
        <v>6.8499999999998451E-2</v>
      </c>
      <c r="H7">
        <v>0.72410147991541696</v>
      </c>
      <c r="I7">
        <v>4.0690817582688048</v>
      </c>
      <c r="J7">
        <f t="shared" si="0"/>
        <v>4.0690817582688048</v>
      </c>
      <c r="K7">
        <v>0.86327943284360309</v>
      </c>
      <c r="L7">
        <f t="shared" si="1"/>
        <v>0.86327943284360309</v>
      </c>
      <c r="M7">
        <v>3.226236657602751</v>
      </c>
      <c r="N7">
        <f t="shared" si="2"/>
        <v>3.226236657602751</v>
      </c>
      <c r="O7">
        <v>0.86327943284360309</v>
      </c>
      <c r="P7">
        <f t="shared" si="3"/>
        <v>0.86327943284360309</v>
      </c>
      <c r="Q7">
        <v>0.86327943284360309</v>
      </c>
      <c r="R7">
        <f t="shared" si="4"/>
        <v>0.86327943284360309</v>
      </c>
      <c r="S7">
        <v>3.2467680577791178</v>
      </c>
      <c r="T7">
        <f t="shared" si="5"/>
        <v>3.2467680577791178</v>
      </c>
      <c r="U7">
        <v>0.86327943284360309</v>
      </c>
      <c r="V7">
        <f t="shared" si="6"/>
        <v>0.86327943284360309</v>
      </c>
      <c r="W7">
        <v>0.86327943284360309</v>
      </c>
      <c r="X7">
        <f t="shared" si="7"/>
        <v>0.86327943284360309</v>
      </c>
      <c r="Y7">
        <v>0.86327943284360309</v>
      </c>
      <c r="Z7">
        <f t="shared" si="8"/>
        <v>0.86327943284360309</v>
      </c>
      <c r="AA7">
        <v>0.86327943284360309</v>
      </c>
      <c r="AB7">
        <f t="shared" si="9"/>
        <v>0.86327943284360309</v>
      </c>
      <c r="AC7">
        <v>0.86327943284360309</v>
      </c>
      <c r="AD7">
        <f t="shared" si="10"/>
        <v>0.86327943284360309</v>
      </c>
      <c r="AE7">
        <v>0.86327943284360309</v>
      </c>
      <c r="AF7">
        <f t="shared" si="11"/>
        <v>0.86327943284360309</v>
      </c>
      <c r="AG7">
        <v>0.86327943284360309</v>
      </c>
      <c r="AH7">
        <f t="shared" si="12"/>
        <v>0.86327943284360309</v>
      </c>
      <c r="AI7">
        <v>3.3638068039985556</v>
      </c>
      <c r="AJ7">
        <f t="shared" si="13"/>
        <v>3.3638068039985556</v>
      </c>
      <c r="AK7">
        <v>0.86327943284360309</v>
      </c>
      <c r="AL7">
        <f t="shared" si="14"/>
        <v>0.86327943284360309</v>
      </c>
      <c r="AM7">
        <v>0.86327943284360309</v>
      </c>
      <c r="AN7">
        <f t="shared" si="15"/>
        <v>0.86327943284360309</v>
      </c>
      <c r="AO7">
        <v>3.675209503522924</v>
      </c>
      <c r="AP7">
        <f t="shared" si="16"/>
        <v>3.675209503522924</v>
      </c>
      <c r="AQ7">
        <v>0.86327943284360309</v>
      </c>
      <c r="AR7">
        <f t="shared" si="17"/>
        <v>0.86327943284360309</v>
      </c>
      <c r="AS7">
        <v>3.5530658420568604</v>
      </c>
      <c r="AT7">
        <f t="shared" si="18"/>
        <v>3.5530658420568604</v>
      </c>
      <c r="AU7">
        <v>0.86327943284360309</v>
      </c>
      <c r="AV7">
        <f t="shared" si="19"/>
        <v>0.86327943284360309</v>
      </c>
      <c r="AW7">
        <v>4.1003881560533593</v>
      </c>
      <c r="AX7">
        <f t="shared" si="20"/>
        <v>4.1003881560533593</v>
      </c>
      <c r="AY7">
        <v>0.86327943284360309</v>
      </c>
      <c r="AZ7">
        <f t="shared" si="21"/>
        <v>0.86327943284360309</v>
      </c>
      <c r="BA7">
        <v>0.86327943284360309</v>
      </c>
      <c r="BB7">
        <f t="shared" si="22"/>
        <v>0.86327943284360309</v>
      </c>
      <c r="BC7">
        <v>4.0111220244926624</v>
      </c>
      <c r="BD7">
        <f t="shared" si="23"/>
        <v>4.0111220244926624</v>
      </c>
      <c r="BE7">
        <v>4.6469510883771949</v>
      </c>
      <c r="BF7">
        <f t="shared" si="24"/>
        <v>4.6469510883771949</v>
      </c>
      <c r="BG7">
        <v>0.86327943284360309</v>
      </c>
      <c r="BH7">
        <f t="shared" si="25"/>
        <v>0.86327943284360309</v>
      </c>
      <c r="BI7">
        <v>0.86327943284360309</v>
      </c>
      <c r="BJ7">
        <f t="shared" si="26"/>
        <v>0.86327943284360309</v>
      </c>
      <c r="BK7">
        <v>4.3037467575875112</v>
      </c>
      <c r="BL7">
        <f t="shared" si="27"/>
        <v>4.3037467575875112</v>
      </c>
      <c r="BM7">
        <v>0.86327943284360309</v>
      </c>
      <c r="BN7">
        <f t="shared" si="28"/>
        <v>0.86327943284360309</v>
      </c>
      <c r="BO7">
        <v>3.291174326358981</v>
      </c>
      <c r="BP7">
        <f t="shared" si="29"/>
        <v>3.291174326358981</v>
      </c>
      <c r="BQ7">
        <v>0.86327943284360309</v>
      </c>
      <c r="BR7">
        <f t="shared" si="30"/>
        <v>0.86327943284360309</v>
      </c>
      <c r="BS7">
        <v>0.86327943284360309</v>
      </c>
      <c r="BT7">
        <f t="shared" si="31"/>
        <v>0.86327943284360309</v>
      </c>
      <c r="BU7">
        <v>0.86327943284360309</v>
      </c>
      <c r="BV7">
        <f t="shared" si="32"/>
        <v>0.86327943284360309</v>
      </c>
      <c r="BW7">
        <v>3.8765347282247578</v>
      </c>
      <c r="BX7">
        <f t="shared" si="33"/>
        <v>3.8765347282247578</v>
      </c>
      <c r="BY7">
        <v>4.0287326925140601</v>
      </c>
      <c r="BZ7">
        <f t="shared" si="34"/>
        <v>4.0287326925140601</v>
      </c>
      <c r="CA7">
        <v>0.86327943284360309</v>
      </c>
      <c r="CB7">
        <f t="shared" si="35"/>
        <v>0.86327943284360309</v>
      </c>
      <c r="CC7">
        <v>0.86327943284360309</v>
      </c>
      <c r="CD7">
        <f t="shared" si="36"/>
        <v>0.86327943284360309</v>
      </c>
      <c r="CE7">
        <v>3.4383332726313744</v>
      </c>
      <c r="CF7">
        <f t="shared" si="37"/>
        <v>3.4383332726313744</v>
      </c>
      <c r="CG7">
        <v>0.86327943284360309</v>
      </c>
      <c r="CH7">
        <f t="shared" si="38"/>
        <v>0.86327943284360309</v>
      </c>
      <c r="CI7">
        <v>3.8144449486270635</v>
      </c>
      <c r="CJ7">
        <f t="shared" si="39"/>
        <v>3.8144449486270635</v>
      </c>
      <c r="CK7">
        <v>4.2545113829153012</v>
      </c>
      <c r="CL7">
        <f t="shared" si="40"/>
        <v>4.2545113829153012</v>
      </c>
      <c r="CM7">
        <v>3.2205661643577232</v>
      </c>
      <c r="CN7">
        <f t="shared" si="41"/>
        <v>3.2205661643577232</v>
      </c>
      <c r="CO7">
        <v>4.2000540661016394</v>
      </c>
      <c r="CP7">
        <f t="shared" si="42"/>
        <v>4.2000540661016394</v>
      </c>
      <c r="CQ7">
        <v>0.86327943284360309</v>
      </c>
      <c r="CR7">
        <f t="shared" si="43"/>
        <v>0.86327943284360309</v>
      </c>
      <c r="CS7">
        <v>0.86327943284360309</v>
      </c>
      <c r="CT7">
        <f t="shared" si="44"/>
        <v>0.86327943284360309</v>
      </c>
      <c r="CU7">
        <v>0.86327943284360309</v>
      </c>
      <c r="CV7">
        <f t="shared" si="45"/>
        <v>0.86327943284360309</v>
      </c>
      <c r="CW7">
        <v>0.86327943284360309</v>
      </c>
      <c r="CX7">
        <f t="shared" si="46"/>
        <v>0.86327943284360309</v>
      </c>
      <c r="CY7">
        <v>3.3556961603962145</v>
      </c>
      <c r="CZ7">
        <f t="shared" si="47"/>
        <v>3.3556961603962145</v>
      </c>
      <c r="DA7">
        <v>0.86327943284360309</v>
      </c>
      <c r="DB7">
        <f t="shared" si="48"/>
        <v>0.86327943284360309</v>
      </c>
      <c r="DC7">
        <v>3.2706873348087853</v>
      </c>
      <c r="DD7">
        <f t="shared" si="49"/>
        <v>3.2706873348087853</v>
      </c>
    </row>
    <row r="8" spans="1:108">
      <c r="A8" t="s">
        <v>297</v>
      </c>
      <c r="B8" t="s">
        <v>292</v>
      </c>
      <c r="C8" t="s">
        <v>298</v>
      </c>
      <c r="D8" t="s">
        <v>299</v>
      </c>
      <c r="E8" t="s">
        <v>300</v>
      </c>
      <c r="F8" t="s">
        <v>296</v>
      </c>
      <c r="G8">
        <v>7.0600000000000662E-2</v>
      </c>
      <c r="H8">
        <v>0.51308139534884201</v>
      </c>
      <c r="I8">
        <v>5.4304722521528328</v>
      </c>
      <c r="J8">
        <f t="shared" si="0"/>
        <v>5.4304722521528328</v>
      </c>
      <c r="K8">
        <v>3.9247945328989133</v>
      </c>
      <c r="L8">
        <f t="shared" si="1"/>
        <v>3.9247945328989133</v>
      </c>
      <c r="M8">
        <v>3.3545899473181842</v>
      </c>
      <c r="N8">
        <f t="shared" si="2"/>
        <v>3.3545899473181842</v>
      </c>
      <c r="O8">
        <v>0.85016530328421103</v>
      </c>
      <c r="P8">
        <f t="shared" si="3"/>
        <v>0.85016530328421103</v>
      </c>
      <c r="Q8">
        <v>4.1819042890963685</v>
      </c>
      <c r="R8">
        <f t="shared" si="4"/>
        <v>4.1819042890963685</v>
      </c>
      <c r="S8">
        <v>0.85016530328421103</v>
      </c>
      <c r="T8">
        <f t="shared" si="5"/>
        <v>0.85016530328421103</v>
      </c>
      <c r="U8">
        <v>3.2877097650817029</v>
      </c>
      <c r="V8">
        <f t="shared" si="6"/>
        <v>3.2877097650817029</v>
      </c>
      <c r="W8">
        <v>0.85016530328421103</v>
      </c>
      <c r="X8">
        <f t="shared" si="7"/>
        <v>0.85016530328421103</v>
      </c>
      <c r="Y8">
        <v>0.85016530328421103</v>
      </c>
      <c r="Z8">
        <f t="shared" si="8"/>
        <v>0.85016530328421103</v>
      </c>
      <c r="AA8">
        <v>3.6111995901543423</v>
      </c>
      <c r="AB8">
        <f t="shared" si="9"/>
        <v>3.6111995901543423</v>
      </c>
      <c r="AC8">
        <v>3.2613471274664638</v>
      </c>
      <c r="AD8">
        <f t="shared" si="10"/>
        <v>3.2613471274664638</v>
      </c>
      <c r="AE8">
        <v>0.85016530328421103</v>
      </c>
      <c r="AF8">
        <f t="shared" si="11"/>
        <v>0.85016530328421103</v>
      </c>
      <c r="AG8">
        <v>3.5870603602909399</v>
      </c>
      <c r="AH8">
        <f t="shared" si="12"/>
        <v>3.5870603602909399</v>
      </c>
      <c r="AI8">
        <v>0.85016530328421103</v>
      </c>
      <c r="AJ8">
        <f t="shared" si="13"/>
        <v>0.85016530328421103</v>
      </c>
      <c r="AK8">
        <v>0.85016530328421103</v>
      </c>
      <c r="AL8">
        <f t="shared" si="14"/>
        <v>0.85016530328421103</v>
      </c>
      <c r="AM8">
        <v>3.1732027821383415</v>
      </c>
      <c r="AN8">
        <f t="shared" si="15"/>
        <v>3.1732027821383415</v>
      </c>
      <c r="AO8">
        <v>4.6046547617706395</v>
      </c>
      <c r="AP8">
        <f t="shared" si="16"/>
        <v>4.6046547617706395</v>
      </c>
      <c r="AQ8">
        <v>3.3716276786278652</v>
      </c>
      <c r="AR8">
        <f t="shared" si="17"/>
        <v>3.3716276786278652</v>
      </c>
      <c r="AS8">
        <v>3.625547076735042</v>
      </c>
      <c r="AT8">
        <f t="shared" si="18"/>
        <v>3.625547076735042</v>
      </c>
      <c r="AU8">
        <v>0.85016530328421103</v>
      </c>
      <c r="AV8">
        <f t="shared" si="19"/>
        <v>0.85016530328421103</v>
      </c>
      <c r="AW8">
        <v>4.4819510966935363</v>
      </c>
      <c r="AX8">
        <f t="shared" si="20"/>
        <v>4.4819510966935363</v>
      </c>
      <c r="AY8">
        <v>4.024879114368356</v>
      </c>
      <c r="AZ8">
        <f t="shared" si="21"/>
        <v>4.024879114368356</v>
      </c>
      <c r="BA8">
        <v>4.1870795075818181</v>
      </c>
      <c r="BB8">
        <f t="shared" si="22"/>
        <v>4.1870795075818181</v>
      </c>
      <c r="BC8">
        <v>0.85016530328421103</v>
      </c>
      <c r="BD8">
        <f t="shared" si="23"/>
        <v>0.85016530328421103</v>
      </c>
      <c r="BE8">
        <v>4.4730742630243698</v>
      </c>
      <c r="BF8">
        <f t="shared" si="24"/>
        <v>4.4730742630243698</v>
      </c>
      <c r="BG8">
        <v>3.2054328750189822</v>
      </c>
      <c r="BH8">
        <f t="shared" si="25"/>
        <v>3.2054328750189822</v>
      </c>
      <c r="BI8">
        <v>0.85016530328421103</v>
      </c>
      <c r="BJ8">
        <f t="shared" si="26"/>
        <v>0.85016530328421103</v>
      </c>
      <c r="BK8">
        <v>3.3177763682750143</v>
      </c>
      <c r="BL8">
        <f t="shared" si="27"/>
        <v>3.3177763682750143</v>
      </c>
      <c r="BM8">
        <v>0.85016530328421103</v>
      </c>
      <c r="BN8">
        <f t="shared" si="28"/>
        <v>0.85016530328421103</v>
      </c>
      <c r="BO8">
        <v>4.1054778581430265</v>
      </c>
      <c r="BP8">
        <f t="shared" si="29"/>
        <v>4.1054778581430265</v>
      </c>
      <c r="BQ8">
        <v>3.9831283898996945</v>
      </c>
      <c r="BR8">
        <f t="shared" si="30"/>
        <v>3.9831283898996945</v>
      </c>
      <c r="BS8">
        <v>4.6169614097204938</v>
      </c>
      <c r="BT8">
        <f t="shared" si="31"/>
        <v>4.6169614097204938</v>
      </c>
      <c r="BU8">
        <v>0.85016530328421103</v>
      </c>
      <c r="BV8">
        <f t="shared" si="32"/>
        <v>0.85016530328421103</v>
      </c>
      <c r="BW8">
        <v>4.4739982240227922</v>
      </c>
      <c r="BX8">
        <f t="shared" si="33"/>
        <v>4.4739982240227922</v>
      </c>
      <c r="BY8">
        <v>3.8482501912207665</v>
      </c>
      <c r="BZ8">
        <f t="shared" si="34"/>
        <v>3.8482501912207665</v>
      </c>
      <c r="CA8">
        <v>3.2278321022471839</v>
      </c>
      <c r="CB8">
        <f t="shared" si="35"/>
        <v>3.2278321022471839</v>
      </c>
      <c r="CC8">
        <v>3.2861815700091874</v>
      </c>
      <c r="CD8">
        <f t="shared" si="36"/>
        <v>3.2861815700091874</v>
      </c>
      <c r="CE8">
        <v>0.85016530328421103</v>
      </c>
      <c r="CF8">
        <f t="shared" si="37"/>
        <v>0.85016530328421103</v>
      </c>
      <c r="CG8">
        <v>3.4101700223308278</v>
      </c>
      <c r="CH8">
        <f t="shared" si="38"/>
        <v>3.4101700223308278</v>
      </c>
      <c r="CI8">
        <v>4.0108060773902166</v>
      </c>
      <c r="CJ8">
        <f t="shared" si="39"/>
        <v>4.0108060773902166</v>
      </c>
      <c r="CK8">
        <v>4.7568402118437749</v>
      </c>
      <c r="CL8">
        <f t="shared" si="40"/>
        <v>4.7568402118437749</v>
      </c>
      <c r="CM8">
        <v>4.4416530855144991</v>
      </c>
      <c r="CN8">
        <f t="shared" si="41"/>
        <v>4.4416530855144991</v>
      </c>
      <c r="CO8">
        <v>4.3252623787905291</v>
      </c>
      <c r="CP8">
        <f t="shared" si="42"/>
        <v>4.3252623787905291</v>
      </c>
      <c r="CQ8">
        <v>3.442133193678365</v>
      </c>
      <c r="CR8">
        <f t="shared" si="43"/>
        <v>3.442133193678365</v>
      </c>
      <c r="CS8">
        <v>0.85016530328421103</v>
      </c>
      <c r="CT8">
        <f t="shared" si="44"/>
        <v>0.85016530328421103</v>
      </c>
      <c r="CU8">
        <v>3.3278652316163417</v>
      </c>
      <c r="CV8">
        <f t="shared" si="45"/>
        <v>3.3278652316163417</v>
      </c>
      <c r="CW8">
        <v>3.5403773366945503</v>
      </c>
      <c r="CX8">
        <f t="shared" si="46"/>
        <v>3.5403773366945503</v>
      </c>
      <c r="CY8">
        <v>3.8220179721428225</v>
      </c>
      <c r="CZ8">
        <f t="shared" si="47"/>
        <v>3.8220179721428225</v>
      </c>
      <c r="DA8">
        <v>3.6672465316120797</v>
      </c>
      <c r="DB8">
        <f t="shared" si="48"/>
        <v>3.6672465316120797</v>
      </c>
      <c r="DC8">
        <v>3.3649148829279425</v>
      </c>
      <c r="DD8">
        <f t="shared" si="49"/>
        <v>3.3649148829279425</v>
      </c>
    </row>
    <row r="9" spans="1:108">
      <c r="A9" t="s">
        <v>301</v>
      </c>
      <c r="B9" t="s">
        <v>292</v>
      </c>
      <c r="C9" t="s">
        <v>298</v>
      </c>
      <c r="D9" t="s">
        <v>302</v>
      </c>
      <c r="E9" t="s">
        <v>303</v>
      </c>
      <c r="F9" t="s">
        <v>296</v>
      </c>
      <c r="G9">
        <v>8.8699999999999335E-2</v>
      </c>
      <c r="H9">
        <v>0.54118364856619483</v>
      </c>
      <c r="I9">
        <v>5.167518898876466</v>
      </c>
      <c r="J9">
        <f t="shared" si="0"/>
        <v>5.167518898876466</v>
      </c>
      <c r="K9">
        <v>3.5677555421756448</v>
      </c>
      <c r="L9">
        <f t="shared" si="1"/>
        <v>3.5677555421756448</v>
      </c>
      <c r="M9">
        <v>3.2799116859438642</v>
      </c>
      <c r="N9">
        <f t="shared" si="2"/>
        <v>3.2799116859438642</v>
      </c>
      <c r="O9">
        <v>0.75104638450429573</v>
      </c>
      <c r="P9">
        <f t="shared" si="3"/>
        <v>0.75104638450429573</v>
      </c>
      <c r="Q9">
        <v>4.210094919632799</v>
      </c>
      <c r="R9">
        <f t="shared" si="4"/>
        <v>4.210094919632799</v>
      </c>
      <c r="S9">
        <v>0.75104638450429573</v>
      </c>
      <c r="T9">
        <f t="shared" si="5"/>
        <v>0.75104638450429573</v>
      </c>
      <c r="U9">
        <v>3.2043494322228785</v>
      </c>
      <c r="V9">
        <f t="shared" si="6"/>
        <v>3.2043494322228785</v>
      </c>
      <c r="W9">
        <v>0.75104638450429573</v>
      </c>
      <c r="X9">
        <f t="shared" si="7"/>
        <v>0.75104638450429573</v>
      </c>
      <c r="Y9">
        <v>0.75104638450429573</v>
      </c>
      <c r="Z9">
        <f t="shared" si="8"/>
        <v>0.75104638450429573</v>
      </c>
      <c r="AA9">
        <v>3.6038190622914432</v>
      </c>
      <c r="AB9">
        <f t="shared" si="9"/>
        <v>3.6038190622914432</v>
      </c>
      <c r="AC9">
        <v>3.3224290819444602</v>
      </c>
      <c r="AD9">
        <f t="shared" si="10"/>
        <v>3.3224290819444602</v>
      </c>
      <c r="AE9">
        <v>3.1968155572124997</v>
      </c>
      <c r="AF9">
        <f t="shared" si="11"/>
        <v>3.1968155572124997</v>
      </c>
      <c r="AG9">
        <v>3.3033129662778102</v>
      </c>
      <c r="AH9">
        <f t="shared" si="12"/>
        <v>3.3033129662778102</v>
      </c>
      <c r="AI9">
        <v>0.75104638450429573</v>
      </c>
      <c r="AJ9">
        <f t="shared" si="13"/>
        <v>0.75104638450429573</v>
      </c>
      <c r="AK9">
        <v>0.75104638450429573</v>
      </c>
      <c r="AL9">
        <f t="shared" si="14"/>
        <v>0.75104638450429573</v>
      </c>
      <c r="AM9">
        <v>0.75104638450429573</v>
      </c>
      <c r="AN9">
        <f t="shared" si="15"/>
        <v>0.75104638450429573</v>
      </c>
      <c r="AO9">
        <v>4.5918380224698945</v>
      </c>
      <c r="AP9">
        <f t="shared" si="16"/>
        <v>4.5918380224698945</v>
      </c>
      <c r="AQ9">
        <v>0.75104638450429573</v>
      </c>
      <c r="AR9">
        <f t="shared" si="17"/>
        <v>0.75104638450429573</v>
      </c>
      <c r="AS9">
        <v>3.7002196778185055</v>
      </c>
      <c r="AT9">
        <f t="shared" si="18"/>
        <v>3.7002196778185055</v>
      </c>
      <c r="AU9">
        <v>0.75104638450429573</v>
      </c>
      <c r="AV9">
        <f t="shared" si="19"/>
        <v>0.75104638450429573</v>
      </c>
      <c r="AW9">
        <v>4.0291402713337447</v>
      </c>
      <c r="AX9">
        <f t="shared" si="20"/>
        <v>4.0291402713337447</v>
      </c>
      <c r="AY9">
        <v>3.0618840837224126</v>
      </c>
      <c r="AZ9">
        <f t="shared" si="21"/>
        <v>3.0618840837224126</v>
      </c>
      <c r="BA9">
        <v>3.0878102181333005</v>
      </c>
      <c r="BB9">
        <f t="shared" si="22"/>
        <v>3.0878102181333005</v>
      </c>
      <c r="BC9">
        <v>0.75104638450429573</v>
      </c>
      <c r="BD9">
        <f t="shared" si="23"/>
        <v>0.75104638450429573</v>
      </c>
      <c r="BE9">
        <v>5.0630771312306404</v>
      </c>
      <c r="BF9">
        <f t="shared" si="24"/>
        <v>5.0630771312306404</v>
      </c>
      <c r="BG9">
        <v>3.1238479595850324</v>
      </c>
      <c r="BH9">
        <f t="shared" si="25"/>
        <v>3.1238479595850324</v>
      </c>
      <c r="BI9">
        <v>0.75104638450429573</v>
      </c>
      <c r="BJ9">
        <f t="shared" si="26"/>
        <v>0.75104638450429573</v>
      </c>
      <c r="BK9">
        <v>3.6870219521236383</v>
      </c>
      <c r="BL9">
        <f t="shared" si="27"/>
        <v>3.6870219521236383</v>
      </c>
      <c r="BM9">
        <v>3.180914891342085</v>
      </c>
      <c r="BN9">
        <f t="shared" si="28"/>
        <v>3.180914891342085</v>
      </c>
      <c r="BO9">
        <v>4.3689749553005424</v>
      </c>
      <c r="BP9">
        <f t="shared" si="29"/>
        <v>4.3689749553005424</v>
      </c>
      <c r="BQ9">
        <v>3.3074791540768098</v>
      </c>
      <c r="BR9">
        <f t="shared" si="30"/>
        <v>3.3074791540768098</v>
      </c>
      <c r="BS9">
        <v>3.1041967825369534</v>
      </c>
      <c r="BT9">
        <f t="shared" si="31"/>
        <v>3.1041967825369534</v>
      </c>
      <c r="BU9">
        <v>0.75104638450429573</v>
      </c>
      <c r="BV9">
        <f t="shared" si="32"/>
        <v>0.75104638450429573</v>
      </c>
      <c r="BW9">
        <v>3.9637005381771555</v>
      </c>
      <c r="BX9">
        <f t="shared" si="33"/>
        <v>3.9637005381771555</v>
      </c>
      <c r="BY9">
        <v>3.8693759357009725</v>
      </c>
      <c r="BZ9">
        <f t="shared" si="34"/>
        <v>3.8693759357009725</v>
      </c>
      <c r="CA9">
        <v>3.3082551319941689</v>
      </c>
      <c r="CB9">
        <f t="shared" si="35"/>
        <v>3.3082551319941689</v>
      </c>
      <c r="CC9">
        <v>3.4765725318682152</v>
      </c>
      <c r="CD9">
        <f t="shared" si="36"/>
        <v>3.4765725318682152</v>
      </c>
      <c r="CE9">
        <v>0.75104638450429573</v>
      </c>
      <c r="CF9">
        <f t="shared" si="37"/>
        <v>0.75104638450429573</v>
      </c>
      <c r="CG9">
        <v>0.75104638450429573</v>
      </c>
      <c r="CH9">
        <f t="shared" si="38"/>
        <v>0.75104638450429573</v>
      </c>
      <c r="CI9">
        <v>4.5621650074139231</v>
      </c>
      <c r="CJ9">
        <f t="shared" si="39"/>
        <v>4.5621650074139231</v>
      </c>
      <c r="CK9">
        <v>4.6186202820987949</v>
      </c>
      <c r="CL9">
        <f t="shared" si="40"/>
        <v>4.6186202820987949</v>
      </c>
      <c r="CM9">
        <v>4.3497484918578513</v>
      </c>
      <c r="CN9">
        <f t="shared" si="41"/>
        <v>4.3497484918578513</v>
      </c>
      <c r="CO9">
        <v>4.9135259549337951</v>
      </c>
      <c r="CP9">
        <f t="shared" si="42"/>
        <v>4.9135259549337951</v>
      </c>
      <c r="CQ9">
        <v>3.2117668666592785</v>
      </c>
      <c r="CR9">
        <f t="shared" si="43"/>
        <v>3.2117668666592785</v>
      </c>
      <c r="CS9">
        <v>0.75104638450429573</v>
      </c>
      <c r="CT9">
        <f t="shared" si="44"/>
        <v>0.75104638450429573</v>
      </c>
      <c r="CU9">
        <v>3.7622293000980247</v>
      </c>
      <c r="CV9">
        <f t="shared" si="45"/>
        <v>3.7622293000980247</v>
      </c>
      <c r="CW9">
        <v>3.5858103185814763</v>
      </c>
      <c r="CX9">
        <f t="shared" si="46"/>
        <v>3.5858103185814763</v>
      </c>
      <c r="CY9">
        <v>3.8203088518828827</v>
      </c>
      <c r="CZ9">
        <f t="shared" si="47"/>
        <v>3.8203088518828827</v>
      </c>
      <c r="DA9">
        <v>3.6220667609160708</v>
      </c>
      <c r="DB9">
        <f t="shared" si="48"/>
        <v>3.6220667609160708</v>
      </c>
      <c r="DC9">
        <v>3.295496439938411</v>
      </c>
      <c r="DD9">
        <f t="shared" si="49"/>
        <v>3.295496439938411</v>
      </c>
    </row>
    <row r="10" spans="1:108">
      <c r="A10" t="s">
        <v>304</v>
      </c>
      <c r="B10" t="s">
        <v>292</v>
      </c>
      <c r="C10" t="s">
        <v>293</v>
      </c>
      <c r="D10" t="s">
        <v>302</v>
      </c>
      <c r="E10" t="s">
        <v>305</v>
      </c>
      <c r="F10" t="s">
        <v>296</v>
      </c>
      <c r="G10">
        <v>5.6799999999999073E-2</v>
      </c>
      <c r="H10">
        <v>0.52641334569044551</v>
      </c>
      <c r="I10">
        <v>5.4259318959624769</v>
      </c>
      <c r="J10">
        <f t="shared" si="0"/>
        <v>5.4259318959624769</v>
      </c>
      <c r="K10">
        <v>3.5254668453326929</v>
      </c>
      <c r="L10">
        <f t="shared" si="1"/>
        <v>3.5254668453326929</v>
      </c>
      <c r="M10">
        <v>3.3516350573019751</v>
      </c>
      <c r="N10">
        <f t="shared" si="2"/>
        <v>3.3516350573019751</v>
      </c>
      <c r="O10">
        <v>0.94462166862500696</v>
      </c>
      <c r="P10">
        <f t="shared" si="3"/>
        <v>0.94462166862500696</v>
      </c>
      <c r="Q10">
        <v>4.2251358460710069</v>
      </c>
      <c r="R10">
        <f t="shared" si="4"/>
        <v>4.2251358460710069</v>
      </c>
      <c r="S10">
        <v>0.94462166862500696</v>
      </c>
      <c r="T10">
        <f t="shared" si="5"/>
        <v>0.94462166862500696</v>
      </c>
      <c r="U10">
        <v>0.94462166862500696</v>
      </c>
      <c r="V10">
        <f t="shared" si="6"/>
        <v>0.94462166862500696</v>
      </c>
      <c r="W10">
        <v>0.94462166862500696</v>
      </c>
      <c r="X10">
        <f t="shared" si="7"/>
        <v>0.94462166862500696</v>
      </c>
      <c r="Y10">
        <v>0.94462166862500696</v>
      </c>
      <c r="Z10">
        <f t="shared" si="8"/>
        <v>0.94462166862500696</v>
      </c>
      <c r="AA10">
        <v>3.6248918969601993</v>
      </c>
      <c r="AB10">
        <f t="shared" si="9"/>
        <v>3.6248918969601993</v>
      </c>
      <c r="AC10">
        <v>3.2736980307441912</v>
      </c>
      <c r="AD10">
        <f t="shared" si="10"/>
        <v>3.2736980307441912</v>
      </c>
      <c r="AE10">
        <v>0.94462166862500696</v>
      </c>
      <c r="AF10">
        <f t="shared" si="11"/>
        <v>0.94462166862500696</v>
      </c>
      <c r="AG10">
        <v>3.6785985187065555</v>
      </c>
      <c r="AH10">
        <f t="shared" si="12"/>
        <v>3.6785985187065555</v>
      </c>
      <c r="AI10">
        <v>0.94462166862500696</v>
      </c>
      <c r="AJ10">
        <f t="shared" si="13"/>
        <v>0.94462166862500696</v>
      </c>
      <c r="AK10">
        <v>0.94462166862500696</v>
      </c>
      <c r="AL10">
        <f t="shared" si="14"/>
        <v>0.94462166862500696</v>
      </c>
      <c r="AM10">
        <v>0.94462166862500696</v>
      </c>
      <c r="AN10">
        <f t="shared" si="15"/>
        <v>0.94462166862500696</v>
      </c>
      <c r="AO10">
        <v>4.6109679566082775</v>
      </c>
      <c r="AP10">
        <f t="shared" si="16"/>
        <v>4.6109679566082775</v>
      </c>
      <c r="AQ10">
        <v>3.4255020738387092</v>
      </c>
      <c r="AR10">
        <f t="shared" si="17"/>
        <v>3.4255020738387092</v>
      </c>
      <c r="AS10">
        <v>3.6662427021785122</v>
      </c>
      <c r="AT10">
        <f t="shared" si="18"/>
        <v>3.6662427021785122</v>
      </c>
      <c r="AU10">
        <v>0.94462166862500696</v>
      </c>
      <c r="AV10">
        <f t="shared" si="19"/>
        <v>0.94462166862500696</v>
      </c>
      <c r="AW10">
        <v>4.2851260649080167</v>
      </c>
      <c r="AX10">
        <f t="shared" si="20"/>
        <v>4.2851260649080167</v>
      </c>
      <c r="AY10">
        <v>0.94462166862500696</v>
      </c>
      <c r="AZ10">
        <f t="shared" si="21"/>
        <v>0.94462166862500696</v>
      </c>
      <c r="BA10">
        <v>3.4381940292864086</v>
      </c>
      <c r="BB10">
        <f t="shared" si="22"/>
        <v>3.4381940292864086</v>
      </c>
      <c r="BC10">
        <v>0.94462166862500696</v>
      </c>
      <c r="BD10">
        <f t="shared" si="23"/>
        <v>0.94462166862500696</v>
      </c>
      <c r="BE10">
        <v>4.426580556928279</v>
      </c>
      <c r="BF10">
        <f t="shared" si="24"/>
        <v>4.426580556928279</v>
      </c>
      <c r="BG10">
        <v>0.94462166862500696</v>
      </c>
      <c r="BH10">
        <f t="shared" si="25"/>
        <v>0.94462166862500696</v>
      </c>
      <c r="BI10">
        <v>0.94462166862500696</v>
      </c>
      <c r="BJ10">
        <f t="shared" si="26"/>
        <v>0.94462166862500696</v>
      </c>
      <c r="BK10">
        <v>3.3054649094988422</v>
      </c>
      <c r="BL10">
        <f t="shared" si="27"/>
        <v>3.3054649094988422</v>
      </c>
      <c r="BM10">
        <v>3.2965493258738214</v>
      </c>
      <c r="BN10">
        <f t="shared" si="28"/>
        <v>3.2965493258738214</v>
      </c>
      <c r="BO10">
        <v>4.4735018763538825</v>
      </c>
      <c r="BP10">
        <f t="shared" si="29"/>
        <v>4.4735018763538825</v>
      </c>
      <c r="BQ10">
        <v>3.46176476160417</v>
      </c>
      <c r="BR10">
        <f t="shared" si="30"/>
        <v>3.46176476160417</v>
      </c>
      <c r="BS10">
        <v>3.5248576101525781</v>
      </c>
      <c r="BT10">
        <f t="shared" si="31"/>
        <v>3.5248576101525781</v>
      </c>
      <c r="BU10">
        <v>0.94462166862500696</v>
      </c>
      <c r="BV10">
        <f t="shared" si="32"/>
        <v>0.94462166862500696</v>
      </c>
      <c r="BW10">
        <v>4.2231891688111567</v>
      </c>
      <c r="BX10">
        <f t="shared" si="33"/>
        <v>4.2231891688111567</v>
      </c>
      <c r="BY10">
        <v>3.9379441299315552</v>
      </c>
      <c r="BZ10">
        <f t="shared" si="34"/>
        <v>3.9379441299315552</v>
      </c>
      <c r="CA10">
        <v>0.94462166862500696</v>
      </c>
      <c r="CB10">
        <f t="shared" si="35"/>
        <v>0.94462166862500696</v>
      </c>
      <c r="CC10">
        <v>3.8027905823529453</v>
      </c>
      <c r="CD10">
        <f t="shared" si="36"/>
        <v>3.8027905823529453</v>
      </c>
      <c r="CE10">
        <v>0.94462166862500696</v>
      </c>
      <c r="CF10">
        <f t="shared" si="37"/>
        <v>0.94462166862500696</v>
      </c>
      <c r="CG10">
        <v>3.4375719326967853</v>
      </c>
      <c r="CH10">
        <f t="shared" si="38"/>
        <v>3.4375719326967853</v>
      </c>
      <c r="CI10">
        <v>4.0459053396040074</v>
      </c>
      <c r="CJ10">
        <f t="shared" si="39"/>
        <v>4.0459053396040074</v>
      </c>
      <c r="CK10">
        <v>4.8548077164525036</v>
      </c>
      <c r="CL10">
        <f t="shared" si="40"/>
        <v>4.8548077164525036</v>
      </c>
      <c r="CM10">
        <v>4.6195667220075576</v>
      </c>
      <c r="CN10">
        <f t="shared" si="41"/>
        <v>4.6195667220075576</v>
      </c>
      <c r="CO10">
        <v>4.4819051813739019</v>
      </c>
      <c r="CP10">
        <f t="shared" si="42"/>
        <v>4.4819051813739019</v>
      </c>
      <c r="CQ10">
        <v>0.94462166862500696</v>
      </c>
      <c r="CR10">
        <f t="shared" si="43"/>
        <v>0.94462166862500696</v>
      </c>
      <c r="CS10">
        <v>0.94462166862500696</v>
      </c>
      <c r="CT10">
        <f t="shared" si="44"/>
        <v>0.94462166862500696</v>
      </c>
      <c r="CU10">
        <v>3.6960101024919205</v>
      </c>
      <c r="CV10">
        <f t="shared" si="45"/>
        <v>3.6960101024919205</v>
      </c>
      <c r="CW10">
        <v>3.4966397814480694</v>
      </c>
      <c r="CX10">
        <f t="shared" si="46"/>
        <v>3.4966397814480694</v>
      </c>
      <c r="CY10">
        <v>4.1222406910940554</v>
      </c>
      <c r="CZ10">
        <f t="shared" si="47"/>
        <v>4.1222406910940554</v>
      </c>
      <c r="DA10">
        <v>3.7099742579412713</v>
      </c>
      <c r="DB10">
        <f t="shared" si="48"/>
        <v>3.7099742579412713</v>
      </c>
      <c r="DC10">
        <v>3.5402413271760733</v>
      </c>
      <c r="DD10">
        <f t="shared" si="49"/>
        <v>3.5402413271760733</v>
      </c>
    </row>
    <row r="11" spans="1:108">
      <c r="A11" t="s">
        <v>306</v>
      </c>
      <c r="B11" t="s">
        <v>292</v>
      </c>
      <c r="C11" t="s">
        <v>293</v>
      </c>
      <c r="D11" t="s">
        <v>307</v>
      </c>
      <c r="E11" t="s">
        <v>308</v>
      </c>
      <c r="F11" t="s">
        <v>296</v>
      </c>
      <c r="G11">
        <v>5.8300000000000907E-2</v>
      </c>
      <c r="H11">
        <v>0.57779980178395351</v>
      </c>
      <c r="I11">
        <v>5.4111173381367603</v>
      </c>
      <c r="J11">
        <f t="shared" si="0"/>
        <v>5.4111173381367603</v>
      </c>
      <c r="K11">
        <v>3.5780432499549941</v>
      </c>
      <c r="L11">
        <f t="shared" si="1"/>
        <v>3.5780432499549941</v>
      </c>
      <c r="M11">
        <v>3.3653627414476537</v>
      </c>
      <c r="N11">
        <f t="shared" si="2"/>
        <v>3.3653627414476537</v>
      </c>
      <c r="O11">
        <v>0.9333014495769979</v>
      </c>
      <c r="P11">
        <f t="shared" si="3"/>
        <v>0.9333014495769979</v>
      </c>
      <c r="Q11">
        <v>4.0457348440830021</v>
      </c>
      <c r="R11">
        <f t="shared" si="4"/>
        <v>4.0457348440830021</v>
      </c>
      <c r="S11">
        <v>0.9333014495769979</v>
      </c>
      <c r="T11">
        <f t="shared" si="5"/>
        <v>0.9333014495769979</v>
      </c>
      <c r="U11">
        <v>3.7435837136264039</v>
      </c>
      <c r="V11">
        <f t="shared" si="6"/>
        <v>3.7435837136264039</v>
      </c>
      <c r="W11">
        <v>0.9333014495769979</v>
      </c>
      <c r="X11">
        <f t="shared" si="7"/>
        <v>0.9333014495769979</v>
      </c>
      <c r="Y11">
        <v>0.9333014495769979</v>
      </c>
      <c r="Z11">
        <f t="shared" si="8"/>
        <v>0.9333014495769979</v>
      </c>
      <c r="AA11">
        <v>3.8770837509638998</v>
      </c>
      <c r="AB11">
        <f t="shared" si="9"/>
        <v>3.8770837509638998</v>
      </c>
      <c r="AC11">
        <v>3.3528011972449652</v>
      </c>
      <c r="AD11">
        <f t="shared" si="10"/>
        <v>3.3528011972449652</v>
      </c>
      <c r="AE11">
        <v>0.9333014495769979</v>
      </c>
      <c r="AF11">
        <f t="shared" si="11"/>
        <v>0.9333014495769979</v>
      </c>
      <c r="AG11">
        <v>3.723319056488366</v>
      </c>
      <c r="AH11">
        <f t="shared" si="12"/>
        <v>3.723319056488366</v>
      </c>
      <c r="AI11">
        <v>0.9333014495769979</v>
      </c>
      <c r="AJ11">
        <f t="shared" si="13"/>
        <v>0.9333014495769979</v>
      </c>
      <c r="AK11">
        <v>0.9333014495769979</v>
      </c>
      <c r="AL11">
        <f t="shared" si="14"/>
        <v>0.9333014495769979</v>
      </c>
      <c r="AM11">
        <v>0.9333014495769979</v>
      </c>
      <c r="AN11">
        <f t="shared" si="15"/>
        <v>0.9333014495769979</v>
      </c>
      <c r="AO11">
        <v>4.2931627233124061</v>
      </c>
      <c r="AP11">
        <f t="shared" si="16"/>
        <v>4.2931627233124061</v>
      </c>
      <c r="AQ11">
        <v>0.9333014495769979</v>
      </c>
      <c r="AR11">
        <f t="shared" si="17"/>
        <v>0.9333014495769979</v>
      </c>
      <c r="AS11">
        <v>3.9672251600853632</v>
      </c>
      <c r="AT11">
        <f t="shared" si="18"/>
        <v>3.9672251600853632</v>
      </c>
      <c r="AU11">
        <v>0.9333014495769979</v>
      </c>
      <c r="AV11">
        <f t="shared" si="19"/>
        <v>0.9333014495769979</v>
      </c>
      <c r="AW11">
        <v>3.7862618291893582</v>
      </c>
      <c r="AX11">
        <f t="shared" si="20"/>
        <v>3.7862618291893582</v>
      </c>
      <c r="AY11">
        <v>0.9333014495769979</v>
      </c>
      <c r="AZ11">
        <f t="shared" si="21"/>
        <v>0.9333014495769979</v>
      </c>
      <c r="BA11">
        <v>3.3221767251904653</v>
      </c>
      <c r="BB11">
        <f t="shared" si="22"/>
        <v>3.3221767251904653</v>
      </c>
      <c r="BC11">
        <v>0.9333014495769979</v>
      </c>
      <c r="BD11">
        <f t="shared" si="23"/>
        <v>0.9333014495769979</v>
      </c>
      <c r="BE11">
        <v>4.1815288387978153</v>
      </c>
      <c r="BF11">
        <f t="shared" si="24"/>
        <v>4.1815288387978153</v>
      </c>
      <c r="BG11">
        <v>0.9333014495769979</v>
      </c>
      <c r="BH11">
        <f t="shared" si="25"/>
        <v>0.9333014495769979</v>
      </c>
      <c r="BI11">
        <v>0.9333014495769979</v>
      </c>
      <c r="BJ11">
        <f t="shared" si="26"/>
        <v>0.9333014495769979</v>
      </c>
      <c r="BK11">
        <v>3.6097774002749827</v>
      </c>
      <c r="BL11">
        <f t="shared" si="27"/>
        <v>3.6097774002749827</v>
      </c>
      <c r="BM11">
        <v>3.7414908085521579</v>
      </c>
      <c r="BN11">
        <f t="shared" si="28"/>
        <v>3.7414908085521579</v>
      </c>
      <c r="BO11">
        <v>4.7312544543669119</v>
      </c>
      <c r="BP11">
        <f t="shared" si="29"/>
        <v>4.7312544543669119</v>
      </c>
      <c r="BQ11">
        <v>3.4665420679762122</v>
      </c>
      <c r="BR11">
        <f t="shared" si="30"/>
        <v>3.4665420679762122</v>
      </c>
      <c r="BS11">
        <v>3.3838830816556071</v>
      </c>
      <c r="BT11">
        <f t="shared" si="31"/>
        <v>3.3838830816556071</v>
      </c>
      <c r="BU11">
        <v>0.9333014495769979</v>
      </c>
      <c r="BV11">
        <f t="shared" si="32"/>
        <v>0.9333014495769979</v>
      </c>
      <c r="BW11">
        <v>4.0714209157865469</v>
      </c>
      <c r="BX11">
        <f t="shared" si="33"/>
        <v>4.0714209157865469</v>
      </c>
      <c r="BY11">
        <v>4.2750737812281452</v>
      </c>
      <c r="BZ11">
        <f t="shared" si="34"/>
        <v>4.2750737812281452</v>
      </c>
      <c r="CA11">
        <v>0.9333014495769979</v>
      </c>
      <c r="CB11">
        <f t="shared" si="35"/>
        <v>0.9333014495769979</v>
      </c>
      <c r="CC11">
        <v>3.7422830669654252</v>
      </c>
      <c r="CD11">
        <f t="shared" si="36"/>
        <v>3.7422830669654252</v>
      </c>
      <c r="CE11">
        <v>0.9333014495769979</v>
      </c>
      <c r="CF11">
        <f t="shared" si="37"/>
        <v>0.9333014495769979</v>
      </c>
      <c r="CG11">
        <v>3.7218798726776909</v>
      </c>
      <c r="CH11">
        <f t="shared" si="38"/>
        <v>3.7218798726776909</v>
      </c>
      <c r="CI11">
        <v>3.5006831092090538</v>
      </c>
      <c r="CJ11">
        <f t="shared" si="39"/>
        <v>3.5006831092090538</v>
      </c>
      <c r="CK11">
        <v>4.5669221845209513</v>
      </c>
      <c r="CL11">
        <f t="shared" si="40"/>
        <v>4.5669221845209513</v>
      </c>
      <c r="CM11">
        <v>4.6381445684429288</v>
      </c>
      <c r="CN11">
        <f t="shared" si="41"/>
        <v>4.6381445684429288</v>
      </c>
      <c r="CO11">
        <v>5.4204011187788277</v>
      </c>
      <c r="CP11">
        <f t="shared" si="42"/>
        <v>5.4204011187788277</v>
      </c>
      <c r="CQ11">
        <v>0.9333014495769979</v>
      </c>
      <c r="CR11">
        <f t="shared" si="43"/>
        <v>0.9333014495769979</v>
      </c>
      <c r="CS11">
        <v>0.9333014495769979</v>
      </c>
      <c r="CT11">
        <f t="shared" si="44"/>
        <v>0.9333014495769979</v>
      </c>
      <c r="CU11">
        <v>3.5567823019542066</v>
      </c>
      <c r="CV11">
        <f t="shared" si="45"/>
        <v>3.5567823019542066</v>
      </c>
      <c r="CW11">
        <v>3.5428937246717562</v>
      </c>
      <c r="CX11">
        <f t="shared" si="46"/>
        <v>3.5428937246717562</v>
      </c>
      <c r="CY11">
        <v>4.0253150011087744</v>
      </c>
      <c r="CZ11">
        <f t="shared" si="47"/>
        <v>4.0253150011087744</v>
      </c>
      <c r="DA11">
        <v>3.5345441988305009</v>
      </c>
      <c r="DB11">
        <f t="shared" si="48"/>
        <v>3.5345441988305009</v>
      </c>
      <c r="DC11">
        <v>3.5670061778713853</v>
      </c>
      <c r="DD11">
        <f t="shared" si="49"/>
        <v>3.5670061778713853</v>
      </c>
    </row>
    <row r="12" spans="1:108">
      <c r="A12" t="s">
        <v>309</v>
      </c>
      <c r="B12" t="s">
        <v>292</v>
      </c>
      <c r="C12" t="s">
        <v>293</v>
      </c>
      <c r="D12" t="s">
        <v>310</v>
      </c>
      <c r="E12" t="s">
        <v>311</v>
      </c>
      <c r="F12" t="s">
        <v>296</v>
      </c>
      <c r="G12">
        <v>8.3199999999999719E-2</v>
      </c>
      <c r="H12">
        <v>0.79012345679012075</v>
      </c>
      <c r="I12">
        <v>4.7703136760220222</v>
      </c>
      <c r="J12">
        <f t="shared" si="0"/>
        <v>4.7703136760220222</v>
      </c>
      <c r="K12">
        <v>3.5010987800583817</v>
      </c>
      <c r="L12">
        <f t="shared" si="1"/>
        <v>3.5010987800583817</v>
      </c>
      <c r="M12">
        <v>3.6314254746362713</v>
      </c>
      <c r="N12">
        <f t="shared" si="2"/>
        <v>3.6314254746362713</v>
      </c>
      <c r="O12">
        <v>0.77884667804529628</v>
      </c>
      <c r="P12">
        <f t="shared" si="3"/>
        <v>0.77884667804529628</v>
      </c>
      <c r="Q12">
        <v>3.729721480242798</v>
      </c>
      <c r="R12">
        <f t="shared" si="4"/>
        <v>3.729721480242798</v>
      </c>
      <c r="S12">
        <v>0.77884667804529628</v>
      </c>
      <c r="T12">
        <f t="shared" si="5"/>
        <v>0.77884667804529628</v>
      </c>
      <c r="U12">
        <v>0.77884667804529628</v>
      </c>
      <c r="V12">
        <f t="shared" si="6"/>
        <v>0.77884667804529628</v>
      </c>
      <c r="W12">
        <v>0.77884667804529628</v>
      </c>
      <c r="X12">
        <f t="shared" si="7"/>
        <v>0.77884667804529628</v>
      </c>
      <c r="Y12">
        <v>0.77884667804529628</v>
      </c>
      <c r="Z12">
        <f t="shared" si="8"/>
        <v>0.77884667804529628</v>
      </c>
      <c r="AA12">
        <v>0.77884667804529628</v>
      </c>
      <c r="AB12">
        <f t="shared" si="9"/>
        <v>0.77884667804529628</v>
      </c>
      <c r="AC12">
        <v>0.77884667804529628</v>
      </c>
      <c r="AD12">
        <f t="shared" si="10"/>
        <v>0.77884667804529628</v>
      </c>
      <c r="AE12">
        <v>0.77884667804529628</v>
      </c>
      <c r="AF12">
        <f t="shared" si="11"/>
        <v>0.77884667804529628</v>
      </c>
      <c r="AG12">
        <v>0.77884667804529628</v>
      </c>
      <c r="AH12">
        <f t="shared" si="12"/>
        <v>0.77884667804529628</v>
      </c>
      <c r="AI12">
        <v>3.6102864222730999</v>
      </c>
      <c r="AJ12">
        <f t="shared" si="13"/>
        <v>3.6102864222730999</v>
      </c>
      <c r="AK12">
        <v>0.77884667804529628</v>
      </c>
      <c r="AL12">
        <f t="shared" si="14"/>
        <v>0.77884667804529628</v>
      </c>
      <c r="AM12">
        <v>0.77884667804529628</v>
      </c>
      <c r="AN12">
        <f t="shared" si="15"/>
        <v>0.77884667804529628</v>
      </c>
      <c r="AO12">
        <v>4.8721864699627817</v>
      </c>
      <c r="AP12">
        <f t="shared" si="16"/>
        <v>4.8721864699627817</v>
      </c>
      <c r="AQ12">
        <v>3.5086203493880412</v>
      </c>
      <c r="AR12">
        <f t="shared" si="17"/>
        <v>3.5086203493880412</v>
      </c>
      <c r="AS12">
        <v>0.77884667804529628</v>
      </c>
      <c r="AT12">
        <f t="shared" si="18"/>
        <v>0.77884667804529628</v>
      </c>
      <c r="AU12">
        <v>4.1624455606804887</v>
      </c>
      <c r="AV12">
        <f t="shared" si="19"/>
        <v>4.1624455606804887</v>
      </c>
      <c r="AW12">
        <v>4.7558718336229466</v>
      </c>
      <c r="AX12">
        <f t="shared" si="20"/>
        <v>4.7558718336229466</v>
      </c>
      <c r="AY12">
        <v>0.77884667804529628</v>
      </c>
      <c r="AZ12">
        <f t="shared" si="21"/>
        <v>0.77884667804529628</v>
      </c>
      <c r="BA12">
        <v>4.0312579112256222</v>
      </c>
      <c r="BB12">
        <f t="shared" si="22"/>
        <v>4.0312579112256222</v>
      </c>
      <c r="BC12">
        <v>0.77884667804529628</v>
      </c>
      <c r="BD12">
        <f t="shared" si="23"/>
        <v>0.77884667804529628</v>
      </c>
      <c r="BE12">
        <v>0.77884667804529628</v>
      </c>
      <c r="BF12">
        <f t="shared" si="24"/>
        <v>0.77884667804529628</v>
      </c>
      <c r="BG12">
        <v>5.7236440601592475</v>
      </c>
      <c r="BH12">
        <f t="shared" si="25"/>
        <v>5.7236440601592475</v>
      </c>
      <c r="BI12">
        <v>3.1336578747609511</v>
      </c>
      <c r="BJ12">
        <f t="shared" si="26"/>
        <v>3.1336578747609511</v>
      </c>
      <c r="BK12">
        <v>3.4706352024479945</v>
      </c>
      <c r="BL12">
        <f t="shared" si="27"/>
        <v>3.4706352024479945</v>
      </c>
      <c r="BM12">
        <v>3.3984074587630393</v>
      </c>
      <c r="BN12">
        <f t="shared" si="28"/>
        <v>3.3984074587630393</v>
      </c>
      <c r="BO12">
        <v>4.4347542471810941</v>
      </c>
      <c r="BP12">
        <f t="shared" si="29"/>
        <v>4.4347542471810941</v>
      </c>
      <c r="BQ12">
        <v>3.3671968309991143</v>
      </c>
      <c r="BR12">
        <f t="shared" si="30"/>
        <v>3.3671968309991143</v>
      </c>
      <c r="BS12">
        <v>0.77884667804529628</v>
      </c>
      <c r="BT12">
        <f t="shared" si="31"/>
        <v>0.77884667804529628</v>
      </c>
      <c r="BU12">
        <v>0.77884667804529628</v>
      </c>
      <c r="BV12">
        <f t="shared" si="32"/>
        <v>0.77884667804529628</v>
      </c>
      <c r="BW12">
        <v>3.7463946542641584</v>
      </c>
      <c r="BX12">
        <f t="shared" si="33"/>
        <v>3.7463946542641584</v>
      </c>
      <c r="BY12">
        <v>3.2141143614597434</v>
      </c>
      <c r="BZ12">
        <f t="shared" si="34"/>
        <v>3.2141143614597434</v>
      </c>
      <c r="CA12">
        <v>0.77884667804529628</v>
      </c>
      <c r="CB12">
        <f t="shared" si="35"/>
        <v>0.77884667804529628</v>
      </c>
      <c r="CC12">
        <v>3.7471156955595091</v>
      </c>
      <c r="CD12">
        <f t="shared" si="36"/>
        <v>3.7471156955595091</v>
      </c>
      <c r="CE12">
        <v>3.3825127569852471</v>
      </c>
      <c r="CF12">
        <f t="shared" si="37"/>
        <v>3.3825127569852471</v>
      </c>
      <c r="CG12">
        <v>0.77884667804529628</v>
      </c>
      <c r="CH12">
        <f t="shared" si="38"/>
        <v>0.77884667804529628</v>
      </c>
      <c r="CI12">
        <v>4.8501330728442253</v>
      </c>
      <c r="CJ12">
        <f t="shared" si="39"/>
        <v>4.8501330728442253</v>
      </c>
      <c r="CK12">
        <v>4.768344995153952</v>
      </c>
      <c r="CL12">
        <f t="shared" si="40"/>
        <v>4.768344995153952</v>
      </c>
      <c r="CM12">
        <v>3.4633814619477836</v>
      </c>
      <c r="CN12">
        <f t="shared" si="41"/>
        <v>3.4633814619477836</v>
      </c>
      <c r="CO12">
        <v>4.290354111419993</v>
      </c>
      <c r="CP12">
        <f t="shared" si="42"/>
        <v>4.290354111419993</v>
      </c>
      <c r="CQ12">
        <v>0.77884667804529628</v>
      </c>
      <c r="CR12">
        <f t="shared" si="43"/>
        <v>0.77884667804529628</v>
      </c>
      <c r="CS12">
        <v>0.77884667804529628</v>
      </c>
      <c r="CT12">
        <f t="shared" si="44"/>
        <v>0.77884667804529628</v>
      </c>
      <c r="CU12">
        <v>3.4932150027696531</v>
      </c>
      <c r="CV12">
        <f t="shared" si="45"/>
        <v>3.4932150027696531</v>
      </c>
      <c r="CW12">
        <v>3.7407506858003385</v>
      </c>
      <c r="CX12">
        <f t="shared" si="46"/>
        <v>3.7407506858003385</v>
      </c>
      <c r="CY12">
        <v>3.9190321801121066</v>
      </c>
      <c r="CZ12">
        <f t="shared" si="47"/>
        <v>3.9190321801121066</v>
      </c>
      <c r="DA12">
        <v>3.45574321577904</v>
      </c>
      <c r="DB12">
        <f t="shared" si="48"/>
        <v>3.45574321577904</v>
      </c>
      <c r="DC12">
        <v>3.3033648268944611</v>
      </c>
      <c r="DD12">
        <f t="shared" si="49"/>
        <v>3.3033648268944611</v>
      </c>
    </row>
    <row r="13" spans="1:108">
      <c r="A13" t="s">
        <v>312</v>
      </c>
      <c r="B13" t="s">
        <v>292</v>
      </c>
      <c r="C13" t="s">
        <v>293</v>
      </c>
      <c r="D13" t="s">
        <v>313</v>
      </c>
      <c r="E13" t="s">
        <v>314</v>
      </c>
      <c r="F13" t="s">
        <v>296</v>
      </c>
      <c r="G13">
        <v>4.8199999999999577E-2</v>
      </c>
      <c r="H13">
        <v>0.48199999999999577</v>
      </c>
      <c r="I13">
        <v>5.3616153499145556</v>
      </c>
      <c r="J13">
        <f t="shared" si="0"/>
        <v>5.3616153499145556</v>
      </c>
      <c r="K13">
        <v>3.6654389053795193</v>
      </c>
      <c r="L13">
        <f t="shared" si="1"/>
        <v>3.6654389053795193</v>
      </c>
      <c r="M13">
        <v>1.0159229660971731</v>
      </c>
      <c r="N13">
        <f t="shared" si="2"/>
        <v>1.0159229660971731</v>
      </c>
      <c r="O13">
        <v>1.0159229660971731</v>
      </c>
      <c r="P13">
        <f t="shared" si="3"/>
        <v>1.0159229660971731</v>
      </c>
      <c r="Q13">
        <v>4.1693322996481035</v>
      </c>
      <c r="R13">
        <f t="shared" si="4"/>
        <v>4.1693322996481035</v>
      </c>
      <c r="S13">
        <v>1.0159229660971731</v>
      </c>
      <c r="T13">
        <f t="shared" si="5"/>
        <v>1.0159229660971731</v>
      </c>
      <c r="U13">
        <v>3.3694776150962666</v>
      </c>
      <c r="V13">
        <f t="shared" si="6"/>
        <v>3.3694776150962666</v>
      </c>
      <c r="W13">
        <v>1.0159229660971731</v>
      </c>
      <c r="X13">
        <f t="shared" si="7"/>
        <v>1.0159229660971731</v>
      </c>
      <c r="Y13">
        <v>1.0159229660971731</v>
      </c>
      <c r="Z13">
        <f t="shared" si="8"/>
        <v>1.0159229660971731</v>
      </c>
      <c r="AA13">
        <v>3.721364147168114</v>
      </c>
      <c r="AB13">
        <f t="shared" si="9"/>
        <v>3.721364147168114</v>
      </c>
      <c r="AC13">
        <v>3.5785155687639749</v>
      </c>
      <c r="AD13">
        <f t="shared" si="10"/>
        <v>3.5785155687639749</v>
      </c>
      <c r="AE13">
        <v>3.61475722828644</v>
      </c>
      <c r="AF13">
        <f t="shared" si="11"/>
        <v>3.61475722828644</v>
      </c>
      <c r="AG13">
        <v>3.7140670260216768</v>
      </c>
      <c r="AH13">
        <f t="shared" si="12"/>
        <v>3.7140670260216768</v>
      </c>
      <c r="AI13">
        <v>1.0159229660971731</v>
      </c>
      <c r="AJ13">
        <f t="shared" si="13"/>
        <v>1.0159229660971731</v>
      </c>
      <c r="AK13">
        <v>1.0159229660971731</v>
      </c>
      <c r="AL13">
        <f t="shared" si="14"/>
        <v>1.0159229660971731</v>
      </c>
      <c r="AM13">
        <v>1.0159229660971731</v>
      </c>
      <c r="AN13">
        <f t="shared" si="15"/>
        <v>1.0159229660971731</v>
      </c>
      <c r="AO13">
        <v>4.5920954039604611</v>
      </c>
      <c r="AP13">
        <f t="shared" si="16"/>
        <v>4.5920954039604611</v>
      </c>
      <c r="AQ13">
        <v>1.0159229660971731</v>
      </c>
      <c r="AR13">
        <f t="shared" si="17"/>
        <v>1.0159229660971731</v>
      </c>
      <c r="AS13">
        <v>3.9891690795381423</v>
      </c>
      <c r="AT13">
        <f t="shared" si="18"/>
        <v>3.9891690795381423</v>
      </c>
      <c r="AU13">
        <v>1.0159229660971731</v>
      </c>
      <c r="AV13">
        <f t="shared" si="19"/>
        <v>1.0159229660971731</v>
      </c>
      <c r="AW13">
        <v>3.9782695682004094</v>
      </c>
      <c r="AX13">
        <f t="shared" si="20"/>
        <v>3.9782695682004094</v>
      </c>
      <c r="AY13">
        <v>1.0159229660971731</v>
      </c>
      <c r="AZ13">
        <f t="shared" si="21"/>
        <v>1.0159229660971731</v>
      </c>
      <c r="BA13">
        <v>3.6808224338937539</v>
      </c>
      <c r="BB13">
        <f t="shared" si="22"/>
        <v>3.6808224338937539</v>
      </c>
      <c r="BC13">
        <v>1.0159229660971731</v>
      </c>
      <c r="BD13">
        <f t="shared" si="23"/>
        <v>1.0159229660971731</v>
      </c>
      <c r="BE13">
        <v>4.1992714028498064</v>
      </c>
      <c r="BF13">
        <f t="shared" si="24"/>
        <v>4.1992714028498064</v>
      </c>
      <c r="BG13">
        <v>1.0159229660971731</v>
      </c>
      <c r="BH13">
        <f t="shared" si="25"/>
        <v>1.0159229660971731</v>
      </c>
      <c r="BI13">
        <v>1.0159229660971731</v>
      </c>
      <c r="BJ13">
        <f t="shared" si="26"/>
        <v>1.0159229660971731</v>
      </c>
      <c r="BK13">
        <v>3.5185740041172378</v>
      </c>
      <c r="BL13">
        <f t="shared" si="27"/>
        <v>3.5185740041172378</v>
      </c>
      <c r="BM13">
        <v>3.4742464987921187</v>
      </c>
      <c r="BN13">
        <f t="shared" si="28"/>
        <v>3.4742464987921187</v>
      </c>
      <c r="BO13">
        <v>4.6749140942110925</v>
      </c>
      <c r="BP13">
        <f t="shared" si="29"/>
        <v>4.6749140942110925</v>
      </c>
      <c r="BQ13">
        <v>3.3886950889979888</v>
      </c>
      <c r="BR13">
        <f t="shared" si="30"/>
        <v>3.3886950889979888</v>
      </c>
      <c r="BS13">
        <v>1.0159229660971731</v>
      </c>
      <c r="BT13">
        <f t="shared" si="31"/>
        <v>1.0159229660971731</v>
      </c>
      <c r="BU13">
        <v>1.0159229660971731</v>
      </c>
      <c r="BV13">
        <f t="shared" si="32"/>
        <v>1.0159229660971731</v>
      </c>
      <c r="BW13">
        <v>4.0327190489991525</v>
      </c>
      <c r="BX13">
        <f t="shared" si="33"/>
        <v>4.0327190489991525</v>
      </c>
      <c r="BY13">
        <v>4.3234866032103296</v>
      </c>
      <c r="BZ13">
        <f t="shared" si="34"/>
        <v>4.3234866032103296</v>
      </c>
      <c r="CA13">
        <v>1.0159229660971731</v>
      </c>
      <c r="CB13">
        <f t="shared" si="35"/>
        <v>1.0159229660971731</v>
      </c>
      <c r="CC13">
        <v>3.6007470159294894</v>
      </c>
      <c r="CD13">
        <f t="shared" si="36"/>
        <v>3.6007470159294894</v>
      </c>
      <c r="CE13">
        <v>1.0159229660971731</v>
      </c>
      <c r="CF13">
        <f t="shared" si="37"/>
        <v>1.0159229660971731</v>
      </c>
      <c r="CG13">
        <v>3.5218268762905769</v>
      </c>
      <c r="CH13">
        <f t="shared" si="38"/>
        <v>3.5218268762905769</v>
      </c>
      <c r="CI13">
        <v>4.1261536459256343</v>
      </c>
      <c r="CJ13">
        <f t="shared" si="39"/>
        <v>4.1261536459256343</v>
      </c>
      <c r="CK13">
        <v>4.8146672267806947</v>
      </c>
      <c r="CL13">
        <f t="shared" si="40"/>
        <v>4.8146672267806947</v>
      </c>
      <c r="CM13">
        <v>4.4618918858144037</v>
      </c>
      <c r="CN13">
        <f t="shared" si="41"/>
        <v>4.4618918858144037</v>
      </c>
      <c r="CO13">
        <v>5.342247436889207</v>
      </c>
      <c r="CP13">
        <f t="shared" si="42"/>
        <v>5.342247436889207</v>
      </c>
      <c r="CQ13">
        <v>1.0159229660971731</v>
      </c>
      <c r="CR13">
        <f t="shared" si="43"/>
        <v>1.0159229660971731</v>
      </c>
      <c r="CS13">
        <v>1.0159229660971731</v>
      </c>
      <c r="CT13">
        <f t="shared" si="44"/>
        <v>1.0159229660971731</v>
      </c>
      <c r="CU13">
        <v>3.770468524583753</v>
      </c>
      <c r="CV13">
        <f t="shared" si="45"/>
        <v>3.770468524583753</v>
      </c>
      <c r="CW13">
        <v>4.0312751757838141</v>
      </c>
      <c r="CX13">
        <f t="shared" si="46"/>
        <v>4.0312751757838141</v>
      </c>
      <c r="CY13">
        <v>4.1505596341425468</v>
      </c>
      <c r="CZ13">
        <f t="shared" si="47"/>
        <v>4.1505596341425468</v>
      </c>
      <c r="DA13">
        <v>3.8161064690827788</v>
      </c>
      <c r="DB13">
        <f t="shared" si="48"/>
        <v>3.8161064690827788</v>
      </c>
      <c r="DC13">
        <v>3.5506063655614226</v>
      </c>
      <c r="DD13">
        <f t="shared" si="49"/>
        <v>3.5506063655614226</v>
      </c>
    </row>
    <row r="14" spans="1:108">
      <c r="A14" t="s">
        <v>315</v>
      </c>
      <c r="B14" t="s">
        <v>292</v>
      </c>
      <c r="C14" t="s">
        <v>293</v>
      </c>
      <c r="D14" t="s">
        <v>316</v>
      </c>
      <c r="E14" t="s">
        <v>317</v>
      </c>
      <c r="F14" t="s">
        <v>296</v>
      </c>
      <c r="G14">
        <v>6.5400000000000347E-2</v>
      </c>
      <c r="H14">
        <v>0.5356265356265385</v>
      </c>
      <c r="I14">
        <v>5.6078032930733661</v>
      </c>
      <c r="J14">
        <f t="shared" si="0"/>
        <v>5.6078032930733661</v>
      </c>
      <c r="K14">
        <v>4.157561655506993</v>
      </c>
      <c r="L14">
        <f t="shared" si="1"/>
        <v>4.157561655506993</v>
      </c>
      <c r="M14">
        <v>3.3474225260208206</v>
      </c>
      <c r="N14">
        <f t="shared" si="2"/>
        <v>3.3474225260208206</v>
      </c>
      <c r="O14">
        <v>0.8833922560117492</v>
      </c>
      <c r="P14">
        <f t="shared" si="3"/>
        <v>0.8833922560117492</v>
      </c>
      <c r="Q14">
        <v>4.0795994017443995</v>
      </c>
      <c r="R14">
        <f t="shared" si="4"/>
        <v>4.0795994017443995</v>
      </c>
      <c r="S14">
        <v>0.8833922560117492</v>
      </c>
      <c r="T14">
        <f t="shared" si="5"/>
        <v>0.8833922560117492</v>
      </c>
      <c r="U14">
        <v>0.8833922560117492</v>
      </c>
      <c r="V14">
        <f t="shared" si="6"/>
        <v>0.8833922560117492</v>
      </c>
      <c r="W14">
        <v>3.6952325830036399</v>
      </c>
      <c r="X14">
        <f t="shared" si="7"/>
        <v>3.6952325830036399</v>
      </c>
      <c r="Y14">
        <v>0.8833922560117492</v>
      </c>
      <c r="Z14">
        <f t="shared" si="8"/>
        <v>0.8833922560117492</v>
      </c>
      <c r="AA14">
        <v>3.6881925128821478</v>
      </c>
      <c r="AB14">
        <f t="shared" si="9"/>
        <v>3.6881925128821478</v>
      </c>
      <c r="AC14">
        <v>3.3507161645718209</v>
      </c>
      <c r="AD14">
        <f t="shared" si="10"/>
        <v>3.3507161645718209</v>
      </c>
      <c r="AE14">
        <v>3.1958785035235677</v>
      </c>
      <c r="AF14">
        <f t="shared" si="11"/>
        <v>3.1958785035235677</v>
      </c>
      <c r="AG14">
        <v>3.6813518997489454</v>
      </c>
      <c r="AH14">
        <f t="shared" si="12"/>
        <v>3.6813518997489454</v>
      </c>
      <c r="AI14">
        <v>0.8833922560117492</v>
      </c>
      <c r="AJ14">
        <f t="shared" si="13"/>
        <v>0.8833922560117492</v>
      </c>
      <c r="AK14">
        <v>3.3647058669911258</v>
      </c>
      <c r="AL14">
        <f t="shared" si="14"/>
        <v>3.3647058669911258</v>
      </c>
      <c r="AM14">
        <v>3.3003022418196455</v>
      </c>
      <c r="AN14">
        <f t="shared" si="15"/>
        <v>3.3003022418196455</v>
      </c>
      <c r="AO14">
        <v>4.6594617286757982</v>
      </c>
      <c r="AP14">
        <f t="shared" si="16"/>
        <v>4.6594617286757982</v>
      </c>
      <c r="AQ14">
        <v>0.8833922560117492</v>
      </c>
      <c r="AR14">
        <f t="shared" si="17"/>
        <v>0.8833922560117492</v>
      </c>
      <c r="AS14">
        <v>4.0784956177548368</v>
      </c>
      <c r="AT14">
        <f t="shared" si="18"/>
        <v>4.0784956177548368</v>
      </c>
      <c r="AU14">
        <v>3.320936717809241</v>
      </c>
      <c r="AV14">
        <f t="shared" si="19"/>
        <v>3.320936717809241</v>
      </c>
      <c r="AW14">
        <v>3.889521857176061</v>
      </c>
      <c r="AX14">
        <f t="shared" si="20"/>
        <v>3.889521857176061</v>
      </c>
      <c r="AY14">
        <v>0.8833922560117492</v>
      </c>
      <c r="AZ14">
        <f t="shared" si="21"/>
        <v>0.8833922560117492</v>
      </c>
      <c r="BA14">
        <v>3.4985276362264797</v>
      </c>
      <c r="BB14">
        <f t="shared" si="22"/>
        <v>3.4985276362264797</v>
      </c>
      <c r="BC14">
        <v>0.8833922560117492</v>
      </c>
      <c r="BD14">
        <f t="shared" si="23"/>
        <v>0.8833922560117492</v>
      </c>
      <c r="BE14">
        <v>4.2846273197549403</v>
      </c>
      <c r="BF14">
        <f t="shared" si="24"/>
        <v>4.2846273197549403</v>
      </c>
      <c r="BG14">
        <v>3.1885414809889374</v>
      </c>
      <c r="BH14">
        <f t="shared" si="25"/>
        <v>3.1885414809889374</v>
      </c>
      <c r="BI14">
        <v>3.2614884082902811</v>
      </c>
      <c r="BJ14">
        <f t="shared" si="26"/>
        <v>3.2614884082902811</v>
      </c>
      <c r="BK14">
        <v>3.5617321461387297</v>
      </c>
      <c r="BL14">
        <f t="shared" si="27"/>
        <v>3.5617321461387297</v>
      </c>
      <c r="BM14">
        <v>3.4752756822892303</v>
      </c>
      <c r="BN14">
        <f t="shared" si="28"/>
        <v>3.4752756822892303</v>
      </c>
      <c r="BO14">
        <v>4.534700708333232</v>
      </c>
      <c r="BP14">
        <f t="shared" si="29"/>
        <v>4.534700708333232</v>
      </c>
      <c r="BQ14">
        <v>3.9979191751118273</v>
      </c>
      <c r="BR14">
        <f t="shared" si="30"/>
        <v>3.9979191751118273</v>
      </c>
      <c r="BS14">
        <v>3.4110840104459399</v>
      </c>
      <c r="BT14">
        <f t="shared" si="31"/>
        <v>3.4110840104459399</v>
      </c>
      <c r="BU14">
        <v>0.8833922560117492</v>
      </c>
      <c r="BV14">
        <f t="shared" si="32"/>
        <v>0.8833922560117492</v>
      </c>
      <c r="BW14">
        <v>4.1518475972699953</v>
      </c>
      <c r="BX14">
        <f t="shared" si="33"/>
        <v>4.1518475972699953</v>
      </c>
      <c r="BY14">
        <v>4.2665017688140452</v>
      </c>
      <c r="BZ14">
        <f t="shared" si="34"/>
        <v>4.2665017688140452</v>
      </c>
      <c r="CA14">
        <v>0.8833922560117492</v>
      </c>
      <c r="CB14">
        <f t="shared" si="35"/>
        <v>0.8833922560117492</v>
      </c>
      <c r="CC14">
        <v>3.4936413479759976</v>
      </c>
      <c r="CD14">
        <f t="shared" si="36"/>
        <v>3.4936413479759976</v>
      </c>
      <c r="CE14">
        <v>0.8833922560117492</v>
      </c>
      <c r="CF14">
        <f t="shared" si="37"/>
        <v>0.8833922560117492</v>
      </c>
      <c r="CG14">
        <v>3.687950100246725</v>
      </c>
      <c r="CH14">
        <f t="shared" si="38"/>
        <v>3.687950100246725</v>
      </c>
      <c r="CI14">
        <v>3.8048071475308531</v>
      </c>
      <c r="CJ14">
        <f t="shared" si="39"/>
        <v>3.8048071475308531</v>
      </c>
      <c r="CK14">
        <v>4.5346904332141964</v>
      </c>
      <c r="CL14">
        <f t="shared" si="40"/>
        <v>4.5346904332141964</v>
      </c>
      <c r="CM14">
        <v>4.4298241109103582</v>
      </c>
      <c r="CN14">
        <f t="shared" si="41"/>
        <v>4.4298241109103582</v>
      </c>
      <c r="CO14">
        <v>5.4728441543607573</v>
      </c>
      <c r="CP14">
        <f t="shared" si="42"/>
        <v>5.4728441543607573</v>
      </c>
      <c r="CQ14">
        <v>0.8833922560117492</v>
      </c>
      <c r="CR14">
        <f t="shared" si="43"/>
        <v>0.8833922560117492</v>
      </c>
      <c r="CS14">
        <v>0.8833922560117492</v>
      </c>
      <c r="CT14">
        <f t="shared" si="44"/>
        <v>0.8833922560117492</v>
      </c>
      <c r="CU14">
        <v>3.3863107520417031</v>
      </c>
      <c r="CV14">
        <f t="shared" si="45"/>
        <v>3.3863107520417031</v>
      </c>
      <c r="CW14">
        <v>3.4235815324351759</v>
      </c>
      <c r="CX14">
        <f t="shared" si="46"/>
        <v>3.4235815324351759</v>
      </c>
      <c r="CY14">
        <v>3.9245645795272472</v>
      </c>
      <c r="CZ14">
        <f t="shared" si="47"/>
        <v>3.9245645795272472</v>
      </c>
      <c r="DA14">
        <v>3.4833626146864551</v>
      </c>
      <c r="DB14">
        <f t="shared" si="48"/>
        <v>3.4833626146864551</v>
      </c>
      <c r="DC14">
        <v>3.4597428219177875</v>
      </c>
      <c r="DD14">
        <f t="shared" si="49"/>
        <v>3.4597428219177875</v>
      </c>
    </row>
    <row r="15" spans="1:108">
      <c r="A15" t="s">
        <v>318</v>
      </c>
      <c r="B15" t="s">
        <v>292</v>
      </c>
      <c r="C15" t="s">
        <v>293</v>
      </c>
      <c r="D15" t="s">
        <v>319</v>
      </c>
      <c r="E15" t="s">
        <v>320</v>
      </c>
      <c r="F15" t="s">
        <v>296</v>
      </c>
      <c r="G15">
        <v>6.1600000000000321E-2</v>
      </c>
      <c r="H15">
        <v>0.54950936663693417</v>
      </c>
      <c r="I15">
        <v>5.3212397525543427</v>
      </c>
      <c r="J15">
        <f t="shared" si="0"/>
        <v>5.3212397525543427</v>
      </c>
      <c r="K15">
        <v>3.2713285592448131</v>
      </c>
      <c r="L15">
        <f t="shared" si="1"/>
        <v>3.2713285592448131</v>
      </c>
      <c r="M15">
        <v>3.3271830576209367</v>
      </c>
      <c r="N15">
        <f t="shared" si="2"/>
        <v>3.3271830576209367</v>
      </c>
      <c r="O15">
        <v>0.90938929217159115</v>
      </c>
      <c r="P15">
        <f t="shared" si="3"/>
        <v>0.90938929217159115</v>
      </c>
      <c r="Q15">
        <v>3.8941478676237891</v>
      </c>
      <c r="R15">
        <f t="shared" si="4"/>
        <v>3.8941478676237891</v>
      </c>
      <c r="S15">
        <v>0.90938929217159115</v>
      </c>
      <c r="T15">
        <f t="shared" si="5"/>
        <v>0.90938929217159115</v>
      </c>
      <c r="U15">
        <v>0.90938929217159115</v>
      </c>
      <c r="V15">
        <f t="shared" si="6"/>
        <v>0.90938929217159115</v>
      </c>
      <c r="W15">
        <v>3.5729564229487978</v>
      </c>
      <c r="X15">
        <f t="shared" si="7"/>
        <v>3.5729564229487978</v>
      </c>
      <c r="Y15">
        <v>0.90938929217159115</v>
      </c>
      <c r="Z15">
        <f t="shared" si="8"/>
        <v>0.90938929217159115</v>
      </c>
      <c r="AA15">
        <v>3.7503017224523818</v>
      </c>
      <c r="AB15">
        <f t="shared" si="9"/>
        <v>3.7503017224523818</v>
      </c>
      <c r="AC15">
        <v>3.2458930536436514</v>
      </c>
      <c r="AD15">
        <f t="shared" si="10"/>
        <v>3.2458930536436514</v>
      </c>
      <c r="AE15">
        <v>0.90938929217159115</v>
      </c>
      <c r="AF15">
        <f t="shared" si="11"/>
        <v>0.90938929217159115</v>
      </c>
      <c r="AG15">
        <v>3.4535193741595558</v>
      </c>
      <c r="AH15">
        <f t="shared" si="12"/>
        <v>3.4535193741595558</v>
      </c>
      <c r="AI15">
        <v>0.90938929217159115</v>
      </c>
      <c r="AJ15">
        <f t="shared" si="13"/>
        <v>0.90938929217159115</v>
      </c>
      <c r="AK15">
        <v>0.90938929217159115</v>
      </c>
      <c r="AL15">
        <f t="shared" si="14"/>
        <v>0.90938929217159115</v>
      </c>
      <c r="AM15">
        <v>0.90938929217159115</v>
      </c>
      <c r="AN15">
        <f t="shared" si="15"/>
        <v>0.90938929217159115</v>
      </c>
      <c r="AO15">
        <v>4.557363634610585</v>
      </c>
      <c r="AP15">
        <f t="shared" si="16"/>
        <v>4.557363634610585</v>
      </c>
      <c r="AQ15">
        <v>3.3463688530682303</v>
      </c>
      <c r="AR15">
        <f t="shared" si="17"/>
        <v>3.3463688530682303</v>
      </c>
      <c r="AS15">
        <v>3.7798727913014569</v>
      </c>
      <c r="AT15">
        <f t="shared" si="18"/>
        <v>3.7798727913014569</v>
      </c>
      <c r="AU15">
        <v>0.90938929217159115</v>
      </c>
      <c r="AV15">
        <f t="shared" si="19"/>
        <v>0.90938929217159115</v>
      </c>
      <c r="AW15">
        <v>4.2540141753472209</v>
      </c>
      <c r="AX15">
        <f t="shared" si="20"/>
        <v>4.2540141753472209</v>
      </c>
      <c r="AY15">
        <v>0.90938929217159115</v>
      </c>
      <c r="AZ15">
        <f t="shared" si="21"/>
        <v>0.90938929217159115</v>
      </c>
      <c r="BA15">
        <v>3.2567973758838447</v>
      </c>
      <c r="BB15">
        <f t="shared" si="22"/>
        <v>3.2567973758838447</v>
      </c>
      <c r="BC15">
        <v>0.90938929217159115</v>
      </c>
      <c r="BD15">
        <f t="shared" si="23"/>
        <v>0.90938929217159115</v>
      </c>
      <c r="BE15">
        <v>4.329015975110539</v>
      </c>
      <c r="BF15">
        <f t="shared" si="24"/>
        <v>4.329015975110539</v>
      </c>
      <c r="BG15">
        <v>3.2234419967819181</v>
      </c>
      <c r="BH15">
        <f t="shared" si="25"/>
        <v>3.2234419967819181</v>
      </c>
      <c r="BI15">
        <v>0.90938929217159115</v>
      </c>
      <c r="BJ15">
        <f t="shared" si="26"/>
        <v>0.90938929217159115</v>
      </c>
      <c r="BK15">
        <v>4.6555105963506227</v>
      </c>
      <c r="BL15">
        <f t="shared" si="27"/>
        <v>4.6555105963506227</v>
      </c>
      <c r="BM15">
        <v>0.90938929217159115</v>
      </c>
      <c r="BN15">
        <f t="shared" si="28"/>
        <v>0.90938929217159115</v>
      </c>
      <c r="BO15">
        <v>4.0607150058041723</v>
      </c>
      <c r="BP15">
        <f t="shared" si="29"/>
        <v>4.0607150058041723</v>
      </c>
      <c r="BQ15">
        <v>3.5169944159320212</v>
      </c>
      <c r="BR15">
        <f t="shared" si="30"/>
        <v>3.5169944159320212</v>
      </c>
      <c r="BS15">
        <v>0.90938929217159115</v>
      </c>
      <c r="BT15">
        <f t="shared" si="31"/>
        <v>0.90938929217159115</v>
      </c>
      <c r="BU15">
        <v>0.90938929217159115</v>
      </c>
      <c r="BV15">
        <f t="shared" si="32"/>
        <v>0.90938929217159115</v>
      </c>
      <c r="BW15">
        <v>4.1453376906340837</v>
      </c>
      <c r="BX15">
        <f t="shared" si="33"/>
        <v>4.1453376906340837</v>
      </c>
      <c r="BY15">
        <v>4.191237277146616</v>
      </c>
      <c r="BZ15">
        <f t="shared" si="34"/>
        <v>4.191237277146616</v>
      </c>
      <c r="CA15">
        <v>0.90938929217159115</v>
      </c>
      <c r="CB15">
        <f t="shared" si="35"/>
        <v>0.90938929217159115</v>
      </c>
      <c r="CC15">
        <v>3.7618314663838728</v>
      </c>
      <c r="CD15">
        <f t="shared" si="36"/>
        <v>3.7618314663838728</v>
      </c>
      <c r="CE15">
        <v>0.90938929217159115</v>
      </c>
      <c r="CF15">
        <f t="shared" si="37"/>
        <v>0.90938929217159115</v>
      </c>
      <c r="CG15">
        <v>3.5134835244394722</v>
      </c>
      <c r="CH15">
        <f t="shared" si="38"/>
        <v>3.5134835244394722</v>
      </c>
      <c r="CI15">
        <v>3.8724523762911676</v>
      </c>
      <c r="CJ15">
        <f t="shared" si="39"/>
        <v>3.8724523762911676</v>
      </c>
      <c r="CK15">
        <v>4.7114875920525101</v>
      </c>
      <c r="CL15">
        <f t="shared" si="40"/>
        <v>4.7114875920525101</v>
      </c>
      <c r="CM15">
        <v>4.6471755420496992</v>
      </c>
      <c r="CN15">
        <f t="shared" si="41"/>
        <v>4.6471755420496992</v>
      </c>
      <c r="CO15">
        <v>5.1573232003461253</v>
      </c>
      <c r="CP15">
        <f t="shared" si="42"/>
        <v>5.1573232003461253</v>
      </c>
      <c r="CQ15">
        <v>0.90938929217159115</v>
      </c>
      <c r="CR15">
        <f t="shared" si="43"/>
        <v>0.90938929217159115</v>
      </c>
      <c r="CS15">
        <v>0.90938929217159115</v>
      </c>
      <c r="CT15">
        <f t="shared" si="44"/>
        <v>0.90938929217159115</v>
      </c>
      <c r="CU15">
        <v>3.4740955889262493</v>
      </c>
      <c r="CV15">
        <f t="shared" si="45"/>
        <v>3.4740955889262493</v>
      </c>
      <c r="CW15">
        <v>3.4919162613392341</v>
      </c>
      <c r="CX15">
        <f t="shared" si="46"/>
        <v>3.4919162613392341</v>
      </c>
      <c r="CY15">
        <v>4.0829578046408708</v>
      </c>
      <c r="CZ15">
        <f t="shared" si="47"/>
        <v>4.0829578046408708</v>
      </c>
      <c r="DA15">
        <v>3.6285332285349887</v>
      </c>
      <c r="DB15">
        <f t="shared" si="48"/>
        <v>3.6285332285349887</v>
      </c>
      <c r="DC15">
        <v>3.5576009345280131</v>
      </c>
      <c r="DD15">
        <f t="shared" si="49"/>
        <v>3.5576009345280131</v>
      </c>
    </row>
    <row r="16" spans="1:108">
      <c r="A16" t="s">
        <v>321</v>
      </c>
      <c r="B16" t="s">
        <v>292</v>
      </c>
      <c r="C16" t="s">
        <v>293</v>
      </c>
      <c r="D16" t="s">
        <v>322</v>
      </c>
      <c r="E16" t="s">
        <v>323</v>
      </c>
      <c r="F16" t="s">
        <v>296</v>
      </c>
      <c r="G16">
        <v>8.6300000000001376E-2</v>
      </c>
      <c r="H16">
        <v>0.80729653882134123</v>
      </c>
      <c r="I16">
        <v>4.9712014857165414</v>
      </c>
      <c r="J16">
        <f t="shared" si="0"/>
        <v>4.9712014857165414</v>
      </c>
      <c r="K16">
        <v>3.5606850449505454</v>
      </c>
      <c r="L16">
        <f t="shared" si="1"/>
        <v>3.5606850449505454</v>
      </c>
      <c r="M16">
        <v>3.5544309011975774</v>
      </c>
      <c r="N16">
        <f t="shared" si="2"/>
        <v>3.5544309011975774</v>
      </c>
      <c r="O16">
        <v>3.1326573475706834</v>
      </c>
      <c r="P16">
        <f t="shared" si="3"/>
        <v>3.1326573475706834</v>
      </c>
      <c r="Q16">
        <v>4.0617193055055658</v>
      </c>
      <c r="R16">
        <f t="shared" si="4"/>
        <v>4.0617193055055658</v>
      </c>
      <c r="S16">
        <v>0.76295920862080235</v>
      </c>
      <c r="T16">
        <f t="shared" si="5"/>
        <v>0.76295920862080235</v>
      </c>
      <c r="U16">
        <v>3.0846736011471543</v>
      </c>
      <c r="V16">
        <f t="shared" si="6"/>
        <v>3.0846736011471543</v>
      </c>
      <c r="W16">
        <v>0.76295920862080235</v>
      </c>
      <c r="X16">
        <f t="shared" si="7"/>
        <v>0.76295920862080235</v>
      </c>
      <c r="Y16">
        <v>0.76295920862080235</v>
      </c>
      <c r="Z16">
        <f t="shared" si="8"/>
        <v>0.76295920862080235</v>
      </c>
      <c r="AA16">
        <v>0.76295920862080235</v>
      </c>
      <c r="AB16">
        <f t="shared" si="9"/>
        <v>0.76295920862080235</v>
      </c>
      <c r="AC16">
        <v>0.76295920862080235</v>
      </c>
      <c r="AD16">
        <f t="shared" si="10"/>
        <v>0.76295920862080235</v>
      </c>
      <c r="AE16">
        <v>3.3704399670422518</v>
      </c>
      <c r="AF16">
        <f t="shared" si="11"/>
        <v>3.3704399670422518</v>
      </c>
      <c r="AG16">
        <v>0.76295920862080235</v>
      </c>
      <c r="AH16">
        <f t="shared" si="12"/>
        <v>0.76295920862080235</v>
      </c>
      <c r="AI16">
        <v>3.6712382909266155</v>
      </c>
      <c r="AJ16">
        <f t="shared" si="13"/>
        <v>3.6712382909266155</v>
      </c>
      <c r="AK16">
        <v>3.268649005072719</v>
      </c>
      <c r="AL16">
        <f t="shared" si="14"/>
        <v>3.268649005072719</v>
      </c>
      <c r="AM16">
        <v>0.76295920862080235</v>
      </c>
      <c r="AN16">
        <f t="shared" si="15"/>
        <v>0.76295920862080235</v>
      </c>
      <c r="AO16">
        <v>5.4392463295853046</v>
      </c>
      <c r="AP16">
        <f t="shared" si="16"/>
        <v>5.4392463295853046</v>
      </c>
      <c r="AQ16">
        <v>3.6473024898985456</v>
      </c>
      <c r="AR16">
        <f t="shared" si="17"/>
        <v>3.6473024898985456</v>
      </c>
      <c r="AS16">
        <v>0.76295920862080235</v>
      </c>
      <c r="AT16">
        <f t="shared" si="18"/>
        <v>0.76295920862080235</v>
      </c>
      <c r="AU16">
        <v>4.1919668994052266</v>
      </c>
      <c r="AV16">
        <f t="shared" si="19"/>
        <v>4.1919668994052266</v>
      </c>
      <c r="AW16">
        <v>4.8296684114193154</v>
      </c>
      <c r="AX16">
        <f t="shared" si="20"/>
        <v>4.8296684114193154</v>
      </c>
      <c r="AY16">
        <v>0.76295920862080235</v>
      </c>
      <c r="AZ16">
        <f t="shared" si="21"/>
        <v>0.76295920862080235</v>
      </c>
      <c r="BA16">
        <v>0.76295920862080235</v>
      </c>
      <c r="BB16">
        <f t="shared" si="22"/>
        <v>0.76295920862080235</v>
      </c>
      <c r="BC16">
        <v>0.76295920862080235</v>
      </c>
      <c r="BD16">
        <f t="shared" si="23"/>
        <v>0.76295920862080235</v>
      </c>
      <c r="BE16">
        <v>5.4701639126844581</v>
      </c>
      <c r="BF16">
        <f t="shared" si="24"/>
        <v>5.4701639126844581</v>
      </c>
      <c r="BG16">
        <v>3.2657221623798187</v>
      </c>
      <c r="BH16">
        <f t="shared" si="25"/>
        <v>3.2657221623798187</v>
      </c>
      <c r="BI16">
        <v>3.9153606995018242</v>
      </c>
      <c r="BJ16">
        <f t="shared" si="26"/>
        <v>3.9153606995018242</v>
      </c>
      <c r="BK16">
        <v>3.7459066904542286</v>
      </c>
      <c r="BL16">
        <f t="shared" si="27"/>
        <v>3.7459066904542286</v>
      </c>
      <c r="BM16">
        <v>3.7692018419692697</v>
      </c>
      <c r="BN16">
        <f t="shared" si="28"/>
        <v>3.7692018419692697</v>
      </c>
      <c r="BO16">
        <v>5.1090891097056419</v>
      </c>
      <c r="BP16">
        <f t="shared" si="29"/>
        <v>5.1090891097056419</v>
      </c>
      <c r="BQ16">
        <v>3.2688847953334408</v>
      </c>
      <c r="BR16">
        <f t="shared" si="30"/>
        <v>3.2688847953334408</v>
      </c>
      <c r="BS16">
        <v>3.3198668870702983</v>
      </c>
      <c r="BT16">
        <f t="shared" si="31"/>
        <v>3.3198668870702983</v>
      </c>
      <c r="BU16">
        <v>0.76295920862080235</v>
      </c>
      <c r="BV16">
        <f t="shared" si="32"/>
        <v>0.76295920862080235</v>
      </c>
      <c r="BW16">
        <v>3.7092738925056992</v>
      </c>
      <c r="BX16">
        <f t="shared" si="33"/>
        <v>3.7092738925056992</v>
      </c>
      <c r="BY16">
        <v>3.4398557463545458</v>
      </c>
      <c r="BZ16">
        <f t="shared" si="34"/>
        <v>3.4398557463545458</v>
      </c>
      <c r="CA16">
        <v>3.2387727176338394</v>
      </c>
      <c r="CB16">
        <f t="shared" si="35"/>
        <v>3.2387727176338394</v>
      </c>
      <c r="CC16">
        <v>3.345574752073786</v>
      </c>
      <c r="CD16">
        <f t="shared" si="36"/>
        <v>3.345574752073786</v>
      </c>
      <c r="CE16">
        <v>3.1718060833585766</v>
      </c>
      <c r="CF16">
        <f t="shared" si="37"/>
        <v>3.1718060833585766</v>
      </c>
      <c r="CG16">
        <v>0.76295920862080235</v>
      </c>
      <c r="CH16">
        <f t="shared" si="38"/>
        <v>0.76295920862080235</v>
      </c>
      <c r="CI16">
        <v>4.5384061010377561</v>
      </c>
      <c r="CJ16">
        <f t="shared" si="39"/>
        <v>4.5384061010377561</v>
      </c>
      <c r="CK16">
        <v>4.9275895672418679</v>
      </c>
      <c r="CL16">
        <f t="shared" si="40"/>
        <v>4.9275895672418679</v>
      </c>
      <c r="CM16">
        <v>3.5215214061738469</v>
      </c>
      <c r="CN16">
        <f t="shared" si="41"/>
        <v>3.5215214061738469</v>
      </c>
      <c r="CO16">
        <v>4.1540411742279408</v>
      </c>
      <c r="CP16">
        <f t="shared" si="42"/>
        <v>4.1540411742279408</v>
      </c>
      <c r="CQ16">
        <v>3.4240673685612921</v>
      </c>
      <c r="CR16">
        <f t="shared" si="43"/>
        <v>3.4240673685612921</v>
      </c>
      <c r="CS16">
        <v>0.76295920862080235</v>
      </c>
      <c r="CT16">
        <f t="shared" si="44"/>
        <v>0.76295920862080235</v>
      </c>
      <c r="CU16">
        <v>3.2987063792250031</v>
      </c>
      <c r="CV16">
        <f t="shared" si="45"/>
        <v>3.2987063792250031</v>
      </c>
      <c r="CW16">
        <v>3.5849938396654246</v>
      </c>
      <c r="CX16">
        <f t="shared" si="46"/>
        <v>3.5849938396654246</v>
      </c>
      <c r="CY16">
        <v>3.8804273840119765</v>
      </c>
      <c r="CZ16">
        <f t="shared" si="47"/>
        <v>3.8804273840119765</v>
      </c>
      <c r="DA16">
        <v>3.8675910606383876</v>
      </c>
      <c r="DB16">
        <f t="shared" si="48"/>
        <v>3.8675910606383876</v>
      </c>
      <c r="DC16">
        <v>3.3362486472250059</v>
      </c>
      <c r="DD16">
        <f t="shared" si="49"/>
        <v>3.3362486472250059</v>
      </c>
    </row>
    <row r="17" spans="1:108">
      <c r="A17" t="s">
        <v>324</v>
      </c>
      <c r="B17" t="s">
        <v>292</v>
      </c>
      <c r="C17" t="s">
        <v>293</v>
      </c>
      <c r="D17" t="s">
        <v>325</v>
      </c>
      <c r="E17" t="s">
        <v>326</v>
      </c>
      <c r="F17" t="s">
        <v>296</v>
      </c>
      <c r="G17">
        <v>5.540000000000056E-2</v>
      </c>
      <c r="H17">
        <v>0.54207436399217768</v>
      </c>
      <c r="I17">
        <v>5.3761258341757099</v>
      </c>
      <c r="J17">
        <f t="shared" si="0"/>
        <v>5.3761258341757099</v>
      </c>
      <c r="K17">
        <v>3.4048398892143168</v>
      </c>
      <c r="L17">
        <f t="shared" si="1"/>
        <v>3.4048398892143168</v>
      </c>
      <c r="M17">
        <v>3.3215019711775828</v>
      </c>
      <c r="N17">
        <f t="shared" si="2"/>
        <v>3.3215019711775828</v>
      </c>
      <c r="O17">
        <v>0.95546023960758464</v>
      </c>
      <c r="P17">
        <f t="shared" si="3"/>
        <v>0.95546023960758464</v>
      </c>
      <c r="Q17">
        <v>3.9740409163715911</v>
      </c>
      <c r="R17">
        <f t="shared" si="4"/>
        <v>3.9740409163715911</v>
      </c>
      <c r="S17">
        <v>0.95546023960758464</v>
      </c>
      <c r="T17">
        <f t="shared" si="5"/>
        <v>0.95546023960758464</v>
      </c>
      <c r="U17">
        <v>0.95546023960758464</v>
      </c>
      <c r="V17">
        <f t="shared" si="6"/>
        <v>0.95546023960758464</v>
      </c>
      <c r="W17">
        <v>3.2616964956967731</v>
      </c>
      <c r="X17">
        <f t="shared" si="7"/>
        <v>3.2616964956967731</v>
      </c>
      <c r="Y17">
        <v>0.95546023960758464</v>
      </c>
      <c r="Z17">
        <f t="shared" si="8"/>
        <v>0.95546023960758464</v>
      </c>
      <c r="AA17">
        <v>3.688357167735004</v>
      </c>
      <c r="AB17">
        <f t="shared" si="9"/>
        <v>3.688357167735004</v>
      </c>
      <c r="AC17">
        <v>0.95546023960758464</v>
      </c>
      <c r="AD17">
        <f t="shared" si="10"/>
        <v>0.95546023960758464</v>
      </c>
      <c r="AE17">
        <v>0.95546023960758464</v>
      </c>
      <c r="AF17">
        <f t="shared" si="11"/>
        <v>0.95546023960758464</v>
      </c>
      <c r="AG17">
        <v>3.573539729966805</v>
      </c>
      <c r="AH17">
        <f t="shared" si="12"/>
        <v>3.573539729966805</v>
      </c>
      <c r="AI17">
        <v>0.95546023960758464</v>
      </c>
      <c r="AJ17">
        <f t="shared" si="13"/>
        <v>0.95546023960758464</v>
      </c>
      <c r="AK17">
        <v>0.95546023960758464</v>
      </c>
      <c r="AL17">
        <f t="shared" si="14"/>
        <v>0.95546023960758464</v>
      </c>
      <c r="AM17">
        <v>0.95546023960758464</v>
      </c>
      <c r="AN17">
        <f t="shared" si="15"/>
        <v>0.95546023960758464</v>
      </c>
      <c r="AO17">
        <v>4.5580248050438499</v>
      </c>
      <c r="AP17">
        <f t="shared" si="16"/>
        <v>4.5580248050438499</v>
      </c>
      <c r="AQ17">
        <v>0.95546023960758464</v>
      </c>
      <c r="AR17">
        <f t="shared" si="17"/>
        <v>0.95546023960758464</v>
      </c>
      <c r="AS17">
        <v>3.950630182914197</v>
      </c>
      <c r="AT17">
        <f t="shared" si="18"/>
        <v>3.950630182914197</v>
      </c>
      <c r="AU17">
        <v>3.3582957151495227</v>
      </c>
      <c r="AV17">
        <f t="shared" si="19"/>
        <v>3.3582957151495227</v>
      </c>
      <c r="AW17">
        <v>4.0534806258172518</v>
      </c>
      <c r="AX17">
        <f t="shared" si="20"/>
        <v>4.0534806258172518</v>
      </c>
      <c r="AY17">
        <v>0.95546023960758464</v>
      </c>
      <c r="AZ17">
        <f t="shared" si="21"/>
        <v>0.95546023960758464</v>
      </c>
      <c r="BA17">
        <v>3.2629990630468559</v>
      </c>
      <c r="BB17">
        <f t="shared" si="22"/>
        <v>3.2629990630468559</v>
      </c>
      <c r="BC17">
        <v>0.95546023960758464</v>
      </c>
      <c r="BD17">
        <f t="shared" si="23"/>
        <v>0.95546023960758464</v>
      </c>
      <c r="BE17">
        <v>4.2571268784128664</v>
      </c>
      <c r="BF17">
        <f t="shared" si="24"/>
        <v>4.2571268784128664</v>
      </c>
      <c r="BG17">
        <v>3.3010417543806527</v>
      </c>
      <c r="BH17">
        <f t="shared" si="25"/>
        <v>3.3010417543806527</v>
      </c>
      <c r="BI17">
        <v>0.95546023960758464</v>
      </c>
      <c r="BJ17">
        <f t="shared" si="26"/>
        <v>0.95546023960758464</v>
      </c>
      <c r="BK17">
        <v>4.4640559393947603</v>
      </c>
      <c r="BL17">
        <f t="shared" si="27"/>
        <v>4.4640559393947603</v>
      </c>
      <c r="BM17">
        <v>3.3328903489550958</v>
      </c>
      <c r="BN17">
        <f t="shared" si="28"/>
        <v>3.3328903489550958</v>
      </c>
      <c r="BO17">
        <v>4.3004495033415671</v>
      </c>
      <c r="BP17">
        <f t="shared" si="29"/>
        <v>4.3004495033415671</v>
      </c>
      <c r="BQ17">
        <v>3.6213019166606033</v>
      </c>
      <c r="BR17">
        <f t="shared" si="30"/>
        <v>3.6213019166606033</v>
      </c>
      <c r="BS17">
        <v>0.95546023960758464</v>
      </c>
      <c r="BT17">
        <f t="shared" si="31"/>
        <v>0.95546023960758464</v>
      </c>
      <c r="BU17">
        <v>0.95546023960758464</v>
      </c>
      <c r="BV17">
        <f t="shared" si="32"/>
        <v>0.95546023960758464</v>
      </c>
      <c r="BW17">
        <v>4.0410447681738955</v>
      </c>
      <c r="BX17">
        <f t="shared" si="33"/>
        <v>4.0410447681738955</v>
      </c>
      <c r="BY17">
        <v>3.8922764754177082</v>
      </c>
      <c r="BZ17">
        <f t="shared" si="34"/>
        <v>3.8922764754177082</v>
      </c>
      <c r="CA17">
        <v>0.95546023960758464</v>
      </c>
      <c r="CB17">
        <f t="shared" si="35"/>
        <v>0.95546023960758464</v>
      </c>
      <c r="CC17">
        <v>3.5530830370869082</v>
      </c>
      <c r="CD17">
        <f t="shared" si="36"/>
        <v>3.5530830370869082</v>
      </c>
      <c r="CE17">
        <v>0.95546023960758464</v>
      </c>
      <c r="CF17">
        <f t="shared" si="37"/>
        <v>0.95546023960758464</v>
      </c>
      <c r="CG17">
        <v>3.4794510908281846</v>
      </c>
      <c r="CH17">
        <f t="shared" si="38"/>
        <v>3.4794510908281846</v>
      </c>
      <c r="CI17">
        <v>3.8588660609642873</v>
      </c>
      <c r="CJ17">
        <f t="shared" si="39"/>
        <v>3.8588660609642873</v>
      </c>
      <c r="CK17">
        <v>5.0702263680091866</v>
      </c>
      <c r="CL17">
        <f t="shared" si="40"/>
        <v>5.0702263680091866</v>
      </c>
      <c r="CM17">
        <v>4.5907672167256708</v>
      </c>
      <c r="CN17">
        <f t="shared" si="41"/>
        <v>4.5907672167256708</v>
      </c>
      <c r="CO17">
        <v>5.3029537140731398</v>
      </c>
      <c r="CP17">
        <f t="shared" si="42"/>
        <v>5.3029537140731398</v>
      </c>
      <c r="CQ17">
        <v>3.4005442233436818</v>
      </c>
      <c r="CR17">
        <f t="shared" si="43"/>
        <v>3.4005442233436818</v>
      </c>
      <c r="CS17">
        <v>0.95546023960758464</v>
      </c>
      <c r="CT17">
        <f t="shared" si="44"/>
        <v>0.95546023960758464</v>
      </c>
      <c r="CU17">
        <v>3.4371292728746368</v>
      </c>
      <c r="CV17">
        <f t="shared" si="45"/>
        <v>3.4371292728746368</v>
      </c>
      <c r="CW17">
        <v>3.2683101045463427</v>
      </c>
      <c r="CX17">
        <f t="shared" si="46"/>
        <v>3.2683101045463427</v>
      </c>
      <c r="CY17">
        <v>4.006273687007476</v>
      </c>
      <c r="CZ17">
        <f t="shared" si="47"/>
        <v>4.006273687007476</v>
      </c>
      <c r="DA17">
        <v>4.0035188559502695</v>
      </c>
      <c r="DB17">
        <f t="shared" si="48"/>
        <v>4.0035188559502695</v>
      </c>
      <c r="DC17">
        <v>3.5164590030965188</v>
      </c>
      <c r="DD17">
        <f t="shared" si="49"/>
        <v>3.5164590030965188</v>
      </c>
    </row>
    <row r="18" spans="1:108">
      <c r="A18" t="s">
        <v>327</v>
      </c>
      <c r="B18" t="s">
        <v>292</v>
      </c>
      <c r="C18" t="s">
        <v>293</v>
      </c>
      <c r="D18" t="s">
        <v>299</v>
      </c>
      <c r="E18" t="s">
        <v>328</v>
      </c>
      <c r="F18" t="s">
        <v>296</v>
      </c>
      <c r="G18">
        <v>5.6900000000000617E-2</v>
      </c>
      <c r="H18">
        <v>0.53227315247895812</v>
      </c>
      <c r="I18">
        <v>5.261536635703802</v>
      </c>
      <c r="J18">
        <f t="shared" si="0"/>
        <v>5.261536635703802</v>
      </c>
      <c r="K18">
        <v>3.5474567445409781</v>
      </c>
      <c r="L18">
        <f t="shared" si="1"/>
        <v>3.5474567445409781</v>
      </c>
      <c r="M18">
        <v>3.3999473138812459</v>
      </c>
      <c r="N18">
        <f t="shared" si="2"/>
        <v>3.3999473138812459</v>
      </c>
      <c r="O18">
        <v>0.94385773794094296</v>
      </c>
      <c r="P18">
        <f t="shared" si="3"/>
        <v>0.94385773794094296</v>
      </c>
      <c r="Q18">
        <v>3.7804881574559057</v>
      </c>
      <c r="R18">
        <f t="shared" si="4"/>
        <v>3.7804881574559057</v>
      </c>
      <c r="S18">
        <v>0.94385773794094296</v>
      </c>
      <c r="T18">
        <f t="shared" si="5"/>
        <v>0.94385773794094296</v>
      </c>
      <c r="U18">
        <v>3.4919644962711986</v>
      </c>
      <c r="V18">
        <f t="shared" si="6"/>
        <v>3.4919644962711986</v>
      </c>
      <c r="W18">
        <v>0.94385773794094296</v>
      </c>
      <c r="X18">
        <f t="shared" si="7"/>
        <v>0.94385773794094296</v>
      </c>
      <c r="Y18">
        <v>3.3541523412183021</v>
      </c>
      <c r="Z18">
        <f t="shared" si="8"/>
        <v>3.3541523412183021</v>
      </c>
      <c r="AA18">
        <v>3.4121489314247433</v>
      </c>
      <c r="AB18">
        <f t="shared" si="9"/>
        <v>3.4121489314247433</v>
      </c>
      <c r="AC18">
        <v>0.94385773794094296</v>
      </c>
      <c r="AD18">
        <f t="shared" si="10"/>
        <v>0.94385773794094296</v>
      </c>
      <c r="AE18">
        <v>0.94385773794094296</v>
      </c>
      <c r="AF18">
        <f t="shared" si="11"/>
        <v>0.94385773794094296</v>
      </c>
      <c r="AG18">
        <v>0.94385773794094296</v>
      </c>
      <c r="AH18">
        <f t="shared" si="12"/>
        <v>0.94385773794094296</v>
      </c>
      <c r="AI18">
        <v>0.94385773794094296</v>
      </c>
      <c r="AJ18">
        <f t="shared" si="13"/>
        <v>0.94385773794094296</v>
      </c>
      <c r="AK18">
        <v>0.94385773794094296</v>
      </c>
      <c r="AL18">
        <f t="shared" si="14"/>
        <v>0.94385773794094296</v>
      </c>
      <c r="AM18">
        <v>0.94385773794094296</v>
      </c>
      <c r="AN18">
        <f t="shared" si="15"/>
        <v>0.94385773794094296</v>
      </c>
      <c r="AO18">
        <v>4.4406238724089944</v>
      </c>
      <c r="AP18">
        <f t="shared" si="16"/>
        <v>4.4406238724089944</v>
      </c>
      <c r="AQ18">
        <v>3.6385717162113171</v>
      </c>
      <c r="AR18">
        <f t="shared" si="17"/>
        <v>3.6385717162113171</v>
      </c>
      <c r="AS18">
        <v>3.3140783621134484</v>
      </c>
      <c r="AT18">
        <f t="shared" si="18"/>
        <v>3.3140783621134484</v>
      </c>
      <c r="AU18">
        <v>0.94385773794094296</v>
      </c>
      <c r="AV18">
        <f t="shared" si="19"/>
        <v>0.94385773794094296</v>
      </c>
      <c r="AW18">
        <v>4.770349004317791</v>
      </c>
      <c r="AX18">
        <f t="shared" si="20"/>
        <v>4.770349004317791</v>
      </c>
      <c r="AY18">
        <v>0.94385773794094296</v>
      </c>
      <c r="AZ18">
        <f t="shared" si="21"/>
        <v>0.94385773794094296</v>
      </c>
      <c r="BA18">
        <v>0.94385773794094296</v>
      </c>
      <c r="BB18">
        <f t="shared" si="22"/>
        <v>0.94385773794094296</v>
      </c>
      <c r="BC18">
        <v>0.94385773794094296</v>
      </c>
      <c r="BD18">
        <f t="shared" si="23"/>
        <v>0.94385773794094296</v>
      </c>
      <c r="BE18">
        <v>4.9502796211072386</v>
      </c>
      <c r="BF18">
        <f t="shared" si="24"/>
        <v>4.9502796211072386</v>
      </c>
      <c r="BG18">
        <v>0.94385773794094296</v>
      </c>
      <c r="BH18">
        <f t="shared" si="25"/>
        <v>0.94385773794094296</v>
      </c>
      <c r="BI18">
        <v>0.94385773794094296</v>
      </c>
      <c r="BJ18">
        <f t="shared" si="26"/>
        <v>0.94385773794094296</v>
      </c>
      <c r="BK18">
        <v>3.6435758213047666</v>
      </c>
      <c r="BL18">
        <f t="shared" si="27"/>
        <v>3.6435758213047666</v>
      </c>
      <c r="BM18">
        <v>3.7393832263202875</v>
      </c>
      <c r="BN18">
        <f t="shared" si="28"/>
        <v>3.7393832263202875</v>
      </c>
      <c r="BO18">
        <v>4.2594292725553959</v>
      </c>
      <c r="BP18">
        <f t="shared" si="29"/>
        <v>4.2594292725553959</v>
      </c>
      <c r="BQ18">
        <v>3.3118767097933226</v>
      </c>
      <c r="BR18">
        <f t="shared" si="30"/>
        <v>3.3118767097933226</v>
      </c>
      <c r="BS18">
        <v>0.94385773794094296</v>
      </c>
      <c r="BT18">
        <f t="shared" si="31"/>
        <v>0.94385773794094296</v>
      </c>
      <c r="BU18">
        <v>0.94385773794094296</v>
      </c>
      <c r="BV18">
        <f t="shared" si="32"/>
        <v>0.94385773794094296</v>
      </c>
      <c r="BW18">
        <v>3.819735864377876</v>
      </c>
      <c r="BX18">
        <f t="shared" si="33"/>
        <v>3.819735864377876</v>
      </c>
      <c r="BY18">
        <v>3.3551608659020591</v>
      </c>
      <c r="BZ18">
        <f t="shared" si="34"/>
        <v>3.3551608659020591</v>
      </c>
      <c r="CA18">
        <v>0.94385773794094296</v>
      </c>
      <c r="CB18">
        <f t="shared" si="35"/>
        <v>0.94385773794094296</v>
      </c>
      <c r="CC18">
        <v>3.899192330141148</v>
      </c>
      <c r="CD18">
        <f t="shared" si="36"/>
        <v>3.899192330141148</v>
      </c>
      <c r="CE18">
        <v>0.94385773794094296</v>
      </c>
      <c r="CF18">
        <f t="shared" si="37"/>
        <v>0.94385773794094296</v>
      </c>
      <c r="CG18">
        <v>0.94385773794094296</v>
      </c>
      <c r="CH18">
        <f t="shared" si="38"/>
        <v>0.94385773794094296</v>
      </c>
      <c r="CI18">
        <v>4.6207875395255753</v>
      </c>
      <c r="CJ18">
        <f t="shared" si="39"/>
        <v>4.6207875395255753</v>
      </c>
      <c r="CK18">
        <v>5.1106259783884243</v>
      </c>
      <c r="CL18">
        <f t="shared" si="40"/>
        <v>5.1106259783884243</v>
      </c>
      <c r="CM18">
        <v>4.2474041145549526</v>
      </c>
      <c r="CN18">
        <f t="shared" si="41"/>
        <v>4.2474041145549526</v>
      </c>
      <c r="CO18">
        <v>4.467830395060898</v>
      </c>
      <c r="CP18">
        <f t="shared" si="42"/>
        <v>4.467830395060898</v>
      </c>
      <c r="CQ18">
        <v>0.94385773794094296</v>
      </c>
      <c r="CR18">
        <f t="shared" si="43"/>
        <v>0.94385773794094296</v>
      </c>
      <c r="CS18">
        <v>0.94385773794094296</v>
      </c>
      <c r="CT18">
        <f t="shared" si="44"/>
        <v>0.94385773794094296</v>
      </c>
      <c r="CU18">
        <v>3.598213353257814</v>
      </c>
      <c r="CV18">
        <f t="shared" si="45"/>
        <v>3.598213353257814</v>
      </c>
      <c r="CW18">
        <v>3.5732204388632742</v>
      </c>
      <c r="CX18">
        <f t="shared" si="46"/>
        <v>3.5732204388632742</v>
      </c>
      <c r="CY18">
        <v>4.0540648312713614</v>
      </c>
      <c r="CZ18">
        <f t="shared" si="47"/>
        <v>4.0540648312713614</v>
      </c>
      <c r="DA18">
        <v>3.65562617389782</v>
      </c>
      <c r="DB18">
        <f t="shared" si="48"/>
        <v>3.65562617389782</v>
      </c>
      <c r="DC18">
        <v>3.4841121120920522</v>
      </c>
      <c r="DD18">
        <f t="shared" si="49"/>
        <v>3.4841121120920522</v>
      </c>
    </row>
    <row r="19" spans="1:108">
      <c r="A19" t="s">
        <v>329</v>
      </c>
      <c r="B19" t="s">
        <v>292</v>
      </c>
      <c r="C19" t="s">
        <v>293</v>
      </c>
      <c r="D19" t="s">
        <v>330</v>
      </c>
      <c r="E19" t="s">
        <v>331</v>
      </c>
      <c r="F19" t="s">
        <v>296</v>
      </c>
      <c r="G19">
        <v>7.6300000000001589E-2</v>
      </c>
      <c r="H19">
        <v>0.72666666666668178</v>
      </c>
      <c r="I19">
        <v>5.6855194616271669</v>
      </c>
      <c r="J19">
        <f t="shared" si="0"/>
        <v>5.6855194616271669</v>
      </c>
      <c r="K19">
        <v>3.7958308362590079</v>
      </c>
      <c r="L19">
        <f t="shared" si="1"/>
        <v>3.7958308362590079</v>
      </c>
      <c r="M19">
        <v>0.81644546638112925</v>
      </c>
      <c r="N19">
        <f t="shared" si="2"/>
        <v>0.81644546638112925</v>
      </c>
      <c r="O19">
        <v>4.1397206732929623</v>
      </c>
      <c r="P19">
        <f t="shared" si="3"/>
        <v>4.1397206732929623</v>
      </c>
      <c r="Q19">
        <v>4.2031726663792499</v>
      </c>
      <c r="R19">
        <f t="shared" si="4"/>
        <v>4.2031726663792499</v>
      </c>
      <c r="S19">
        <v>0.81644546638112925</v>
      </c>
      <c r="T19">
        <f t="shared" si="5"/>
        <v>0.81644546638112925</v>
      </c>
      <c r="U19">
        <v>3.5454400700442354</v>
      </c>
      <c r="V19">
        <f t="shared" si="6"/>
        <v>3.5454400700442354</v>
      </c>
      <c r="W19">
        <v>0.81644546638112925</v>
      </c>
      <c r="X19">
        <f t="shared" si="7"/>
        <v>0.81644546638112925</v>
      </c>
      <c r="Y19">
        <v>0.81644546638112925</v>
      </c>
      <c r="Z19">
        <f t="shared" si="8"/>
        <v>0.81644546638112925</v>
      </c>
      <c r="AA19">
        <v>3.7435714058366356</v>
      </c>
      <c r="AB19">
        <f t="shared" si="9"/>
        <v>3.7435714058366356</v>
      </c>
      <c r="AC19">
        <v>3.4012311049684389</v>
      </c>
      <c r="AD19">
        <f t="shared" si="10"/>
        <v>3.4012311049684389</v>
      </c>
      <c r="AE19">
        <v>3.234046681261264</v>
      </c>
      <c r="AF19">
        <f t="shared" si="11"/>
        <v>3.234046681261264</v>
      </c>
      <c r="AG19">
        <v>3.8521697044504442</v>
      </c>
      <c r="AH19">
        <f t="shared" si="12"/>
        <v>3.8521697044504442</v>
      </c>
      <c r="AI19">
        <v>0.81644546638112925</v>
      </c>
      <c r="AJ19">
        <f t="shared" si="13"/>
        <v>0.81644546638112925</v>
      </c>
      <c r="AK19">
        <v>3.183961655365712</v>
      </c>
      <c r="AL19">
        <f t="shared" si="14"/>
        <v>3.183961655365712</v>
      </c>
      <c r="AM19">
        <v>3.3827839493631062</v>
      </c>
      <c r="AN19">
        <f t="shared" si="15"/>
        <v>3.3827839493631062</v>
      </c>
      <c r="AO19">
        <v>4.6117390336008635</v>
      </c>
      <c r="AP19">
        <f t="shared" si="16"/>
        <v>4.6117390336008635</v>
      </c>
      <c r="AQ19">
        <v>0.81644546638112925</v>
      </c>
      <c r="AR19">
        <f t="shared" si="17"/>
        <v>0.81644546638112925</v>
      </c>
      <c r="AS19">
        <v>4.1399656941354666</v>
      </c>
      <c r="AT19">
        <f t="shared" si="18"/>
        <v>4.1399656941354666</v>
      </c>
      <c r="AU19">
        <v>3.2520318536103789</v>
      </c>
      <c r="AV19">
        <f t="shared" si="19"/>
        <v>3.2520318536103789</v>
      </c>
      <c r="AW19">
        <v>3.9205841829792147</v>
      </c>
      <c r="AX19">
        <f t="shared" si="20"/>
        <v>3.9205841829792147</v>
      </c>
      <c r="AY19">
        <v>0.81644546638112925</v>
      </c>
      <c r="AZ19">
        <f t="shared" si="21"/>
        <v>0.81644546638112925</v>
      </c>
      <c r="BA19">
        <v>3.3757367042118411</v>
      </c>
      <c r="BB19">
        <f t="shared" si="22"/>
        <v>3.3757367042118411</v>
      </c>
      <c r="BC19">
        <v>0.81644546638112925</v>
      </c>
      <c r="BD19">
        <f t="shared" si="23"/>
        <v>0.81644546638112925</v>
      </c>
      <c r="BE19">
        <v>4.3421698336658521</v>
      </c>
      <c r="BF19">
        <f t="shared" si="24"/>
        <v>4.3421698336658521</v>
      </c>
      <c r="BG19">
        <v>3.2569137362032783</v>
      </c>
      <c r="BH19">
        <f t="shared" si="25"/>
        <v>3.2569137362032783</v>
      </c>
      <c r="BI19">
        <v>0.81644546638112925</v>
      </c>
      <c r="BJ19">
        <f t="shared" si="26"/>
        <v>0.81644546638112925</v>
      </c>
      <c r="BK19">
        <v>4.3555210630990704</v>
      </c>
      <c r="BL19">
        <f t="shared" si="27"/>
        <v>4.3555210630990704</v>
      </c>
      <c r="BM19">
        <v>3.7193866820344748</v>
      </c>
      <c r="BN19">
        <f t="shared" si="28"/>
        <v>3.7193866820344748</v>
      </c>
      <c r="BO19">
        <v>4.7483012410567795</v>
      </c>
      <c r="BP19">
        <f t="shared" si="29"/>
        <v>4.7483012410567795</v>
      </c>
      <c r="BQ19">
        <v>4.0652644150220762</v>
      </c>
      <c r="BR19">
        <f t="shared" si="30"/>
        <v>4.0652644150220762</v>
      </c>
      <c r="BS19">
        <v>0.81644546638112925</v>
      </c>
      <c r="BT19">
        <f t="shared" si="31"/>
        <v>0.81644546638112925</v>
      </c>
      <c r="BU19">
        <v>0.81644546638112925</v>
      </c>
      <c r="BV19">
        <f t="shared" si="32"/>
        <v>0.81644546638112925</v>
      </c>
      <c r="BW19">
        <v>4.3679469422780874</v>
      </c>
      <c r="BX19">
        <f t="shared" si="33"/>
        <v>4.3679469422780874</v>
      </c>
      <c r="BY19">
        <v>4.1598028478389413</v>
      </c>
      <c r="BZ19">
        <f t="shared" si="34"/>
        <v>4.1598028478389413</v>
      </c>
      <c r="CA19">
        <v>0.81644546638112925</v>
      </c>
      <c r="CB19">
        <f t="shared" si="35"/>
        <v>0.81644546638112925</v>
      </c>
      <c r="CC19">
        <v>3.3803392913230712</v>
      </c>
      <c r="CD19">
        <f t="shared" si="36"/>
        <v>3.3803392913230712</v>
      </c>
      <c r="CE19">
        <v>3.2921979865241768</v>
      </c>
      <c r="CF19">
        <f t="shared" si="37"/>
        <v>3.2921979865241768</v>
      </c>
      <c r="CG19">
        <v>3.7333466395029284</v>
      </c>
      <c r="CH19">
        <f t="shared" si="38"/>
        <v>3.7333466395029284</v>
      </c>
      <c r="CI19">
        <v>3.6620779800132723</v>
      </c>
      <c r="CJ19">
        <f t="shared" si="39"/>
        <v>3.6620779800132723</v>
      </c>
      <c r="CK19">
        <v>4.4928237094520291</v>
      </c>
      <c r="CL19">
        <f t="shared" si="40"/>
        <v>4.4928237094520291</v>
      </c>
      <c r="CM19">
        <v>4.7044851545298965</v>
      </c>
      <c r="CN19">
        <f t="shared" si="41"/>
        <v>4.7044851545298965</v>
      </c>
      <c r="CO19">
        <v>5.4753833362348923</v>
      </c>
      <c r="CP19">
        <f t="shared" si="42"/>
        <v>5.4753833362348923</v>
      </c>
      <c r="CQ19">
        <v>3.4084711385495536</v>
      </c>
      <c r="CR19">
        <f t="shared" si="43"/>
        <v>3.4084711385495536</v>
      </c>
      <c r="CS19">
        <v>0.81644546638112925</v>
      </c>
      <c r="CT19">
        <f t="shared" si="44"/>
        <v>0.81644546638112925</v>
      </c>
      <c r="CU19">
        <v>3.2967974069588877</v>
      </c>
      <c r="CV19">
        <f t="shared" si="45"/>
        <v>3.2967974069588877</v>
      </c>
      <c r="CW19">
        <v>3.3241718396716959</v>
      </c>
      <c r="CX19">
        <f t="shared" si="46"/>
        <v>3.3241718396716959</v>
      </c>
      <c r="CY19">
        <v>3.7225239508164285</v>
      </c>
      <c r="CZ19">
        <f t="shared" si="47"/>
        <v>3.7225239508164285</v>
      </c>
      <c r="DA19">
        <v>3.3787145332276962</v>
      </c>
      <c r="DB19">
        <f t="shared" si="48"/>
        <v>3.3787145332276962</v>
      </c>
      <c r="DC19">
        <v>3.4351460841079979</v>
      </c>
      <c r="DD19">
        <f t="shared" si="49"/>
        <v>3.4351460841079979</v>
      </c>
    </row>
    <row r="20" spans="1:108">
      <c r="A20" t="s">
        <v>332</v>
      </c>
      <c r="B20" t="s">
        <v>292</v>
      </c>
      <c r="C20" t="s">
        <v>293</v>
      </c>
      <c r="D20" t="s">
        <v>322</v>
      </c>
      <c r="E20" t="s">
        <v>333</v>
      </c>
      <c r="F20" t="s">
        <v>296</v>
      </c>
      <c r="G20">
        <v>7.7500000000000568E-2</v>
      </c>
      <c r="H20">
        <v>0.75683593750000555</v>
      </c>
      <c r="I20">
        <v>4.0429411550151171</v>
      </c>
      <c r="J20">
        <f t="shared" si="0"/>
        <v>4.0429411550151171</v>
      </c>
      <c r="K20">
        <v>0.80966830182970528</v>
      </c>
      <c r="L20">
        <f t="shared" si="1"/>
        <v>0.80966830182970528</v>
      </c>
      <c r="M20">
        <v>0.80966830182970528</v>
      </c>
      <c r="N20">
        <f t="shared" si="2"/>
        <v>0.80966830182970528</v>
      </c>
      <c r="O20">
        <v>3.4962402264023629</v>
      </c>
      <c r="P20">
        <f t="shared" si="3"/>
        <v>3.4962402264023629</v>
      </c>
      <c r="Q20">
        <v>0.80966830182970528</v>
      </c>
      <c r="R20">
        <f t="shared" si="4"/>
        <v>0.80966830182970528</v>
      </c>
      <c r="S20">
        <v>3.2941902153367164</v>
      </c>
      <c r="T20">
        <f t="shared" si="5"/>
        <v>3.2941902153367164</v>
      </c>
      <c r="U20">
        <v>0.80966830182970528</v>
      </c>
      <c r="V20">
        <f t="shared" si="6"/>
        <v>0.80966830182970528</v>
      </c>
      <c r="W20">
        <v>0.80966830182970528</v>
      </c>
      <c r="X20">
        <f t="shared" si="7"/>
        <v>0.80966830182970528</v>
      </c>
      <c r="Y20">
        <v>0.80966830182970528</v>
      </c>
      <c r="Z20">
        <f t="shared" si="8"/>
        <v>0.80966830182970528</v>
      </c>
      <c r="AA20">
        <v>0.80966830182970528</v>
      </c>
      <c r="AB20">
        <f t="shared" si="9"/>
        <v>0.80966830182970528</v>
      </c>
      <c r="AC20">
        <v>0.80966830182970528</v>
      </c>
      <c r="AD20">
        <f t="shared" si="10"/>
        <v>0.80966830182970528</v>
      </c>
      <c r="AE20">
        <v>0.80966830182970528</v>
      </c>
      <c r="AF20">
        <f t="shared" si="11"/>
        <v>0.80966830182970528</v>
      </c>
      <c r="AG20">
        <v>0.80966830182970528</v>
      </c>
      <c r="AH20">
        <f t="shared" si="12"/>
        <v>0.80966830182970528</v>
      </c>
      <c r="AI20">
        <v>3.3782501605975077</v>
      </c>
      <c r="AJ20">
        <f t="shared" si="13"/>
        <v>3.3782501605975077</v>
      </c>
      <c r="AK20">
        <v>0.80966830182970528</v>
      </c>
      <c r="AL20">
        <f t="shared" si="14"/>
        <v>0.80966830182970528</v>
      </c>
      <c r="AM20">
        <v>0.80966830182970528</v>
      </c>
      <c r="AN20">
        <f t="shared" si="15"/>
        <v>0.80966830182970528</v>
      </c>
      <c r="AO20">
        <v>4.3296151526932789</v>
      </c>
      <c r="AP20">
        <f t="shared" si="16"/>
        <v>4.3296151526932789</v>
      </c>
      <c r="AQ20">
        <v>0.80966830182970528</v>
      </c>
      <c r="AR20">
        <f t="shared" si="17"/>
        <v>0.80966830182970528</v>
      </c>
      <c r="AS20">
        <v>3.9398611430300297</v>
      </c>
      <c r="AT20">
        <f t="shared" si="18"/>
        <v>3.9398611430300297</v>
      </c>
      <c r="AU20">
        <v>0.80966830182970528</v>
      </c>
      <c r="AV20">
        <f t="shared" si="19"/>
        <v>0.80966830182970528</v>
      </c>
      <c r="AW20">
        <v>3.5251418172121336</v>
      </c>
      <c r="AX20">
        <f t="shared" si="20"/>
        <v>3.5251418172121336</v>
      </c>
      <c r="AY20">
        <v>0.80966830182970528</v>
      </c>
      <c r="AZ20">
        <f t="shared" si="21"/>
        <v>0.80966830182970528</v>
      </c>
      <c r="BA20">
        <v>0.80966830182970528</v>
      </c>
      <c r="BB20">
        <f t="shared" si="22"/>
        <v>0.80966830182970528</v>
      </c>
      <c r="BC20">
        <v>4.1666080849180105</v>
      </c>
      <c r="BD20">
        <f t="shared" si="23"/>
        <v>4.1666080849180105</v>
      </c>
      <c r="BE20">
        <v>4.9314706660620367</v>
      </c>
      <c r="BF20">
        <f t="shared" si="24"/>
        <v>4.9314706660620367</v>
      </c>
      <c r="BG20">
        <v>0.80966830182970528</v>
      </c>
      <c r="BH20">
        <f t="shared" si="25"/>
        <v>0.80966830182970528</v>
      </c>
      <c r="BI20">
        <v>0.80966830182970528</v>
      </c>
      <c r="BJ20">
        <f t="shared" si="26"/>
        <v>0.80966830182970528</v>
      </c>
      <c r="BK20">
        <v>4.1557610128779201</v>
      </c>
      <c r="BL20">
        <f t="shared" si="27"/>
        <v>4.1557610128779201</v>
      </c>
      <c r="BM20">
        <v>0.80966830182970528</v>
      </c>
      <c r="BN20">
        <f t="shared" si="28"/>
        <v>0.80966830182970528</v>
      </c>
      <c r="BO20">
        <v>0.80966830182970528</v>
      </c>
      <c r="BP20">
        <f t="shared" si="29"/>
        <v>0.80966830182970528</v>
      </c>
      <c r="BQ20">
        <v>4.6273239582385726</v>
      </c>
      <c r="BR20">
        <f t="shared" si="30"/>
        <v>4.6273239582385726</v>
      </c>
      <c r="BS20">
        <v>0.80966830182970528</v>
      </c>
      <c r="BT20">
        <f t="shared" si="31"/>
        <v>0.80966830182970528</v>
      </c>
      <c r="BU20">
        <v>0.80966830182970528</v>
      </c>
      <c r="BV20">
        <f t="shared" si="32"/>
        <v>0.80966830182970528</v>
      </c>
      <c r="BW20">
        <v>4.3504598603378328</v>
      </c>
      <c r="BX20">
        <f t="shared" si="33"/>
        <v>4.3504598603378328</v>
      </c>
      <c r="BY20">
        <v>3.7837708374151453</v>
      </c>
      <c r="BZ20">
        <f t="shared" si="34"/>
        <v>3.7837708374151453</v>
      </c>
      <c r="CA20">
        <v>0.80966830182970528</v>
      </c>
      <c r="CB20">
        <f t="shared" si="35"/>
        <v>0.80966830182970528</v>
      </c>
      <c r="CC20">
        <v>0.80966830182970528</v>
      </c>
      <c r="CD20">
        <f t="shared" si="36"/>
        <v>0.80966830182970528</v>
      </c>
      <c r="CE20">
        <v>0.80966830182970528</v>
      </c>
      <c r="CF20">
        <f t="shared" si="37"/>
        <v>0.80966830182970528</v>
      </c>
      <c r="CG20">
        <v>3.6767113054741283</v>
      </c>
      <c r="CH20">
        <f t="shared" si="38"/>
        <v>3.6767113054741283</v>
      </c>
      <c r="CI20">
        <v>4.0722854833682796</v>
      </c>
      <c r="CJ20">
        <f t="shared" si="39"/>
        <v>4.0722854833682796</v>
      </c>
      <c r="CK20">
        <v>3.7555079959764703</v>
      </c>
      <c r="CL20">
        <f t="shared" si="40"/>
        <v>3.7555079959764703</v>
      </c>
      <c r="CM20">
        <v>3.7038491803981972</v>
      </c>
      <c r="CN20">
        <f t="shared" si="41"/>
        <v>3.7038491803981972</v>
      </c>
      <c r="CO20">
        <v>5.6124343260205416</v>
      </c>
      <c r="CP20">
        <f t="shared" si="42"/>
        <v>5.6124343260205416</v>
      </c>
      <c r="CQ20">
        <v>3.507878495142887</v>
      </c>
      <c r="CR20">
        <f t="shared" si="43"/>
        <v>3.507878495142887</v>
      </c>
      <c r="CS20">
        <v>0.80966830182970528</v>
      </c>
      <c r="CT20">
        <f t="shared" si="44"/>
        <v>0.80966830182970528</v>
      </c>
      <c r="CU20">
        <v>0.80966830182970528</v>
      </c>
      <c r="CV20">
        <f t="shared" si="45"/>
        <v>0.80966830182970528</v>
      </c>
      <c r="CW20">
        <v>0.80966830182970528</v>
      </c>
      <c r="CX20">
        <f t="shared" si="46"/>
        <v>0.80966830182970528</v>
      </c>
      <c r="CY20">
        <v>3.4535491394737137</v>
      </c>
      <c r="CZ20">
        <f t="shared" si="47"/>
        <v>3.4535491394737137</v>
      </c>
      <c r="DA20">
        <v>3.4198321490073291</v>
      </c>
      <c r="DB20">
        <f t="shared" si="48"/>
        <v>3.4198321490073291</v>
      </c>
      <c r="DC20">
        <v>3.3736972493036443</v>
      </c>
      <c r="DD20">
        <f t="shared" si="49"/>
        <v>3.3736972493036443</v>
      </c>
    </row>
    <row r="21" spans="1:108">
      <c r="A21" t="s">
        <v>334</v>
      </c>
      <c r="B21" t="s">
        <v>292</v>
      </c>
      <c r="C21" t="s">
        <v>293</v>
      </c>
      <c r="D21" t="s">
        <v>335</v>
      </c>
      <c r="E21" t="s">
        <v>336</v>
      </c>
      <c r="F21" t="s">
        <v>296</v>
      </c>
      <c r="G21">
        <v>7.1400000000000574E-2</v>
      </c>
      <c r="H21">
        <v>0.65927977839335716</v>
      </c>
      <c r="I21">
        <v>4.9519515994747225</v>
      </c>
      <c r="J21">
        <f t="shared" si="0"/>
        <v>4.9519515994747225</v>
      </c>
      <c r="K21">
        <v>3.1942305261158004</v>
      </c>
      <c r="L21">
        <f t="shared" si="1"/>
        <v>3.1942305261158004</v>
      </c>
      <c r="M21">
        <v>3.3401412701969142</v>
      </c>
      <c r="N21">
        <f t="shared" si="2"/>
        <v>3.3401412701969142</v>
      </c>
      <c r="O21">
        <v>0.84527179255984097</v>
      </c>
      <c r="P21">
        <f t="shared" si="3"/>
        <v>0.84527179255984097</v>
      </c>
      <c r="Q21">
        <v>0.84527179255984097</v>
      </c>
      <c r="R21">
        <f t="shared" si="4"/>
        <v>0.84527179255984097</v>
      </c>
      <c r="S21">
        <v>3.7190955820367453</v>
      </c>
      <c r="T21">
        <f t="shared" si="5"/>
        <v>3.7190955820367453</v>
      </c>
      <c r="U21">
        <v>3.7651737392871252</v>
      </c>
      <c r="V21">
        <f t="shared" si="6"/>
        <v>3.7651737392871252</v>
      </c>
      <c r="W21">
        <v>0.84527179255984097</v>
      </c>
      <c r="X21">
        <f t="shared" si="7"/>
        <v>0.84527179255984097</v>
      </c>
      <c r="Y21">
        <v>0.84527179255984097</v>
      </c>
      <c r="Z21">
        <f t="shared" si="8"/>
        <v>0.84527179255984097</v>
      </c>
      <c r="AA21">
        <v>0.84527179255984097</v>
      </c>
      <c r="AB21">
        <f t="shared" si="9"/>
        <v>0.84527179255984097</v>
      </c>
      <c r="AC21">
        <v>0.84527179255984097</v>
      </c>
      <c r="AD21">
        <f t="shared" si="10"/>
        <v>0.84527179255984097</v>
      </c>
      <c r="AE21">
        <v>0.84527179255984097</v>
      </c>
      <c r="AF21">
        <f t="shared" si="11"/>
        <v>0.84527179255984097</v>
      </c>
      <c r="AG21">
        <v>0.84527179255984097</v>
      </c>
      <c r="AH21">
        <f t="shared" si="12"/>
        <v>0.84527179255984097</v>
      </c>
      <c r="AI21">
        <v>0.84527179255984097</v>
      </c>
      <c r="AJ21">
        <f t="shared" si="13"/>
        <v>0.84527179255984097</v>
      </c>
      <c r="AK21">
        <v>0.84527179255984097</v>
      </c>
      <c r="AL21">
        <f t="shared" si="14"/>
        <v>0.84527179255984097</v>
      </c>
      <c r="AM21">
        <v>0.84527179255984097</v>
      </c>
      <c r="AN21">
        <f t="shared" si="15"/>
        <v>0.84527179255984097</v>
      </c>
      <c r="AO21">
        <v>4.1388504461718982</v>
      </c>
      <c r="AP21">
        <f t="shared" si="16"/>
        <v>4.1388504461718982</v>
      </c>
      <c r="AQ21">
        <v>3.7886426306972298</v>
      </c>
      <c r="AR21">
        <f t="shared" si="17"/>
        <v>3.7886426306972298</v>
      </c>
      <c r="AS21">
        <v>0.84527179255984097</v>
      </c>
      <c r="AT21">
        <f t="shared" si="18"/>
        <v>0.84527179255984097</v>
      </c>
      <c r="AU21">
        <v>3.9447866935009799</v>
      </c>
      <c r="AV21">
        <f t="shared" si="19"/>
        <v>3.9447866935009799</v>
      </c>
      <c r="AW21">
        <v>5.0741600733536005</v>
      </c>
      <c r="AX21">
        <f t="shared" si="20"/>
        <v>5.0741600733536005</v>
      </c>
      <c r="AY21">
        <v>3.9726014583486622</v>
      </c>
      <c r="AZ21">
        <f t="shared" si="21"/>
        <v>3.9726014583486622</v>
      </c>
      <c r="BA21">
        <v>3.5255801050506563</v>
      </c>
      <c r="BB21">
        <f t="shared" si="22"/>
        <v>3.5255801050506563</v>
      </c>
      <c r="BC21">
        <v>3.2901905463330969</v>
      </c>
      <c r="BD21">
        <f t="shared" si="23"/>
        <v>3.2901905463330969</v>
      </c>
      <c r="BE21">
        <v>5.3190420783630588</v>
      </c>
      <c r="BF21">
        <f t="shared" si="24"/>
        <v>5.3190420783630588</v>
      </c>
      <c r="BG21">
        <v>0.84527179255984097</v>
      </c>
      <c r="BH21">
        <f t="shared" si="25"/>
        <v>0.84527179255984097</v>
      </c>
      <c r="BI21">
        <v>0.84527179255984097</v>
      </c>
      <c r="BJ21">
        <f t="shared" si="26"/>
        <v>0.84527179255984097</v>
      </c>
      <c r="BK21">
        <v>3.6927445031192625</v>
      </c>
      <c r="BL21">
        <f t="shared" si="27"/>
        <v>3.6927445031192625</v>
      </c>
      <c r="BM21">
        <v>4.1605471306355479</v>
      </c>
      <c r="BN21">
        <f t="shared" si="28"/>
        <v>4.1605471306355479</v>
      </c>
      <c r="BO21">
        <v>5.4175582592314084</v>
      </c>
      <c r="BP21">
        <f t="shared" si="29"/>
        <v>5.4175582592314084</v>
      </c>
      <c r="BQ21">
        <v>3.84025285965703</v>
      </c>
      <c r="BR21">
        <f t="shared" si="30"/>
        <v>3.84025285965703</v>
      </c>
      <c r="BS21">
        <v>3.8871285299876814</v>
      </c>
      <c r="BT21">
        <f t="shared" si="31"/>
        <v>3.8871285299876814</v>
      </c>
      <c r="BU21">
        <v>3.2306206301803106</v>
      </c>
      <c r="BV21">
        <f t="shared" si="32"/>
        <v>3.2306206301803106</v>
      </c>
      <c r="BW21">
        <v>3.4802727216686571</v>
      </c>
      <c r="BX21">
        <f t="shared" si="33"/>
        <v>3.4802727216686571</v>
      </c>
      <c r="BY21">
        <v>3.7334917363443036</v>
      </c>
      <c r="BZ21">
        <f t="shared" si="34"/>
        <v>3.7334917363443036</v>
      </c>
      <c r="CA21">
        <v>0.84527179255984097</v>
      </c>
      <c r="CB21">
        <f t="shared" si="35"/>
        <v>0.84527179255984097</v>
      </c>
      <c r="CC21">
        <v>3.3342115077719634</v>
      </c>
      <c r="CD21">
        <f t="shared" si="36"/>
        <v>3.3342115077719634</v>
      </c>
      <c r="CE21">
        <v>0.84527179255984097</v>
      </c>
      <c r="CF21">
        <f t="shared" si="37"/>
        <v>0.84527179255984097</v>
      </c>
      <c r="CG21">
        <v>0.84527179255984097</v>
      </c>
      <c r="CH21">
        <f t="shared" si="38"/>
        <v>0.84527179255984097</v>
      </c>
      <c r="CI21">
        <v>0.84527179255984097</v>
      </c>
      <c r="CJ21">
        <f t="shared" si="39"/>
        <v>0.84527179255984097</v>
      </c>
      <c r="CK21">
        <v>0.84527179255984097</v>
      </c>
      <c r="CL21">
        <f t="shared" si="40"/>
        <v>0.84527179255984097</v>
      </c>
      <c r="CM21">
        <v>0.84527179255984097</v>
      </c>
      <c r="CN21">
        <f t="shared" si="41"/>
        <v>0.84527179255984097</v>
      </c>
      <c r="CO21">
        <v>4.8981333421162168</v>
      </c>
      <c r="CP21">
        <f t="shared" si="42"/>
        <v>4.8981333421162168</v>
      </c>
      <c r="CQ21">
        <v>0.84527179255984097</v>
      </c>
      <c r="CR21">
        <f t="shared" si="43"/>
        <v>0.84527179255984097</v>
      </c>
      <c r="CS21">
        <v>0.84527179255984097</v>
      </c>
      <c r="CT21">
        <f t="shared" si="44"/>
        <v>0.84527179255984097</v>
      </c>
      <c r="CU21">
        <v>3.3124683442047971</v>
      </c>
      <c r="CV21">
        <f t="shared" si="45"/>
        <v>3.3124683442047971</v>
      </c>
      <c r="CW21">
        <v>3.5647273826924111</v>
      </c>
      <c r="CX21">
        <f t="shared" si="46"/>
        <v>3.5647273826924111</v>
      </c>
      <c r="CY21">
        <v>3.689372292189077</v>
      </c>
      <c r="CZ21">
        <f t="shared" si="47"/>
        <v>3.689372292189077</v>
      </c>
      <c r="DA21">
        <v>3.3245936783651628</v>
      </c>
      <c r="DB21">
        <f t="shared" si="48"/>
        <v>3.3245936783651628</v>
      </c>
      <c r="DC21">
        <v>3.3590246037516605</v>
      </c>
      <c r="DD21">
        <f t="shared" si="49"/>
        <v>3.3590246037516605</v>
      </c>
    </row>
    <row r="22" spans="1:108">
      <c r="A22" t="s">
        <v>337</v>
      </c>
      <c r="B22" t="s">
        <v>292</v>
      </c>
      <c r="C22" t="s">
        <v>298</v>
      </c>
      <c r="D22" t="s">
        <v>299</v>
      </c>
      <c r="E22" t="s">
        <v>338</v>
      </c>
      <c r="F22" t="s">
        <v>296</v>
      </c>
      <c r="G22">
        <v>5.3800000000000736E-2</v>
      </c>
      <c r="H22">
        <v>0.5094696969697039</v>
      </c>
      <c r="I22">
        <v>5.3723533834887602</v>
      </c>
      <c r="J22">
        <f t="shared" si="0"/>
        <v>5.3723533834887602</v>
      </c>
      <c r="K22">
        <v>3.3002260493885762</v>
      </c>
      <c r="L22">
        <f t="shared" si="1"/>
        <v>3.3002260493885762</v>
      </c>
      <c r="M22">
        <v>0.96818772866962366</v>
      </c>
      <c r="N22">
        <f t="shared" si="2"/>
        <v>0.96818772866962366</v>
      </c>
      <c r="O22">
        <v>0.96818772866962366</v>
      </c>
      <c r="P22">
        <f t="shared" si="3"/>
        <v>0.96818772866962366</v>
      </c>
      <c r="Q22">
        <v>4.1632678110077475</v>
      </c>
      <c r="R22">
        <f t="shared" si="4"/>
        <v>4.1632678110077475</v>
      </c>
      <c r="S22">
        <v>0.96818772866962366</v>
      </c>
      <c r="T22">
        <f t="shared" si="5"/>
        <v>0.96818772866962366</v>
      </c>
      <c r="U22">
        <v>0.96818772866962366</v>
      </c>
      <c r="V22">
        <f t="shared" si="6"/>
        <v>0.96818772866962366</v>
      </c>
      <c r="W22">
        <v>3.5902338057873298</v>
      </c>
      <c r="X22">
        <f t="shared" si="7"/>
        <v>3.5902338057873298</v>
      </c>
      <c r="Y22">
        <v>0.96818772866962366</v>
      </c>
      <c r="Z22">
        <f t="shared" si="8"/>
        <v>0.96818772866962366</v>
      </c>
      <c r="AA22">
        <v>3.5771200546596287</v>
      </c>
      <c r="AB22">
        <f t="shared" si="9"/>
        <v>3.5771200546596287</v>
      </c>
      <c r="AC22">
        <v>0.96818772866962366</v>
      </c>
      <c r="AD22">
        <f t="shared" si="10"/>
        <v>0.96818772866962366</v>
      </c>
      <c r="AE22">
        <v>0.96818772866962366</v>
      </c>
      <c r="AF22">
        <f t="shared" si="11"/>
        <v>0.96818772866962366</v>
      </c>
      <c r="AG22">
        <v>3.5935598652926859</v>
      </c>
      <c r="AH22">
        <f t="shared" si="12"/>
        <v>3.5935598652926859</v>
      </c>
      <c r="AI22">
        <v>0.96818772866962366</v>
      </c>
      <c r="AJ22">
        <f t="shared" si="13"/>
        <v>0.96818772866962366</v>
      </c>
      <c r="AK22">
        <v>3.3478448916164822</v>
      </c>
      <c r="AL22">
        <f t="shared" si="14"/>
        <v>3.3478448916164822</v>
      </c>
      <c r="AM22">
        <v>0.96818772866962366</v>
      </c>
      <c r="AN22">
        <f t="shared" si="15"/>
        <v>0.96818772866962366</v>
      </c>
      <c r="AO22">
        <v>4.6409125507544857</v>
      </c>
      <c r="AP22">
        <f t="shared" si="16"/>
        <v>4.6409125507544857</v>
      </c>
      <c r="AQ22">
        <v>3.4758682286804419</v>
      </c>
      <c r="AR22">
        <f t="shared" si="17"/>
        <v>3.4758682286804419</v>
      </c>
      <c r="AS22">
        <v>3.6290569996218371</v>
      </c>
      <c r="AT22">
        <f t="shared" si="18"/>
        <v>3.6290569996218371</v>
      </c>
      <c r="AU22">
        <v>0.96818772866962366</v>
      </c>
      <c r="AV22">
        <f t="shared" si="19"/>
        <v>0.96818772866962366</v>
      </c>
      <c r="AW22">
        <v>4.3072187841846636</v>
      </c>
      <c r="AX22">
        <f t="shared" si="20"/>
        <v>4.3072187841846636</v>
      </c>
      <c r="AY22">
        <v>3.3345994781514467</v>
      </c>
      <c r="AZ22">
        <f t="shared" si="21"/>
        <v>3.3345994781514467</v>
      </c>
      <c r="BA22">
        <v>3.6040392636434322</v>
      </c>
      <c r="BB22">
        <f t="shared" si="22"/>
        <v>3.6040392636434322</v>
      </c>
      <c r="BC22">
        <v>0.96818772866962366</v>
      </c>
      <c r="BD22">
        <f t="shared" si="23"/>
        <v>0.96818772866962366</v>
      </c>
      <c r="BE22">
        <v>4.3508044402924373</v>
      </c>
      <c r="BF22">
        <f t="shared" si="24"/>
        <v>4.3508044402924373</v>
      </c>
      <c r="BG22">
        <v>0.96818772866962366</v>
      </c>
      <c r="BH22">
        <f t="shared" si="25"/>
        <v>0.96818772866962366</v>
      </c>
      <c r="BI22">
        <v>0.96818772866962366</v>
      </c>
      <c r="BJ22">
        <f t="shared" si="26"/>
        <v>0.96818772866962366</v>
      </c>
      <c r="BK22">
        <v>3.5606975765703037</v>
      </c>
      <c r="BL22">
        <f t="shared" si="27"/>
        <v>3.5606975765703037</v>
      </c>
      <c r="BM22">
        <v>0.96818772866962366</v>
      </c>
      <c r="BN22">
        <f t="shared" si="28"/>
        <v>0.96818772866962366</v>
      </c>
      <c r="BO22">
        <v>4.1660039997266098</v>
      </c>
      <c r="BP22">
        <f t="shared" si="29"/>
        <v>4.1660039997266098</v>
      </c>
      <c r="BQ22">
        <v>3.70989701012721</v>
      </c>
      <c r="BR22">
        <f t="shared" si="30"/>
        <v>3.70989701012721</v>
      </c>
      <c r="BS22">
        <v>0.96818772866962366</v>
      </c>
      <c r="BT22">
        <f t="shared" si="31"/>
        <v>0.96818772866962366</v>
      </c>
      <c r="BU22">
        <v>0.96818772866962366</v>
      </c>
      <c r="BV22">
        <f t="shared" si="32"/>
        <v>0.96818772866962366</v>
      </c>
      <c r="BW22">
        <v>4.2375058971749322</v>
      </c>
      <c r="BX22">
        <f t="shared" si="33"/>
        <v>4.2375058971749322</v>
      </c>
      <c r="BY22">
        <v>3.3668775505541908</v>
      </c>
      <c r="BZ22">
        <f t="shared" si="34"/>
        <v>3.3668775505541908</v>
      </c>
      <c r="CA22">
        <v>0.96818772866962366</v>
      </c>
      <c r="CB22">
        <f t="shared" si="35"/>
        <v>0.96818772866962366</v>
      </c>
      <c r="CC22">
        <v>3.6387601078040994</v>
      </c>
      <c r="CD22">
        <f t="shared" si="36"/>
        <v>3.6387601078040994</v>
      </c>
      <c r="CE22">
        <v>0.96818772866962366</v>
      </c>
      <c r="CF22">
        <f t="shared" si="37"/>
        <v>0.96818772866962366</v>
      </c>
      <c r="CG22">
        <v>3.375289573904801</v>
      </c>
      <c r="CH22">
        <f t="shared" si="38"/>
        <v>3.375289573904801</v>
      </c>
      <c r="CI22">
        <v>4.080316621976646</v>
      </c>
      <c r="CJ22">
        <f t="shared" si="39"/>
        <v>4.080316621976646</v>
      </c>
      <c r="CK22">
        <v>5.0373873191704757</v>
      </c>
      <c r="CL22">
        <f t="shared" si="40"/>
        <v>5.0373873191704757</v>
      </c>
      <c r="CM22">
        <v>4.3482422341761522</v>
      </c>
      <c r="CN22">
        <f t="shared" si="41"/>
        <v>4.3482422341761522</v>
      </c>
      <c r="CO22">
        <v>4.5138515377296065</v>
      </c>
      <c r="CP22">
        <f t="shared" si="42"/>
        <v>4.5138515377296065</v>
      </c>
      <c r="CQ22">
        <v>0.96818772866962366</v>
      </c>
      <c r="CR22">
        <f t="shared" si="43"/>
        <v>0.96818772866962366</v>
      </c>
      <c r="CS22">
        <v>0.96818772866962366</v>
      </c>
      <c r="CT22">
        <f t="shared" si="44"/>
        <v>0.96818772866962366</v>
      </c>
      <c r="CU22">
        <v>3.5019724929680041</v>
      </c>
      <c r="CV22">
        <f t="shared" si="45"/>
        <v>3.5019724929680041</v>
      </c>
      <c r="CW22">
        <v>3.4092918847278626</v>
      </c>
      <c r="CX22">
        <f t="shared" si="46"/>
        <v>3.4092918847278626</v>
      </c>
      <c r="CY22">
        <v>4.0305575900308508</v>
      </c>
      <c r="CZ22">
        <f t="shared" si="47"/>
        <v>4.0305575900308508</v>
      </c>
      <c r="DA22">
        <v>3.6310626152613663</v>
      </c>
      <c r="DB22">
        <f t="shared" si="48"/>
        <v>3.6310626152613663</v>
      </c>
      <c r="DC22">
        <v>3.5307969773951053</v>
      </c>
      <c r="DD22">
        <f t="shared" si="49"/>
        <v>3.5307969773951053</v>
      </c>
    </row>
    <row r="23" spans="1:108">
      <c r="A23" t="s">
        <v>339</v>
      </c>
      <c r="B23" t="s">
        <v>292</v>
      </c>
      <c r="C23" t="s">
        <v>298</v>
      </c>
      <c r="D23" t="s">
        <v>319</v>
      </c>
      <c r="E23" t="s">
        <v>340</v>
      </c>
      <c r="F23" t="s">
        <v>296</v>
      </c>
      <c r="G23">
        <v>6.1700000000000088E-2</v>
      </c>
      <c r="H23">
        <v>0.6102868447082106</v>
      </c>
      <c r="I23">
        <v>5.6276807290991204</v>
      </c>
      <c r="J23">
        <f t="shared" si="0"/>
        <v>5.6276807290991204</v>
      </c>
      <c r="K23">
        <v>4.0847141355921854</v>
      </c>
      <c r="L23">
        <f t="shared" si="1"/>
        <v>4.0847141355921854</v>
      </c>
      <c r="M23">
        <v>3.4967682186452422</v>
      </c>
      <c r="N23">
        <f t="shared" si="2"/>
        <v>3.4967682186452422</v>
      </c>
      <c r="O23">
        <v>0.90868484030277652</v>
      </c>
      <c r="P23">
        <f t="shared" si="3"/>
        <v>0.90868484030277652</v>
      </c>
      <c r="Q23">
        <v>3.9564556496735261</v>
      </c>
      <c r="R23">
        <f t="shared" si="4"/>
        <v>3.9564556496735261</v>
      </c>
      <c r="S23">
        <v>0.90868484030277652</v>
      </c>
      <c r="T23">
        <f t="shared" si="5"/>
        <v>0.90868484030277652</v>
      </c>
      <c r="U23">
        <v>0.90868484030277652</v>
      </c>
      <c r="V23">
        <f t="shared" si="6"/>
        <v>0.90868484030277652</v>
      </c>
      <c r="W23">
        <v>0.90868484030277652</v>
      </c>
      <c r="X23">
        <f t="shared" si="7"/>
        <v>0.90868484030277652</v>
      </c>
      <c r="Y23">
        <v>0.90868484030277652</v>
      </c>
      <c r="Z23">
        <f t="shared" si="8"/>
        <v>0.90868484030277652</v>
      </c>
      <c r="AA23">
        <v>3.5583876223029818</v>
      </c>
      <c r="AB23">
        <f t="shared" si="9"/>
        <v>3.5583876223029818</v>
      </c>
      <c r="AC23">
        <v>3.2868391773141603</v>
      </c>
      <c r="AD23">
        <f t="shared" si="10"/>
        <v>3.2868391773141603</v>
      </c>
      <c r="AE23">
        <v>0.90868484030277652</v>
      </c>
      <c r="AF23">
        <f t="shared" si="11"/>
        <v>0.90868484030277652</v>
      </c>
      <c r="AG23">
        <v>3.8027216238995205</v>
      </c>
      <c r="AH23">
        <f t="shared" si="12"/>
        <v>3.8027216238995205</v>
      </c>
      <c r="AI23">
        <v>0.90868484030277652</v>
      </c>
      <c r="AJ23">
        <f t="shared" si="13"/>
        <v>0.90868484030277652</v>
      </c>
      <c r="AK23">
        <v>3.2606936058685516</v>
      </c>
      <c r="AL23">
        <f t="shared" si="14"/>
        <v>3.2606936058685516</v>
      </c>
      <c r="AM23">
        <v>3.3300221864858157</v>
      </c>
      <c r="AN23">
        <f t="shared" si="15"/>
        <v>3.3300221864858157</v>
      </c>
      <c r="AO23">
        <v>4.7066382600298686</v>
      </c>
      <c r="AP23">
        <f t="shared" si="16"/>
        <v>4.7066382600298686</v>
      </c>
      <c r="AQ23">
        <v>3.6259291595969776</v>
      </c>
      <c r="AR23">
        <f t="shared" si="17"/>
        <v>3.6259291595969776</v>
      </c>
      <c r="AS23">
        <v>3.6642426214770354</v>
      </c>
      <c r="AT23">
        <f t="shared" si="18"/>
        <v>3.6642426214770354</v>
      </c>
      <c r="AU23">
        <v>0.90868484030277652</v>
      </c>
      <c r="AV23">
        <f t="shared" si="19"/>
        <v>0.90868484030277652</v>
      </c>
      <c r="AW23">
        <v>4.5083443787038373</v>
      </c>
      <c r="AX23">
        <f t="shared" si="20"/>
        <v>4.5083443787038373</v>
      </c>
      <c r="AY23">
        <v>0.90868484030277652</v>
      </c>
      <c r="AZ23">
        <f t="shared" si="21"/>
        <v>0.90868484030277652</v>
      </c>
      <c r="BA23">
        <v>3.4297418132466024</v>
      </c>
      <c r="BB23">
        <f t="shared" si="22"/>
        <v>3.4297418132466024</v>
      </c>
      <c r="BC23">
        <v>0.90868484030277652</v>
      </c>
      <c r="BD23">
        <f t="shared" si="23"/>
        <v>0.90868484030277652</v>
      </c>
      <c r="BE23">
        <v>4.2541142510995336</v>
      </c>
      <c r="BF23">
        <f t="shared" si="24"/>
        <v>4.2541142510995336</v>
      </c>
      <c r="BG23">
        <v>0.90868484030277652</v>
      </c>
      <c r="BH23">
        <f t="shared" si="25"/>
        <v>0.90868484030277652</v>
      </c>
      <c r="BI23">
        <v>0.90868484030277652</v>
      </c>
      <c r="BJ23">
        <f t="shared" si="26"/>
        <v>0.90868484030277652</v>
      </c>
      <c r="BK23">
        <v>3.414418010088669</v>
      </c>
      <c r="BL23">
        <f t="shared" si="27"/>
        <v>3.414418010088669</v>
      </c>
      <c r="BM23">
        <v>3.4854153835353219</v>
      </c>
      <c r="BN23">
        <f t="shared" si="28"/>
        <v>3.4854153835353219</v>
      </c>
      <c r="BO23">
        <v>4.5620918744367049</v>
      </c>
      <c r="BP23">
        <f t="shared" si="29"/>
        <v>4.5620918744367049</v>
      </c>
      <c r="BQ23">
        <v>3.7274489782008144</v>
      </c>
      <c r="BR23">
        <f t="shared" si="30"/>
        <v>3.7274489782008144</v>
      </c>
      <c r="BS23">
        <v>3.3301999251239716</v>
      </c>
      <c r="BT23">
        <f t="shared" si="31"/>
        <v>3.3301999251239716</v>
      </c>
      <c r="BU23">
        <v>0.90868484030277652</v>
      </c>
      <c r="BV23">
        <f t="shared" si="32"/>
        <v>0.90868484030277652</v>
      </c>
      <c r="BW23">
        <v>4.1655184788668675</v>
      </c>
      <c r="BX23">
        <f t="shared" si="33"/>
        <v>4.1655184788668675</v>
      </c>
      <c r="BY23">
        <v>3.4680455623755311</v>
      </c>
      <c r="BZ23">
        <f t="shared" si="34"/>
        <v>3.4680455623755311</v>
      </c>
      <c r="CA23">
        <v>0.90868484030277652</v>
      </c>
      <c r="CB23">
        <f t="shared" si="35"/>
        <v>0.90868484030277652</v>
      </c>
      <c r="CC23">
        <v>3.7248319776957559</v>
      </c>
      <c r="CD23">
        <f t="shared" si="36"/>
        <v>3.7248319776957559</v>
      </c>
      <c r="CE23">
        <v>0.90868484030277652</v>
      </c>
      <c r="CF23">
        <f t="shared" si="37"/>
        <v>0.90868484030277652</v>
      </c>
      <c r="CG23">
        <v>3.4190662890752344</v>
      </c>
      <c r="CH23">
        <f t="shared" si="38"/>
        <v>3.4190662890752344</v>
      </c>
      <c r="CI23">
        <v>3.7861379686792542</v>
      </c>
      <c r="CJ23">
        <f t="shared" si="39"/>
        <v>3.7861379686792542</v>
      </c>
      <c r="CK23">
        <v>4.8882201040321567</v>
      </c>
      <c r="CL23">
        <f t="shared" si="40"/>
        <v>4.8882201040321567</v>
      </c>
      <c r="CM23">
        <v>4.5074976628840568</v>
      </c>
      <c r="CN23">
        <f t="shared" si="41"/>
        <v>4.5074976628840568</v>
      </c>
      <c r="CO23">
        <v>4.2714955507875292</v>
      </c>
      <c r="CP23">
        <f t="shared" si="42"/>
        <v>4.2714955507875292</v>
      </c>
      <c r="CQ23">
        <v>0.90868484030277652</v>
      </c>
      <c r="CR23">
        <f t="shared" si="43"/>
        <v>0.90868484030277652</v>
      </c>
      <c r="CS23">
        <v>0.90868484030277652</v>
      </c>
      <c r="CT23">
        <f t="shared" si="44"/>
        <v>0.90868484030277652</v>
      </c>
      <c r="CU23">
        <v>3.5075803526835143</v>
      </c>
      <c r="CV23">
        <f t="shared" si="45"/>
        <v>3.5075803526835143</v>
      </c>
      <c r="CW23">
        <v>3.4324443097484911</v>
      </c>
      <c r="CX23">
        <f t="shared" si="46"/>
        <v>3.4324443097484911</v>
      </c>
      <c r="CY23">
        <v>4.0602220011460446</v>
      </c>
      <c r="CZ23">
        <f t="shared" si="47"/>
        <v>4.0602220011460446</v>
      </c>
      <c r="DA23">
        <v>3.6901070084206928</v>
      </c>
      <c r="DB23">
        <f t="shared" si="48"/>
        <v>3.6901070084206928</v>
      </c>
      <c r="DC23">
        <v>3.5583487033650716</v>
      </c>
      <c r="DD23">
        <f t="shared" si="49"/>
        <v>3.5583487033650716</v>
      </c>
    </row>
    <row r="24" spans="1:108">
      <c r="A24" t="s">
        <v>341</v>
      </c>
      <c r="B24" t="s">
        <v>292</v>
      </c>
      <c r="C24" t="s">
        <v>298</v>
      </c>
      <c r="D24" t="s">
        <v>325</v>
      </c>
      <c r="E24" t="s">
        <v>342</v>
      </c>
      <c r="F24" t="s">
        <v>296</v>
      </c>
      <c r="G24">
        <v>7.1699999999999875E-2</v>
      </c>
      <c r="H24">
        <v>0.60404380791912282</v>
      </c>
      <c r="I24">
        <v>5.4615820917326809</v>
      </c>
      <c r="J24">
        <f t="shared" si="0"/>
        <v>5.4615820917326809</v>
      </c>
      <c r="K24">
        <v>3.4410824211473039</v>
      </c>
      <c r="L24">
        <f t="shared" si="1"/>
        <v>3.4410824211473039</v>
      </c>
      <c r="M24">
        <v>3.3076302879782409</v>
      </c>
      <c r="N24">
        <f t="shared" si="2"/>
        <v>3.3076302879782409</v>
      </c>
      <c r="O24">
        <v>0.84345084866821951</v>
      </c>
      <c r="P24">
        <f t="shared" si="3"/>
        <v>0.84345084866821951</v>
      </c>
      <c r="Q24">
        <v>3.7724465142776156</v>
      </c>
      <c r="R24">
        <f t="shared" si="4"/>
        <v>3.7724465142776156</v>
      </c>
      <c r="S24">
        <v>0.84345084866821951</v>
      </c>
      <c r="T24">
        <f t="shared" si="5"/>
        <v>0.84345084866821951</v>
      </c>
      <c r="U24">
        <v>3.7774460348206294</v>
      </c>
      <c r="V24">
        <f t="shared" si="6"/>
        <v>3.7774460348206294</v>
      </c>
      <c r="W24">
        <v>0.84345084866821951</v>
      </c>
      <c r="X24">
        <f t="shared" si="7"/>
        <v>0.84345084866821951</v>
      </c>
      <c r="Y24">
        <v>0.84345084866821951</v>
      </c>
      <c r="Z24">
        <f t="shared" si="8"/>
        <v>0.84345084866821951</v>
      </c>
      <c r="AA24">
        <v>3.5862325209625481</v>
      </c>
      <c r="AB24">
        <f t="shared" si="9"/>
        <v>3.5862325209625481</v>
      </c>
      <c r="AC24">
        <v>3.1506387063006516</v>
      </c>
      <c r="AD24">
        <f t="shared" si="10"/>
        <v>3.1506387063006516</v>
      </c>
      <c r="AE24">
        <v>0.84345084866821951</v>
      </c>
      <c r="AF24">
        <f t="shared" si="11"/>
        <v>0.84345084866821951</v>
      </c>
      <c r="AG24">
        <v>3.4720992560081054</v>
      </c>
      <c r="AH24">
        <f t="shared" si="12"/>
        <v>3.4720992560081054</v>
      </c>
      <c r="AI24">
        <v>0.84345084866821951</v>
      </c>
      <c r="AJ24">
        <f t="shared" si="13"/>
        <v>0.84345084866821951</v>
      </c>
      <c r="AK24">
        <v>0.84345084866821951</v>
      </c>
      <c r="AL24">
        <f t="shared" si="14"/>
        <v>0.84345084866821951</v>
      </c>
      <c r="AM24">
        <v>0.84345084866821951</v>
      </c>
      <c r="AN24">
        <f t="shared" si="15"/>
        <v>0.84345084866821951</v>
      </c>
      <c r="AO24">
        <v>4.5687067893346258</v>
      </c>
      <c r="AP24">
        <f t="shared" si="16"/>
        <v>4.5687067893346258</v>
      </c>
      <c r="AQ24">
        <v>3.2252984653309111</v>
      </c>
      <c r="AR24">
        <f t="shared" si="17"/>
        <v>3.2252984653309111</v>
      </c>
      <c r="AS24">
        <v>4.0241414556612387</v>
      </c>
      <c r="AT24">
        <f t="shared" si="18"/>
        <v>4.0241414556612387</v>
      </c>
      <c r="AU24">
        <v>3.1740391165159276</v>
      </c>
      <c r="AV24">
        <f t="shared" si="19"/>
        <v>3.1740391165159276</v>
      </c>
      <c r="AW24">
        <v>3.9151730945544299</v>
      </c>
      <c r="AX24">
        <f t="shared" si="20"/>
        <v>3.9151730945544299</v>
      </c>
      <c r="AY24">
        <v>0.84345084866821951</v>
      </c>
      <c r="AZ24">
        <f t="shared" si="21"/>
        <v>0.84345084866821951</v>
      </c>
      <c r="BA24">
        <v>3.3134465477048476</v>
      </c>
      <c r="BB24">
        <f t="shared" si="22"/>
        <v>3.3134465477048476</v>
      </c>
      <c r="BC24">
        <v>0.84345084866821951</v>
      </c>
      <c r="BD24">
        <f t="shared" si="23"/>
        <v>0.84345084866821951</v>
      </c>
      <c r="BE24">
        <v>4.0512623440782196</v>
      </c>
      <c r="BF24">
        <f t="shared" si="24"/>
        <v>4.0512623440782196</v>
      </c>
      <c r="BG24">
        <v>0.84345084866821951</v>
      </c>
      <c r="BH24">
        <f t="shared" si="25"/>
        <v>0.84345084866821951</v>
      </c>
      <c r="BI24">
        <v>0.84345084866821951</v>
      </c>
      <c r="BJ24">
        <f t="shared" si="26"/>
        <v>0.84345084866821951</v>
      </c>
      <c r="BK24">
        <v>4.6631411036388286</v>
      </c>
      <c r="BL24">
        <f t="shared" si="27"/>
        <v>4.6631411036388286</v>
      </c>
      <c r="BM24">
        <v>3.4041009998671088</v>
      </c>
      <c r="BN24">
        <f t="shared" si="28"/>
        <v>3.4041009998671088</v>
      </c>
      <c r="BO24">
        <v>3.8136423926724201</v>
      </c>
      <c r="BP24">
        <f t="shared" si="29"/>
        <v>3.8136423926724201</v>
      </c>
      <c r="BQ24">
        <v>3.754537046064311</v>
      </c>
      <c r="BR24">
        <f t="shared" si="30"/>
        <v>3.754537046064311</v>
      </c>
      <c r="BS24">
        <v>0.84345084866821951</v>
      </c>
      <c r="BT24">
        <f t="shared" si="31"/>
        <v>0.84345084866821951</v>
      </c>
      <c r="BU24">
        <v>0.84345084866821951</v>
      </c>
      <c r="BV24">
        <f t="shared" si="32"/>
        <v>0.84345084866821951</v>
      </c>
      <c r="BW24">
        <v>3.9504456535392181</v>
      </c>
      <c r="BX24">
        <f t="shared" si="33"/>
        <v>3.9504456535392181</v>
      </c>
      <c r="BY24">
        <v>4.2786337174731797</v>
      </c>
      <c r="BZ24">
        <f t="shared" si="34"/>
        <v>4.2786337174731797</v>
      </c>
      <c r="CA24">
        <v>0.84345084866821951</v>
      </c>
      <c r="CB24">
        <f t="shared" si="35"/>
        <v>0.84345084866821951</v>
      </c>
      <c r="CC24">
        <v>3.6529917098004727</v>
      </c>
      <c r="CD24">
        <f t="shared" si="36"/>
        <v>3.6529917098004727</v>
      </c>
      <c r="CE24">
        <v>0.84345084866821951</v>
      </c>
      <c r="CF24">
        <f t="shared" si="37"/>
        <v>0.84345084866821951</v>
      </c>
      <c r="CG24">
        <v>3.5408981560407446</v>
      </c>
      <c r="CH24">
        <f t="shared" si="38"/>
        <v>3.5408981560407446</v>
      </c>
      <c r="CI24">
        <v>3.5751797901910729</v>
      </c>
      <c r="CJ24">
        <f t="shared" si="39"/>
        <v>3.5751797901910729</v>
      </c>
      <c r="CK24">
        <v>4.6412310668294516</v>
      </c>
      <c r="CL24">
        <f t="shared" si="40"/>
        <v>4.6412310668294516</v>
      </c>
      <c r="CM24">
        <v>4.2044079782369241</v>
      </c>
      <c r="CN24">
        <f t="shared" si="41"/>
        <v>4.2044079782369241</v>
      </c>
      <c r="CO24">
        <v>5.2226977916473221</v>
      </c>
      <c r="CP24">
        <f t="shared" si="42"/>
        <v>5.2226977916473221</v>
      </c>
      <c r="CQ24">
        <v>0.84345084866821951</v>
      </c>
      <c r="CR24">
        <f t="shared" si="43"/>
        <v>0.84345084866821951</v>
      </c>
      <c r="CS24">
        <v>0.84345084866821951</v>
      </c>
      <c r="CT24">
        <f t="shared" si="44"/>
        <v>0.84345084866821951</v>
      </c>
      <c r="CU24">
        <v>3.2308157557561987</v>
      </c>
      <c r="CV24">
        <f t="shared" si="45"/>
        <v>3.2308157557561987</v>
      </c>
      <c r="CW24">
        <v>3.366944987313043</v>
      </c>
      <c r="CX24">
        <f t="shared" si="46"/>
        <v>3.366944987313043</v>
      </c>
      <c r="CY24">
        <v>3.9238962215595463</v>
      </c>
      <c r="CZ24">
        <f t="shared" si="47"/>
        <v>3.9238962215595463</v>
      </c>
      <c r="DA24">
        <v>3.5238171877369679</v>
      </c>
      <c r="DB24">
        <f t="shared" si="48"/>
        <v>3.5238171877369679</v>
      </c>
      <c r="DC24">
        <v>3.461647521929943</v>
      </c>
      <c r="DD24">
        <f t="shared" si="49"/>
        <v>3.461647521929943</v>
      </c>
    </row>
    <row r="25" spans="1:108">
      <c r="A25" t="s">
        <v>343</v>
      </c>
      <c r="B25" t="s">
        <v>292</v>
      </c>
      <c r="C25" t="s">
        <v>298</v>
      </c>
      <c r="D25" t="s">
        <v>307</v>
      </c>
      <c r="E25" t="s">
        <v>344</v>
      </c>
      <c r="F25" t="s">
        <v>296</v>
      </c>
      <c r="G25">
        <v>6.0200000000000031E-2</v>
      </c>
      <c r="H25">
        <v>0.53558718861209997</v>
      </c>
      <c r="I25">
        <v>5.5934420827470737</v>
      </c>
      <c r="J25">
        <f t="shared" si="0"/>
        <v>5.5934420827470737</v>
      </c>
      <c r="K25">
        <v>4.3065785469635216</v>
      </c>
      <c r="L25">
        <f t="shared" si="1"/>
        <v>4.3065785469635216</v>
      </c>
      <c r="M25">
        <v>3.2632624210138501</v>
      </c>
      <c r="N25">
        <f t="shared" si="2"/>
        <v>3.2632624210138501</v>
      </c>
      <c r="O25">
        <v>0.91937351307819404</v>
      </c>
      <c r="P25">
        <f t="shared" si="3"/>
        <v>0.91937351307819404</v>
      </c>
      <c r="Q25">
        <v>4.162746459777896</v>
      </c>
      <c r="R25">
        <f t="shared" si="4"/>
        <v>4.162746459777896</v>
      </c>
      <c r="S25">
        <v>0.91937351307819404</v>
      </c>
      <c r="T25">
        <f t="shared" si="5"/>
        <v>0.91937351307819404</v>
      </c>
      <c r="U25">
        <v>3.6810172390120894</v>
      </c>
      <c r="V25">
        <f t="shared" si="6"/>
        <v>3.6810172390120894</v>
      </c>
      <c r="W25">
        <v>0.91937351307819404</v>
      </c>
      <c r="X25">
        <f t="shared" si="7"/>
        <v>0.91937351307819404</v>
      </c>
      <c r="Y25">
        <v>0.91937351307819404</v>
      </c>
      <c r="Z25">
        <f t="shared" si="8"/>
        <v>0.91937351307819404</v>
      </c>
      <c r="AA25">
        <v>3.6655061937966096</v>
      </c>
      <c r="AB25">
        <f t="shared" si="9"/>
        <v>3.6655061937966096</v>
      </c>
      <c r="AC25">
        <v>3.2579375708933904</v>
      </c>
      <c r="AD25">
        <f t="shared" si="10"/>
        <v>3.2579375708933904</v>
      </c>
      <c r="AE25">
        <v>0.91937351307819404</v>
      </c>
      <c r="AF25">
        <f t="shared" si="11"/>
        <v>0.91937351307819404</v>
      </c>
      <c r="AG25">
        <v>3.7584038367358299</v>
      </c>
      <c r="AH25">
        <f t="shared" si="12"/>
        <v>3.7584038367358299</v>
      </c>
      <c r="AI25">
        <v>0.91937351307819404</v>
      </c>
      <c r="AJ25">
        <f t="shared" si="13"/>
        <v>0.91937351307819404</v>
      </c>
      <c r="AK25">
        <v>3.2854339399823478</v>
      </c>
      <c r="AL25">
        <f t="shared" si="14"/>
        <v>3.2854339399823478</v>
      </c>
      <c r="AM25">
        <v>0.91937351307819404</v>
      </c>
      <c r="AN25">
        <f t="shared" si="15"/>
        <v>0.91937351307819404</v>
      </c>
      <c r="AO25">
        <v>4.6208257859797799</v>
      </c>
      <c r="AP25">
        <f t="shared" si="16"/>
        <v>4.6208257859797799</v>
      </c>
      <c r="AQ25">
        <v>0.91937351307819404</v>
      </c>
      <c r="AR25">
        <f t="shared" si="17"/>
        <v>0.91937351307819404</v>
      </c>
      <c r="AS25">
        <v>4.0560452589867761</v>
      </c>
      <c r="AT25">
        <f t="shared" si="18"/>
        <v>4.0560452589867761</v>
      </c>
      <c r="AU25">
        <v>0.91937351307819404</v>
      </c>
      <c r="AV25">
        <f t="shared" si="19"/>
        <v>0.91937351307819404</v>
      </c>
      <c r="AW25">
        <v>3.9167039686292231</v>
      </c>
      <c r="AX25">
        <f t="shared" si="20"/>
        <v>3.9167039686292231</v>
      </c>
      <c r="AY25">
        <v>0.91937351307819404</v>
      </c>
      <c r="AZ25">
        <f t="shared" si="21"/>
        <v>0.91937351307819404</v>
      </c>
      <c r="BA25">
        <v>3.4754515703769413</v>
      </c>
      <c r="BB25">
        <f t="shared" si="22"/>
        <v>3.4754515703769413</v>
      </c>
      <c r="BC25">
        <v>0.91937351307819404</v>
      </c>
      <c r="BD25">
        <f t="shared" si="23"/>
        <v>0.91937351307819404</v>
      </c>
      <c r="BE25">
        <v>4.1992584620253242</v>
      </c>
      <c r="BF25">
        <f t="shared" si="24"/>
        <v>4.1992584620253242</v>
      </c>
      <c r="BG25">
        <v>0.91937351307819404</v>
      </c>
      <c r="BH25">
        <f t="shared" si="25"/>
        <v>0.91937351307819404</v>
      </c>
      <c r="BI25">
        <v>0.91937351307819404</v>
      </c>
      <c r="BJ25">
        <f t="shared" si="26"/>
        <v>0.91937351307819404</v>
      </c>
      <c r="BK25">
        <v>3.8138369006849278</v>
      </c>
      <c r="BL25">
        <f t="shared" si="27"/>
        <v>3.8138369006849278</v>
      </c>
      <c r="BM25">
        <v>3.7798241221021871</v>
      </c>
      <c r="BN25">
        <f t="shared" si="28"/>
        <v>3.7798241221021871</v>
      </c>
      <c r="BO25">
        <v>4.6263710649881951</v>
      </c>
      <c r="BP25">
        <f t="shared" si="29"/>
        <v>4.6263710649881951</v>
      </c>
      <c r="BQ25">
        <v>3.967822308791161</v>
      </c>
      <c r="BR25">
        <f t="shared" si="30"/>
        <v>3.967822308791161</v>
      </c>
      <c r="BS25">
        <v>0.91937351307819404</v>
      </c>
      <c r="BT25">
        <f t="shared" si="31"/>
        <v>0.91937351307819404</v>
      </c>
      <c r="BU25">
        <v>0.91937351307819404</v>
      </c>
      <c r="BV25">
        <f t="shared" si="32"/>
        <v>0.91937351307819404</v>
      </c>
      <c r="BW25">
        <v>4.0002380031762304</v>
      </c>
      <c r="BX25">
        <f t="shared" si="33"/>
        <v>4.0002380031762304</v>
      </c>
      <c r="BY25">
        <v>4.5487068490833318</v>
      </c>
      <c r="BZ25">
        <f t="shared" si="34"/>
        <v>4.5487068490833318</v>
      </c>
      <c r="CA25">
        <v>0.91937351307819404</v>
      </c>
      <c r="CB25">
        <f t="shared" si="35"/>
        <v>0.91937351307819404</v>
      </c>
      <c r="CC25">
        <v>3.6754692694030937</v>
      </c>
      <c r="CD25">
        <f t="shared" si="36"/>
        <v>3.6754692694030937</v>
      </c>
      <c r="CE25">
        <v>0.91937351307819404</v>
      </c>
      <c r="CF25">
        <f t="shared" si="37"/>
        <v>0.91937351307819404</v>
      </c>
      <c r="CG25">
        <v>3.693537060204823</v>
      </c>
      <c r="CH25">
        <f t="shared" si="38"/>
        <v>3.693537060204823</v>
      </c>
      <c r="CI25">
        <v>3.5790045246851947</v>
      </c>
      <c r="CJ25">
        <f t="shared" si="39"/>
        <v>3.5790045246851947</v>
      </c>
      <c r="CK25">
        <v>4.6612413040149283</v>
      </c>
      <c r="CL25">
        <f t="shared" si="40"/>
        <v>4.6612413040149283</v>
      </c>
      <c r="CM25">
        <v>4.3298791220684958</v>
      </c>
      <c r="CN25">
        <f t="shared" si="41"/>
        <v>4.3298791220684958</v>
      </c>
      <c r="CO25">
        <v>5.4347106716333826</v>
      </c>
      <c r="CP25">
        <f t="shared" si="42"/>
        <v>5.4347106716333826</v>
      </c>
      <c r="CQ25">
        <v>0.91937351307819404</v>
      </c>
      <c r="CR25">
        <f t="shared" si="43"/>
        <v>0.91937351307819404</v>
      </c>
      <c r="CS25">
        <v>0.91937351307819404</v>
      </c>
      <c r="CT25">
        <f t="shared" si="44"/>
        <v>0.91937351307819404</v>
      </c>
      <c r="CU25">
        <v>0.91937351307819404</v>
      </c>
      <c r="CV25">
        <f t="shared" si="45"/>
        <v>0.91937351307819404</v>
      </c>
      <c r="CW25">
        <v>3.4390519053472288</v>
      </c>
      <c r="CX25">
        <f t="shared" si="46"/>
        <v>3.4390519053472288</v>
      </c>
      <c r="CY25">
        <v>3.9053780627502346</v>
      </c>
      <c r="CZ25">
        <f t="shared" si="47"/>
        <v>3.9053780627502346</v>
      </c>
      <c r="DA25">
        <v>3.5005765305808501</v>
      </c>
      <c r="DB25">
        <f t="shared" si="48"/>
        <v>3.5005765305808501</v>
      </c>
      <c r="DC25">
        <v>3.5166671200121469</v>
      </c>
      <c r="DD25">
        <f t="shared" si="49"/>
        <v>3.5166671200121469</v>
      </c>
    </row>
    <row r="26" spans="1:108">
      <c r="A26" t="s">
        <v>345</v>
      </c>
      <c r="B26" t="s">
        <v>292</v>
      </c>
      <c r="C26" t="s">
        <v>298</v>
      </c>
      <c r="D26" t="s">
        <v>316</v>
      </c>
      <c r="E26" t="s">
        <v>346</v>
      </c>
      <c r="F26" t="s">
        <v>296</v>
      </c>
      <c r="G26">
        <v>7.1400000000000574E-2</v>
      </c>
      <c r="H26">
        <v>0.62358078602620581</v>
      </c>
      <c r="I26">
        <v>5.6035031406870637</v>
      </c>
      <c r="J26">
        <f t="shared" si="0"/>
        <v>5.6035031406870637</v>
      </c>
      <c r="K26">
        <v>4.2133704113869381</v>
      </c>
      <c r="L26">
        <f t="shared" si="1"/>
        <v>4.2133704113869381</v>
      </c>
      <c r="M26">
        <v>3.2001789061811299</v>
      </c>
      <c r="N26">
        <f t="shared" si="2"/>
        <v>3.2001789061811299</v>
      </c>
      <c r="O26">
        <v>0.84527179255984097</v>
      </c>
      <c r="P26">
        <f t="shared" si="3"/>
        <v>0.84527179255984097</v>
      </c>
      <c r="Q26">
        <v>4.1804182536455619</v>
      </c>
      <c r="R26">
        <f t="shared" si="4"/>
        <v>4.1804182536455619</v>
      </c>
      <c r="S26">
        <v>0.84527179255984097</v>
      </c>
      <c r="T26">
        <f t="shared" si="5"/>
        <v>0.84527179255984097</v>
      </c>
      <c r="U26">
        <v>4.0032166786880099</v>
      </c>
      <c r="V26">
        <f t="shared" si="6"/>
        <v>4.0032166786880099</v>
      </c>
      <c r="W26">
        <v>0.84527179255984097</v>
      </c>
      <c r="X26">
        <f t="shared" si="7"/>
        <v>0.84527179255984097</v>
      </c>
      <c r="Y26">
        <v>3.3605838680371667</v>
      </c>
      <c r="Z26">
        <f t="shared" si="8"/>
        <v>3.3605838680371667</v>
      </c>
      <c r="AA26">
        <v>3.8949207936938466</v>
      </c>
      <c r="AB26">
        <f t="shared" si="9"/>
        <v>3.8949207936938466</v>
      </c>
      <c r="AC26">
        <v>3.3739262951417435</v>
      </c>
      <c r="AD26">
        <f t="shared" si="10"/>
        <v>3.3739262951417435</v>
      </c>
      <c r="AE26">
        <v>0.84527179255984097</v>
      </c>
      <c r="AF26">
        <f t="shared" si="11"/>
        <v>0.84527179255984097</v>
      </c>
      <c r="AG26">
        <v>3.7969065119037784</v>
      </c>
      <c r="AH26">
        <f t="shared" si="12"/>
        <v>3.7969065119037784</v>
      </c>
      <c r="AI26">
        <v>0.84527179255984097</v>
      </c>
      <c r="AJ26">
        <f t="shared" si="13"/>
        <v>0.84527179255984097</v>
      </c>
      <c r="AK26">
        <v>3.3103600567656191</v>
      </c>
      <c r="AL26">
        <f t="shared" si="14"/>
        <v>3.3103600567656191</v>
      </c>
      <c r="AM26">
        <v>3.2465964975253523</v>
      </c>
      <c r="AN26">
        <f t="shared" si="15"/>
        <v>3.2465964975253523</v>
      </c>
      <c r="AO26">
        <v>4.7449744615831166</v>
      </c>
      <c r="AP26">
        <f t="shared" si="16"/>
        <v>4.7449744615831166</v>
      </c>
      <c r="AQ26">
        <v>0.84527179255984097</v>
      </c>
      <c r="AR26">
        <f t="shared" si="17"/>
        <v>0.84527179255984097</v>
      </c>
      <c r="AS26">
        <v>4.1944984064599815</v>
      </c>
      <c r="AT26">
        <f t="shared" si="18"/>
        <v>4.1944984064599815</v>
      </c>
      <c r="AU26">
        <v>3.2987277393371444</v>
      </c>
      <c r="AV26">
        <f t="shared" si="19"/>
        <v>3.2987277393371444</v>
      </c>
      <c r="AW26">
        <v>3.8530895298518621</v>
      </c>
      <c r="AX26">
        <f t="shared" si="20"/>
        <v>3.8530895298518621</v>
      </c>
      <c r="AY26">
        <v>0.84527179255984097</v>
      </c>
      <c r="AZ26">
        <f t="shared" si="21"/>
        <v>0.84527179255984097</v>
      </c>
      <c r="BA26">
        <v>3.4615392994308603</v>
      </c>
      <c r="BB26">
        <f t="shared" si="22"/>
        <v>3.4615392994308603</v>
      </c>
      <c r="BC26">
        <v>0.84527179255984097</v>
      </c>
      <c r="BD26">
        <f t="shared" si="23"/>
        <v>0.84527179255984097</v>
      </c>
      <c r="BE26">
        <v>4.3221329717926382</v>
      </c>
      <c r="BF26">
        <f t="shared" si="24"/>
        <v>4.3221329717926382</v>
      </c>
      <c r="BG26">
        <v>3.1640277756906752</v>
      </c>
      <c r="BH26">
        <f t="shared" si="25"/>
        <v>3.1640277756906752</v>
      </c>
      <c r="BI26">
        <v>0.84527179255984097</v>
      </c>
      <c r="BJ26">
        <f t="shared" si="26"/>
        <v>0.84527179255984097</v>
      </c>
      <c r="BK26">
        <v>4.5189630793992208</v>
      </c>
      <c r="BL26">
        <f t="shared" si="27"/>
        <v>4.5189630793992208</v>
      </c>
      <c r="BM26">
        <v>3.4401701726049958</v>
      </c>
      <c r="BN26">
        <f t="shared" si="28"/>
        <v>3.4401701726049958</v>
      </c>
      <c r="BO26">
        <v>4.0593751201297721</v>
      </c>
      <c r="BP26">
        <f t="shared" si="29"/>
        <v>4.0593751201297721</v>
      </c>
      <c r="BQ26">
        <v>4.4105617511572426</v>
      </c>
      <c r="BR26">
        <f t="shared" si="30"/>
        <v>4.4105617511572426</v>
      </c>
      <c r="BS26">
        <v>0.84527179255984097</v>
      </c>
      <c r="BT26">
        <f t="shared" si="31"/>
        <v>0.84527179255984097</v>
      </c>
      <c r="BU26">
        <v>0.84527179255984097</v>
      </c>
      <c r="BV26">
        <f t="shared" si="32"/>
        <v>0.84527179255984097</v>
      </c>
      <c r="BW26">
        <v>3.9843205202539611</v>
      </c>
      <c r="BX26">
        <f t="shared" si="33"/>
        <v>3.9843205202539611</v>
      </c>
      <c r="BY26">
        <v>4.2195771889318019</v>
      </c>
      <c r="BZ26">
        <f t="shared" si="34"/>
        <v>4.2195771889318019</v>
      </c>
      <c r="CA26">
        <v>0.84527179255984097</v>
      </c>
      <c r="CB26">
        <f t="shared" si="35"/>
        <v>0.84527179255984097</v>
      </c>
      <c r="CC26">
        <v>3.527201925758952</v>
      </c>
      <c r="CD26">
        <f t="shared" si="36"/>
        <v>3.527201925758952</v>
      </c>
      <c r="CE26">
        <v>0.84527179255984097</v>
      </c>
      <c r="CF26">
        <f t="shared" si="37"/>
        <v>0.84527179255984097</v>
      </c>
      <c r="CG26">
        <v>3.6295923228970528</v>
      </c>
      <c r="CH26">
        <f t="shared" si="38"/>
        <v>3.6295923228970528</v>
      </c>
      <c r="CI26">
        <v>3.615880825771125</v>
      </c>
      <c r="CJ26">
        <f t="shared" si="39"/>
        <v>3.615880825771125</v>
      </c>
      <c r="CK26">
        <v>4.5520127821545406</v>
      </c>
      <c r="CL26">
        <f t="shared" si="40"/>
        <v>4.5520127821545406</v>
      </c>
      <c r="CM26">
        <v>4.5871919875097635</v>
      </c>
      <c r="CN26">
        <f t="shared" si="41"/>
        <v>4.5871919875097635</v>
      </c>
      <c r="CO26">
        <v>5.4320213535395583</v>
      </c>
      <c r="CP26">
        <f t="shared" si="42"/>
        <v>5.4320213535395583</v>
      </c>
      <c r="CQ26">
        <v>0.84527179255984097</v>
      </c>
      <c r="CR26">
        <f t="shared" si="43"/>
        <v>0.84527179255984097</v>
      </c>
      <c r="CS26">
        <v>0.84527179255984097</v>
      </c>
      <c r="CT26">
        <f t="shared" si="44"/>
        <v>0.84527179255984097</v>
      </c>
      <c r="CU26">
        <v>3.3312514481237367</v>
      </c>
      <c r="CV26">
        <f t="shared" si="45"/>
        <v>3.3312514481237367</v>
      </c>
      <c r="CW26">
        <v>3.4662443861017178</v>
      </c>
      <c r="CX26">
        <f t="shared" si="46"/>
        <v>3.4662443861017178</v>
      </c>
      <c r="CY26">
        <v>3.8828783459280842</v>
      </c>
      <c r="CZ26">
        <f t="shared" si="47"/>
        <v>3.8828783459280842</v>
      </c>
      <c r="DA26">
        <v>3.3311833586562916</v>
      </c>
      <c r="DB26">
        <f t="shared" si="48"/>
        <v>3.3311833586562916</v>
      </c>
      <c r="DC26">
        <v>3.3950056248181815</v>
      </c>
      <c r="DD26">
        <f t="shared" si="49"/>
        <v>3.3950056248181815</v>
      </c>
    </row>
    <row r="27" spans="1:108">
      <c r="A27" t="s">
        <v>347</v>
      </c>
      <c r="B27" t="s">
        <v>292</v>
      </c>
      <c r="C27" t="s">
        <v>298</v>
      </c>
      <c r="D27" t="s">
        <v>313</v>
      </c>
      <c r="E27" t="s">
        <v>348</v>
      </c>
      <c r="F27" t="s">
        <v>296</v>
      </c>
      <c r="G27">
        <v>7.0400000000001128E-2</v>
      </c>
      <c r="H27">
        <v>0.64646464646465684</v>
      </c>
      <c r="I27">
        <v>5.6791368515430962</v>
      </c>
      <c r="J27">
        <f t="shared" si="0"/>
        <v>5.6791368515430962</v>
      </c>
      <c r="K27">
        <v>4.196750291862859</v>
      </c>
      <c r="L27">
        <f t="shared" si="1"/>
        <v>4.196750291862859</v>
      </c>
      <c r="M27">
        <v>3.2414877583556345</v>
      </c>
      <c r="N27">
        <f t="shared" si="2"/>
        <v>3.2414877583556345</v>
      </c>
      <c r="O27">
        <v>0.85139734519389965</v>
      </c>
      <c r="P27">
        <f t="shared" si="3"/>
        <v>0.85139734519389965</v>
      </c>
      <c r="Q27">
        <v>3.870421364236694</v>
      </c>
      <c r="R27">
        <f t="shared" si="4"/>
        <v>3.870421364236694</v>
      </c>
      <c r="S27">
        <v>0.85139734519389965</v>
      </c>
      <c r="T27">
        <f t="shared" si="5"/>
        <v>0.85139734519389965</v>
      </c>
      <c r="U27">
        <v>4.2044587574938168</v>
      </c>
      <c r="V27">
        <f t="shared" si="6"/>
        <v>4.2044587574938168</v>
      </c>
      <c r="W27">
        <v>0.85139734519389965</v>
      </c>
      <c r="X27">
        <f t="shared" si="7"/>
        <v>0.85139734519389965</v>
      </c>
      <c r="Y27">
        <v>3.4607377192352695</v>
      </c>
      <c r="Z27">
        <f t="shared" si="8"/>
        <v>3.4607377192352695</v>
      </c>
      <c r="AA27">
        <v>3.7311479018031184</v>
      </c>
      <c r="AB27">
        <f t="shared" si="9"/>
        <v>3.7311479018031184</v>
      </c>
      <c r="AC27">
        <v>3.3807763614815181</v>
      </c>
      <c r="AD27">
        <f t="shared" si="10"/>
        <v>3.3807763614815181</v>
      </c>
      <c r="AE27">
        <v>0.85139734519389965</v>
      </c>
      <c r="AF27">
        <f t="shared" si="11"/>
        <v>0.85139734519389965</v>
      </c>
      <c r="AG27">
        <v>3.7507559590892114</v>
      </c>
      <c r="AH27">
        <f t="shared" si="12"/>
        <v>3.7507559590892114</v>
      </c>
      <c r="AI27">
        <v>0.85139734519389965</v>
      </c>
      <c r="AJ27">
        <f t="shared" si="13"/>
        <v>0.85139734519389965</v>
      </c>
      <c r="AK27">
        <v>3.366571517413762</v>
      </c>
      <c r="AL27">
        <f t="shared" si="14"/>
        <v>3.366571517413762</v>
      </c>
      <c r="AM27">
        <v>3.2757398609513704</v>
      </c>
      <c r="AN27">
        <f t="shared" si="15"/>
        <v>3.2757398609513704</v>
      </c>
      <c r="AO27">
        <v>4.6820651675798297</v>
      </c>
      <c r="AP27">
        <f t="shared" si="16"/>
        <v>4.6820651675798297</v>
      </c>
      <c r="AQ27">
        <v>3.6940889431897053</v>
      </c>
      <c r="AR27">
        <f t="shared" si="17"/>
        <v>3.6940889431897053</v>
      </c>
      <c r="AS27">
        <v>3.9665323686837768</v>
      </c>
      <c r="AT27">
        <f t="shared" si="18"/>
        <v>3.9665323686837768</v>
      </c>
      <c r="AU27">
        <v>3.2791138483849611</v>
      </c>
      <c r="AV27">
        <f t="shared" si="19"/>
        <v>3.2791138483849611</v>
      </c>
      <c r="AW27">
        <v>4.6842073495008272</v>
      </c>
      <c r="AX27">
        <f t="shared" si="20"/>
        <v>4.6842073495008272</v>
      </c>
      <c r="AY27">
        <v>0.85139734519389965</v>
      </c>
      <c r="AZ27">
        <f t="shared" si="21"/>
        <v>0.85139734519389965</v>
      </c>
      <c r="BA27">
        <v>3.3545258713130601</v>
      </c>
      <c r="BB27">
        <f t="shared" si="22"/>
        <v>3.3545258713130601</v>
      </c>
      <c r="BC27">
        <v>0.85139734519389965</v>
      </c>
      <c r="BD27">
        <f t="shared" si="23"/>
        <v>0.85139734519389965</v>
      </c>
      <c r="BE27">
        <v>4.3532264206895066</v>
      </c>
      <c r="BF27">
        <f t="shared" si="24"/>
        <v>4.3532264206895066</v>
      </c>
      <c r="BG27">
        <v>3.2717327289655622</v>
      </c>
      <c r="BH27">
        <f t="shared" si="25"/>
        <v>3.2717327289655622</v>
      </c>
      <c r="BI27">
        <v>0.85139734519389965</v>
      </c>
      <c r="BJ27">
        <f t="shared" si="26"/>
        <v>0.85139734519389965</v>
      </c>
      <c r="BK27">
        <v>4.7110414840662518</v>
      </c>
      <c r="BL27">
        <f t="shared" si="27"/>
        <v>4.7110414840662518</v>
      </c>
      <c r="BM27">
        <v>3.7391732578106285</v>
      </c>
      <c r="BN27">
        <f t="shared" si="28"/>
        <v>3.7391732578106285</v>
      </c>
      <c r="BO27">
        <v>4.5664393336704752</v>
      </c>
      <c r="BP27">
        <f t="shared" si="29"/>
        <v>4.5664393336704752</v>
      </c>
      <c r="BQ27">
        <v>3.8107974788141501</v>
      </c>
      <c r="BR27">
        <f t="shared" si="30"/>
        <v>3.8107974788141501</v>
      </c>
      <c r="BS27">
        <v>0.85139734519389965</v>
      </c>
      <c r="BT27">
        <f t="shared" si="31"/>
        <v>0.85139734519389965</v>
      </c>
      <c r="BU27">
        <v>0.85139734519389965</v>
      </c>
      <c r="BV27">
        <f t="shared" si="32"/>
        <v>0.85139734519389965</v>
      </c>
      <c r="BW27">
        <v>4.3524078321694706</v>
      </c>
      <c r="BX27">
        <f t="shared" si="33"/>
        <v>4.3524078321694706</v>
      </c>
      <c r="BY27">
        <v>4.1614654182641972</v>
      </c>
      <c r="BZ27">
        <f t="shared" si="34"/>
        <v>4.1614654182641972</v>
      </c>
      <c r="CA27">
        <v>0.85139734519389965</v>
      </c>
      <c r="CB27">
        <f t="shared" si="35"/>
        <v>0.85139734519389965</v>
      </c>
      <c r="CC27">
        <v>3.4636873084317821</v>
      </c>
      <c r="CD27">
        <f t="shared" si="36"/>
        <v>3.4636873084317821</v>
      </c>
      <c r="CE27">
        <v>0.85139734519389965</v>
      </c>
      <c r="CF27">
        <f t="shared" si="37"/>
        <v>0.85139734519389965</v>
      </c>
      <c r="CG27">
        <v>3.4124939563498988</v>
      </c>
      <c r="CH27">
        <f t="shared" si="38"/>
        <v>3.4124939563498988</v>
      </c>
      <c r="CI27">
        <v>3.7034403847509321</v>
      </c>
      <c r="CJ27">
        <f t="shared" si="39"/>
        <v>3.7034403847509321</v>
      </c>
      <c r="CK27">
        <v>4.9251671481420125</v>
      </c>
      <c r="CL27">
        <f t="shared" si="40"/>
        <v>4.9251671481420125</v>
      </c>
      <c r="CM27">
        <v>4.7471359381703095</v>
      </c>
      <c r="CN27">
        <f t="shared" si="41"/>
        <v>4.7471359381703095</v>
      </c>
      <c r="CO27">
        <v>5.1111813356028017</v>
      </c>
      <c r="CP27">
        <f t="shared" si="42"/>
        <v>5.1111813356028017</v>
      </c>
      <c r="CQ27">
        <v>0.85139734519389965</v>
      </c>
      <c r="CR27">
        <f t="shared" si="43"/>
        <v>0.85139734519389965</v>
      </c>
      <c r="CS27">
        <v>0.85139734519389965</v>
      </c>
      <c r="CT27">
        <f t="shared" si="44"/>
        <v>0.85139734519389965</v>
      </c>
      <c r="CU27">
        <v>3.4760362205457991</v>
      </c>
      <c r="CV27">
        <f t="shared" si="45"/>
        <v>3.4760362205457991</v>
      </c>
      <c r="CW27">
        <v>3.2422300455905244</v>
      </c>
      <c r="CX27">
        <f t="shared" si="46"/>
        <v>3.2422300455905244</v>
      </c>
      <c r="CY27">
        <v>3.8371425741249081</v>
      </c>
      <c r="CZ27">
        <f t="shared" si="47"/>
        <v>3.8371425741249081</v>
      </c>
      <c r="DA27">
        <v>3.5381068842988617</v>
      </c>
      <c r="DB27">
        <f t="shared" si="48"/>
        <v>3.5381068842988617</v>
      </c>
      <c r="DC27">
        <v>3.4708016696260762</v>
      </c>
      <c r="DD27">
        <f t="shared" si="49"/>
        <v>3.4708016696260762</v>
      </c>
    </row>
    <row r="28" spans="1:108">
      <c r="A28" t="s">
        <v>349</v>
      </c>
      <c r="B28" t="s">
        <v>292</v>
      </c>
      <c r="C28" t="s">
        <v>298</v>
      </c>
      <c r="D28" t="s">
        <v>330</v>
      </c>
      <c r="E28" t="s">
        <v>350</v>
      </c>
      <c r="F28" t="s">
        <v>296</v>
      </c>
      <c r="G28">
        <v>6.5199999999999037E-2</v>
      </c>
      <c r="H28">
        <v>0.55442176870747484</v>
      </c>
      <c r="I28">
        <v>5.4986956401534188</v>
      </c>
      <c r="J28">
        <f t="shared" si="0"/>
        <v>5.4986956401534188</v>
      </c>
      <c r="K28">
        <v>4.196724488045553</v>
      </c>
      <c r="L28">
        <f t="shared" si="1"/>
        <v>4.196724488045553</v>
      </c>
      <c r="M28">
        <v>3.3697364663451026</v>
      </c>
      <c r="N28">
        <f t="shared" si="2"/>
        <v>3.3697364663451026</v>
      </c>
      <c r="O28">
        <v>0.884722408604105</v>
      </c>
      <c r="P28">
        <f t="shared" si="3"/>
        <v>0.884722408604105</v>
      </c>
      <c r="Q28">
        <v>4.1424556867361808</v>
      </c>
      <c r="R28">
        <f t="shared" si="4"/>
        <v>4.1424556867361808</v>
      </c>
      <c r="S28">
        <v>0.884722408604105</v>
      </c>
      <c r="T28">
        <f t="shared" si="5"/>
        <v>0.884722408604105</v>
      </c>
      <c r="U28">
        <v>3.7863234733576867</v>
      </c>
      <c r="V28">
        <f t="shared" si="6"/>
        <v>3.7863234733576867</v>
      </c>
      <c r="W28">
        <v>0.884722408604105</v>
      </c>
      <c r="X28">
        <f t="shared" si="7"/>
        <v>0.884722408604105</v>
      </c>
      <c r="Y28">
        <v>0.884722408604105</v>
      </c>
      <c r="Z28">
        <f t="shared" si="8"/>
        <v>0.884722408604105</v>
      </c>
      <c r="AA28">
        <v>3.549627513209118</v>
      </c>
      <c r="AB28">
        <f t="shared" si="9"/>
        <v>3.549627513209118</v>
      </c>
      <c r="AC28">
        <v>0.884722408604105</v>
      </c>
      <c r="AD28">
        <f t="shared" si="10"/>
        <v>0.884722408604105</v>
      </c>
      <c r="AE28">
        <v>0.884722408604105</v>
      </c>
      <c r="AF28">
        <f t="shared" si="11"/>
        <v>0.884722408604105</v>
      </c>
      <c r="AG28">
        <v>3.6311370699049248</v>
      </c>
      <c r="AH28">
        <f t="shared" si="12"/>
        <v>3.6311370699049248</v>
      </c>
      <c r="AI28">
        <v>0.884722408604105</v>
      </c>
      <c r="AJ28">
        <f t="shared" si="13"/>
        <v>0.884722408604105</v>
      </c>
      <c r="AK28">
        <v>3.3463919783108635</v>
      </c>
      <c r="AL28">
        <f t="shared" si="14"/>
        <v>3.3463919783108635</v>
      </c>
      <c r="AM28">
        <v>0.884722408604105</v>
      </c>
      <c r="AN28">
        <f t="shared" si="15"/>
        <v>0.884722408604105</v>
      </c>
      <c r="AO28">
        <v>4.57498283035474</v>
      </c>
      <c r="AP28">
        <f t="shared" si="16"/>
        <v>4.57498283035474</v>
      </c>
      <c r="AQ28">
        <v>3.5449729911988079</v>
      </c>
      <c r="AR28">
        <f t="shared" si="17"/>
        <v>3.5449729911988079</v>
      </c>
      <c r="AS28">
        <v>3.9750968693117033</v>
      </c>
      <c r="AT28">
        <f t="shared" si="18"/>
        <v>3.9750968693117033</v>
      </c>
      <c r="AU28">
        <v>0.884722408604105</v>
      </c>
      <c r="AV28">
        <f t="shared" si="19"/>
        <v>0.884722408604105</v>
      </c>
      <c r="AW28">
        <v>4.4374139811023854</v>
      </c>
      <c r="AX28">
        <f t="shared" si="20"/>
        <v>4.4374139811023854</v>
      </c>
      <c r="AY28">
        <v>0.884722408604105</v>
      </c>
      <c r="AZ28">
        <f t="shared" si="21"/>
        <v>0.884722408604105</v>
      </c>
      <c r="BA28">
        <v>3.449944297966427</v>
      </c>
      <c r="BB28">
        <f t="shared" si="22"/>
        <v>3.449944297966427</v>
      </c>
      <c r="BC28">
        <v>0.884722408604105</v>
      </c>
      <c r="BD28">
        <f t="shared" si="23"/>
        <v>0.884722408604105</v>
      </c>
      <c r="BE28">
        <v>3.986800574571419</v>
      </c>
      <c r="BF28">
        <f t="shared" si="24"/>
        <v>3.986800574571419</v>
      </c>
      <c r="BG28">
        <v>0.884722408604105</v>
      </c>
      <c r="BH28">
        <f t="shared" si="25"/>
        <v>0.884722408604105</v>
      </c>
      <c r="BI28">
        <v>0.884722408604105</v>
      </c>
      <c r="BJ28">
        <f t="shared" si="26"/>
        <v>0.884722408604105</v>
      </c>
      <c r="BK28">
        <v>4.7129092207225014</v>
      </c>
      <c r="BL28">
        <f t="shared" si="27"/>
        <v>4.7129092207225014</v>
      </c>
      <c r="BM28">
        <v>3.7884871989916369</v>
      </c>
      <c r="BN28">
        <f t="shared" si="28"/>
        <v>3.7884871989916369</v>
      </c>
      <c r="BO28">
        <v>4.6983160722487076</v>
      </c>
      <c r="BP28">
        <f t="shared" si="29"/>
        <v>4.6983160722487076</v>
      </c>
      <c r="BQ28">
        <v>0.884722408604105</v>
      </c>
      <c r="BR28">
        <f t="shared" si="30"/>
        <v>0.884722408604105</v>
      </c>
      <c r="BS28">
        <v>0.884722408604105</v>
      </c>
      <c r="BT28">
        <f t="shared" si="31"/>
        <v>0.884722408604105</v>
      </c>
      <c r="BU28">
        <v>0.884722408604105</v>
      </c>
      <c r="BV28">
        <f t="shared" si="32"/>
        <v>0.884722408604105</v>
      </c>
      <c r="BW28">
        <v>3.9039849630862062</v>
      </c>
      <c r="BX28">
        <f t="shared" si="33"/>
        <v>3.9039849630862062</v>
      </c>
      <c r="BY28">
        <v>4.1073587749391454</v>
      </c>
      <c r="BZ28">
        <f t="shared" si="34"/>
        <v>4.1073587749391454</v>
      </c>
      <c r="CA28">
        <v>3.3273777413908174</v>
      </c>
      <c r="CB28">
        <f t="shared" si="35"/>
        <v>3.3273777413908174</v>
      </c>
      <c r="CC28">
        <v>3.6663858897440518</v>
      </c>
      <c r="CD28">
        <f t="shared" si="36"/>
        <v>3.6663858897440518</v>
      </c>
      <c r="CE28">
        <v>0.884722408604105</v>
      </c>
      <c r="CF28">
        <f t="shared" si="37"/>
        <v>0.884722408604105</v>
      </c>
      <c r="CG28">
        <v>3.4156338175163352</v>
      </c>
      <c r="CH28">
        <f t="shared" si="38"/>
        <v>3.4156338175163352</v>
      </c>
      <c r="CI28">
        <v>3.2423905016477388</v>
      </c>
      <c r="CJ28">
        <f t="shared" si="39"/>
        <v>3.2423905016477388</v>
      </c>
      <c r="CK28">
        <v>4.8953710180125514</v>
      </c>
      <c r="CL28">
        <f t="shared" si="40"/>
        <v>4.8953710180125514</v>
      </c>
      <c r="CM28">
        <v>4.3530576258719913</v>
      </c>
      <c r="CN28">
        <f t="shared" si="41"/>
        <v>4.3530576258719913</v>
      </c>
      <c r="CO28">
        <v>5.0496249235969612</v>
      </c>
      <c r="CP28">
        <f t="shared" si="42"/>
        <v>5.0496249235969612</v>
      </c>
      <c r="CQ28">
        <v>0.884722408604105</v>
      </c>
      <c r="CR28">
        <f t="shared" si="43"/>
        <v>0.884722408604105</v>
      </c>
      <c r="CS28">
        <v>0.884722408604105</v>
      </c>
      <c r="CT28">
        <f t="shared" si="44"/>
        <v>0.884722408604105</v>
      </c>
      <c r="CU28">
        <v>3.5006051551741617</v>
      </c>
      <c r="CV28">
        <f t="shared" si="45"/>
        <v>3.5006051551741617</v>
      </c>
      <c r="CW28">
        <v>3.388578435131278</v>
      </c>
      <c r="CX28">
        <f t="shared" si="46"/>
        <v>3.388578435131278</v>
      </c>
      <c r="CY28">
        <v>3.9567508735884998</v>
      </c>
      <c r="CZ28">
        <f t="shared" si="47"/>
        <v>3.9567508735884998</v>
      </c>
      <c r="DA28">
        <v>3.6612594302105292</v>
      </c>
      <c r="DB28">
        <f t="shared" si="48"/>
        <v>3.6612594302105292</v>
      </c>
      <c r="DC28">
        <v>3.4936889313466075</v>
      </c>
      <c r="DD28">
        <f t="shared" si="49"/>
        <v>3.4936889313466075</v>
      </c>
    </row>
    <row r="29" spans="1:108">
      <c r="A29" t="s">
        <v>351</v>
      </c>
      <c r="B29" t="s">
        <v>292</v>
      </c>
      <c r="C29" t="s">
        <v>298</v>
      </c>
      <c r="D29" t="s">
        <v>335</v>
      </c>
      <c r="E29" t="s">
        <v>352</v>
      </c>
      <c r="F29" t="s">
        <v>296</v>
      </c>
      <c r="G29">
        <v>6.369999999999898E-2</v>
      </c>
      <c r="H29">
        <v>0.56471631205672856</v>
      </c>
      <c r="I29">
        <v>5.4806130565438353</v>
      </c>
      <c r="J29">
        <f t="shared" si="0"/>
        <v>5.4806130565438353</v>
      </c>
      <c r="K29">
        <v>4.0778799374793637</v>
      </c>
      <c r="L29">
        <f t="shared" si="1"/>
        <v>4.0778799374793637</v>
      </c>
      <c r="M29">
        <v>3.3241693489392974</v>
      </c>
      <c r="N29">
        <f t="shared" si="2"/>
        <v>3.3241693489392974</v>
      </c>
      <c r="O29">
        <v>0.89483057200067539</v>
      </c>
      <c r="P29">
        <f t="shared" si="3"/>
        <v>0.89483057200067539</v>
      </c>
      <c r="Q29">
        <v>3.8312739369864852</v>
      </c>
      <c r="R29">
        <f t="shared" si="4"/>
        <v>3.8312739369864852</v>
      </c>
      <c r="S29">
        <v>0.89483057200067539</v>
      </c>
      <c r="T29">
        <f t="shared" si="5"/>
        <v>0.89483057200067539</v>
      </c>
      <c r="U29">
        <v>0.89483057200067539</v>
      </c>
      <c r="V29">
        <f t="shared" si="6"/>
        <v>0.89483057200067539</v>
      </c>
      <c r="W29">
        <v>3.8067090970635649</v>
      </c>
      <c r="X29">
        <f t="shared" si="7"/>
        <v>3.8067090970635649</v>
      </c>
      <c r="Y29">
        <v>0.89483057200067539</v>
      </c>
      <c r="Z29">
        <f t="shared" si="8"/>
        <v>0.89483057200067539</v>
      </c>
      <c r="AA29">
        <v>3.7924235780828468</v>
      </c>
      <c r="AB29">
        <f t="shared" si="9"/>
        <v>3.7924235780828468</v>
      </c>
      <c r="AC29">
        <v>3.2901080277234307</v>
      </c>
      <c r="AD29">
        <f t="shared" si="10"/>
        <v>3.2901080277234307</v>
      </c>
      <c r="AE29">
        <v>0.89483057200067539</v>
      </c>
      <c r="AF29">
        <f t="shared" si="11"/>
        <v>0.89483057200067539</v>
      </c>
      <c r="AG29">
        <v>3.6367460461274934</v>
      </c>
      <c r="AH29">
        <f t="shared" si="12"/>
        <v>3.6367460461274934</v>
      </c>
      <c r="AI29">
        <v>0.89483057200067539</v>
      </c>
      <c r="AJ29">
        <f t="shared" si="13"/>
        <v>0.89483057200067539</v>
      </c>
      <c r="AK29">
        <v>0.89483057200067539</v>
      </c>
      <c r="AL29">
        <f t="shared" si="14"/>
        <v>0.89483057200067539</v>
      </c>
      <c r="AM29">
        <v>3.2483159475526162</v>
      </c>
      <c r="AN29">
        <f t="shared" si="15"/>
        <v>3.2483159475526162</v>
      </c>
      <c r="AO29">
        <v>4.5412686090734846</v>
      </c>
      <c r="AP29">
        <f t="shared" si="16"/>
        <v>4.5412686090734846</v>
      </c>
      <c r="AQ29">
        <v>3.5857227376907974</v>
      </c>
      <c r="AR29">
        <f t="shared" si="17"/>
        <v>3.5857227376907974</v>
      </c>
      <c r="AS29">
        <v>3.7441037630420198</v>
      </c>
      <c r="AT29">
        <f t="shared" si="18"/>
        <v>3.7441037630420198</v>
      </c>
      <c r="AU29">
        <v>0.89483057200067539</v>
      </c>
      <c r="AV29">
        <f t="shared" si="19"/>
        <v>0.89483057200067539</v>
      </c>
      <c r="AW29">
        <v>4.6115467425227097</v>
      </c>
      <c r="AX29">
        <f t="shared" si="20"/>
        <v>4.6115467425227097</v>
      </c>
      <c r="AY29">
        <v>0.89483057200067539</v>
      </c>
      <c r="AZ29">
        <f t="shared" si="21"/>
        <v>0.89483057200067539</v>
      </c>
      <c r="BA29">
        <v>3.3133241038195598</v>
      </c>
      <c r="BB29">
        <f t="shared" si="22"/>
        <v>3.3133241038195598</v>
      </c>
      <c r="BC29">
        <v>0.89483057200067539</v>
      </c>
      <c r="BD29">
        <f t="shared" si="23"/>
        <v>0.89483057200067539</v>
      </c>
      <c r="BE29">
        <v>4.1558792153449007</v>
      </c>
      <c r="BF29">
        <f t="shared" si="24"/>
        <v>4.1558792153449007</v>
      </c>
      <c r="BG29">
        <v>0.89483057200067539</v>
      </c>
      <c r="BH29">
        <f t="shared" si="25"/>
        <v>0.89483057200067539</v>
      </c>
      <c r="BI29">
        <v>0.89483057200067539</v>
      </c>
      <c r="BJ29">
        <f t="shared" si="26"/>
        <v>0.89483057200067539</v>
      </c>
      <c r="BK29">
        <v>3.7394468985044309</v>
      </c>
      <c r="BL29">
        <f t="shared" si="27"/>
        <v>3.7394468985044309</v>
      </c>
      <c r="BM29">
        <v>3.5062054552173803</v>
      </c>
      <c r="BN29">
        <f t="shared" si="28"/>
        <v>3.5062054552173803</v>
      </c>
      <c r="BO29">
        <v>4.6066479204070445</v>
      </c>
      <c r="BP29">
        <f t="shared" si="29"/>
        <v>4.6066479204070445</v>
      </c>
      <c r="BQ29">
        <v>3.4361751336923234</v>
      </c>
      <c r="BR29">
        <f t="shared" si="30"/>
        <v>3.4361751336923234</v>
      </c>
      <c r="BS29">
        <v>0.89483057200067539</v>
      </c>
      <c r="BT29">
        <f t="shared" si="31"/>
        <v>0.89483057200067539</v>
      </c>
      <c r="BU29">
        <v>0.89483057200067539</v>
      </c>
      <c r="BV29">
        <f t="shared" si="32"/>
        <v>0.89483057200067539</v>
      </c>
      <c r="BW29">
        <v>4.022267770096172</v>
      </c>
      <c r="BX29">
        <f t="shared" si="33"/>
        <v>4.022267770096172</v>
      </c>
      <c r="BY29">
        <v>3.7913457666477601</v>
      </c>
      <c r="BZ29">
        <f t="shared" si="34"/>
        <v>3.7913457666477601</v>
      </c>
      <c r="CA29">
        <v>0.89483057200067539</v>
      </c>
      <c r="CB29">
        <f t="shared" si="35"/>
        <v>0.89483057200067539</v>
      </c>
      <c r="CC29">
        <v>3.6808618310281633</v>
      </c>
      <c r="CD29">
        <f t="shared" si="36"/>
        <v>3.6808618310281633</v>
      </c>
      <c r="CE29">
        <v>0.89483057200067539</v>
      </c>
      <c r="CF29">
        <f t="shared" si="37"/>
        <v>0.89483057200067539</v>
      </c>
      <c r="CG29">
        <v>3.4353027022382974</v>
      </c>
      <c r="CH29">
        <f t="shared" si="38"/>
        <v>3.4353027022382974</v>
      </c>
      <c r="CI29">
        <v>3.3884001449793755</v>
      </c>
      <c r="CJ29">
        <f t="shared" si="39"/>
        <v>3.3884001449793755</v>
      </c>
      <c r="CK29">
        <v>4.9550439983604662</v>
      </c>
      <c r="CL29">
        <f t="shared" si="40"/>
        <v>4.9550439983604662</v>
      </c>
      <c r="CM29">
        <v>4.5615106339540255</v>
      </c>
      <c r="CN29">
        <f t="shared" si="41"/>
        <v>4.5615106339540255</v>
      </c>
      <c r="CO29">
        <v>4.9876860445412126</v>
      </c>
      <c r="CP29">
        <f t="shared" si="42"/>
        <v>4.9876860445412126</v>
      </c>
      <c r="CQ29">
        <v>0.89483057200067539</v>
      </c>
      <c r="CR29">
        <f t="shared" si="43"/>
        <v>0.89483057200067539</v>
      </c>
      <c r="CS29">
        <v>0.89483057200067539</v>
      </c>
      <c r="CT29">
        <f t="shared" si="44"/>
        <v>0.89483057200067539</v>
      </c>
      <c r="CU29">
        <v>3.4804040906234066</v>
      </c>
      <c r="CV29">
        <f t="shared" si="45"/>
        <v>3.4804040906234066</v>
      </c>
      <c r="CW29">
        <v>3.4985658760408733</v>
      </c>
      <c r="CX29">
        <f t="shared" si="46"/>
        <v>3.4985658760408733</v>
      </c>
      <c r="CY29">
        <v>3.9145291330536254</v>
      </c>
      <c r="CZ29">
        <f t="shared" si="47"/>
        <v>3.9145291330536254</v>
      </c>
      <c r="DA29">
        <v>3.5502168298434742</v>
      </c>
      <c r="DB29">
        <f t="shared" si="48"/>
        <v>3.5502168298434742</v>
      </c>
      <c r="DC29">
        <v>3.4514948341232436</v>
      </c>
      <c r="DD29">
        <f t="shared" si="49"/>
        <v>3.4514948341232436</v>
      </c>
    </row>
    <row r="30" spans="1:108" s="12" customFormat="1">
      <c r="H30" s="12" t="s">
        <v>408</v>
      </c>
      <c r="I30" s="12">
        <v>5.1805209622463932</v>
      </c>
      <c r="K30" s="12">
        <v>3.4130069042623994</v>
      </c>
      <c r="M30" s="12">
        <v>2.8287768141243959</v>
      </c>
      <c r="O30" s="12">
        <v>1.1867156657517537</v>
      </c>
      <c r="Q30" s="12">
        <v>3.435611888470917</v>
      </c>
      <c r="S30" s="12">
        <v>1.1639402749476486</v>
      </c>
      <c r="U30" s="12">
        <v>2.4125547622634151</v>
      </c>
      <c r="W30" s="12">
        <v>1.3630022030947722</v>
      </c>
      <c r="Y30" s="12">
        <v>1.1565514436932425</v>
      </c>
      <c r="AA30" s="12">
        <v>2.6716167115612968</v>
      </c>
      <c r="AC30" s="12">
        <v>2.1074306121557798</v>
      </c>
      <c r="AE30" s="12">
        <v>1.4125561136473064</v>
      </c>
      <c r="AG30" s="12">
        <v>2.5600749321553677</v>
      </c>
      <c r="AI30" s="12">
        <v>1.2734757652525397</v>
      </c>
      <c r="AK30" s="12">
        <v>1.6693811188778496</v>
      </c>
      <c r="AM30" s="12">
        <v>1.4912596164541678</v>
      </c>
      <c r="AO30" s="12">
        <v>4.5800213091484894</v>
      </c>
      <c r="AQ30" s="12">
        <v>2.2077338611215769</v>
      </c>
      <c r="AS30" s="12">
        <v>3.0005041034132014</v>
      </c>
      <c r="AU30" s="12">
        <v>2.2853471881348235</v>
      </c>
      <c r="AW30" s="12">
        <v>4.3128698237997716</v>
      </c>
      <c r="AY30" s="12">
        <v>1.279563796292416</v>
      </c>
      <c r="BA30" s="12">
        <v>2.6470609036394745</v>
      </c>
      <c r="BC30" s="12">
        <v>1.5202279127053939</v>
      </c>
      <c r="BE30" s="12">
        <v>4.4933946097366313</v>
      </c>
      <c r="BG30" s="12">
        <v>1.9112612685815711</v>
      </c>
      <c r="BI30" s="12">
        <v>1.3467928533911395</v>
      </c>
      <c r="BK30" s="12">
        <v>3.860933598963165</v>
      </c>
      <c r="BM30" s="12">
        <v>3.1264844606354623</v>
      </c>
      <c r="BO30" s="12">
        <v>4.4262743895580083</v>
      </c>
      <c r="BQ30" s="12">
        <v>3.5290428920920678</v>
      </c>
      <c r="BS30" s="12">
        <v>2.1324037956929613</v>
      </c>
      <c r="BU30" s="12">
        <v>1.2944485212518022</v>
      </c>
      <c r="BW30" s="12">
        <v>4.0248365269696649</v>
      </c>
      <c r="BY30" s="12">
        <v>3.5650581426773553</v>
      </c>
      <c r="CA30" s="12">
        <v>1.4930199597248734</v>
      </c>
      <c r="CC30" s="12">
        <v>3.315292840917567</v>
      </c>
      <c r="CE30" s="12">
        <v>1.7106697239918269</v>
      </c>
      <c r="CG30" s="12">
        <v>2.5738592567922085</v>
      </c>
      <c r="CI30" s="12">
        <v>3.9608754840370266</v>
      </c>
      <c r="CK30" s="12">
        <v>4.6492864250567276</v>
      </c>
      <c r="CM30" s="12">
        <v>3.9023537247292368</v>
      </c>
      <c r="CO30" s="12">
        <v>4.6899249169042552</v>
      </c>
      <c r="CQ30" s="12">
        <v>1.8181972063345235</v>
      </c>
      <c r="CS30" s="12">
        <v>1.1857049032209417</v>
      </c>
      <c r="CU30" s="12">
        <v>3.1918364965447408</v>
      </c>
      <c r="CW30" s="12">
        <v>3.298194065849152</v>
      </c>
      <c r="CY30" s="12">
        <v>3.8648455521605984</v>
      </c>
      <c r="DA30" s="12">
        <v>3.4966026432459514</v>
      </c>
      <c r="DC30" s="12">
        <v>3.1689866453029647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H5"/>
  <sheetViews>
    <sheetView workbookViewId="0">
      <selection activeCell="D32" sqref="D32"/>
    </sheetView>
  </sheetViews>
  <sheetFormatPr baseColWidth="10" defaultColWidth="8.83203125" defaultRowHeight="15"/>
  <sheetData>
    <row r="1" spans="1:60">
      <c r="A1" t="s">
        <v>207</v>
      </c>
      <c r="B1" t="s">
        <v>270</v>
      </c>
      <c r="C1" t="s">
        <v>271</v>
      </c>
      <c r="D1" t="s">
        <v>272</v>
      </c>
      <c r="E1" t="s">
        <v>409</v>
      </c>
      <c r="F1" t="s">
        <v>273</v>
      </c>
      <c r="G1" t="s">
        <v>274</v>
      </c>
      <c r="H1" t="s">
        <v>353</v>
      </c>
      <c r="I1" t="s">
        <v>354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213</v>
      </c>
      <c r="R1" t="s">
        <v>8</v>
      </c>
      <c r="S1" t="s">
        <v>9</v>
      </c>
      <c r="T1" t="s">
        <v>10</v>
      </c>
      <c r="U1" t="s">
        <v>91</v>
      </c>
      <c r="V1" t="s">
        <v>11</v>
      </c>
      <c r="W1" t="s">
        <v>12</v>
      </c>
      <c r="X1" t="s">
        <v>13</v>
      </c>
      <c r="Y1" t="s">
        <v>14</v>
      </c>
      <c r="Z1" t="s">
        <v>16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50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</row>
    <row r="2" spans="1:60">
      <c r="A2" t="s">
        <v>321</v>
      </c>
      <c r="B2" t="s">
        <v>292</v>
      </c>
      <c r="C2" t="s">
        <v>293</v>
      </c>
      <c r="D2" t="s">
        <v>418</v>
      </c>
      <c r="E2" t="s">
        <v>410</v>
      </c>
      <c r="F2" t="s">
        <v>323</v>
      </c>
      <c r="G2" t="s">
        <v>296</v>
      </c>
      <c r="H2">
        <v>8.6300000000001376E-2</v>
      </c>
      <c r="I2">
        <v>0.80729653882134123</v>
      </c>
      <c r="J2">
        <v>4.9712014857165414</v>
      </c>
      <c r="K2">
        <v>3.5606850449505454</v>
      </c>
      <c r="L2">
        <v>3.5544309011975774</v>
      </c>
      <c r="M2">
        <v>3.1326573475706834</v>
      </c>
      <c r="N2">
        <v>4.0617193055055658</v>
      </c>
      <c r="O2">
        <v>0.76295920862080235</v>
      </c>
      <c r="P2">
        <v>3.0846736011471543</v>
      </c>
      <c r="Q2">
        <v>0.76295920862080235</v>
      </c>
      <c r="R2">
        <v>0.76295920862080235</v>
      </c>
      <c r="S2">
        <v>0.76295920862080235</v>
      </c>
      <c r="T2">
        <v>0.76295920862080235</v>
      </c>
      <c r="U2">
        <v>3.3704399670422518</v>
      </c>
      <c r="V2">
        <v>3.3704399670422518</v>
      </c>
      <c r="W2">
        <v>0.76295920862080235</v>
      </c>
      <c r="X2">
        <v>3.6712382909266155</v>
      </c>
      <c r="Y2">
        <v>3.268649005072719</v>
      </c>
      <c r="Z2">
        <v>0.76295920862080235</v>
      </c>
      <c r="AA2">
        <v>5.4392463295853046</v>
      </c>
      <c r="AB2">
        <v>3.6473024898985456</v>
      </c>
      <c r="AC2">
        <v>0.76295920862080235</v>
      </c>
      <c r="AD2">
        <v>4.1919668994052266</v>
      </c>
      <c r="AE2">
        <v>4.8296684114193154</v>
      </c>
      <c r="AF2">
        <v>0.76295920862080235</v>
      </c>
      <c r="AG2">
        <v>0.76295920862080235</v>
      </c>
      <c r="AH2">
        <v>0.76295920862080235</v>
      </c>
      <c r="AI2">
        <v>5.4701639126844581</v>
      </c>
      <c r="AJ2">
        <v>3.2657221623798187</v>
      </c>
      <c r="AK2">
        <v>3.9153606995018242</v>
      </c>
      <c r="AL2">
        <v>3.7459066904542286</v>
      </c>
      <c r="AM2">
        <v>3.7692018419692697</v>
      </c>
      <c r="AN2">
        <v>5.1090891097056419</v>
      </c>
      <c r="AO2">
        <v>3.2688847953334408</v>
      </c>
      <c r="AP2">
        <v>3.3198668870702983</v>
      </c>
      <c r="AQ2">
        <v>0.76295920862080235</v>
      </c>
      <c r="AR2">
        <v>3.7092738925056992</v>
      </c>
      <c r="AS2">
        <v>3.4398557463545458</v>
      </c>
      <c r="AT2">
        <v>3.2387727176338394</v>
      </c>
      <c r="AU2">
        <v>3.345574752073786</v>
      </c>
      <c r="AV2">
        <v>3.1718060833585766</v>
      </c>
      <c r="AW2">
        <v>0.76295920862080235</v>
      </c>
      <c r="AX2">
        <v>4.5384061010377561</v>
      </c>
      <c r="AY2">
        <v>4.9275895672418679</v>
      </c>
      <c r="AZ2">
        <v>3.5215214061738469</v>
      </c>
      <c r="BA2">
        <v>4.1540411742279408</v>
      </c>
      <c r="BB2">
        <v>3.4240673685612921</v>
      </c>
      <c r="BC2">
        <v>0.76295920862080235</v>
      </c>
      <c r="BD2">
        <v>3.2987063792250031</v>
      </c>
      <c r="BE2">
        <v>3.5849938396654246</v>
      </c>
      <c r="BF2">
        <v>3.8804273840119765</v>
      </c>
      <c r="BG2">
        <v>3.8675910606383876</v>
      </c>
      <c r="BH2">
        <v>3.3362486472250059</v>
      </c>
    </row>
    <row r="3" spans="1:60">
      <c r="A3" t="s">
        <v>332</v>
      </c>
      <c r="B3" t="s">
        <v>292</v>
      </c>
      <c r="C3" t="s">
        <v>293</v>
      </c>
      <c r="D3" t="s">
        <v>418</v>
      </c>
      <c r="E3" t="s">
        <v>410</v>
      </c>
      <c r="F3" t="s">
        <v>333</v>
      </c>
      <c r="G3" t="s">
        <v>296</v>
      </c>
      <c r="H3">
        <v>7.7500000000000568E-2</v>
      </c>
      <c r="I3">
        <v>0.75683593750000555</v>
      </c>
      <c r="J3">
        <v>4.0429411550151171</v>
      </c>
      <c r="K3">
        <v>0.80966830182970528</v>
      </c>
      <c r="L3">
        <v>0.80966830182970528</v>
      </c>
      <c r="M3">
        <v>3.4962402264023629</v>
      </c>
      <c r="N3">
        <v>0.80966830182970528</v>
      </c>
      <c r="O3">
        <v>3.2941902153367164</v>
      </c>
      <c r="P3">
        <v>0.80966830182970528</v>
      </c>
      <c r="Q3">
        <v>0.80966830182970528</v>
      </c>
      <c r="R3">
        <v>0.80966830182970528</v>
      </c>
      <c r="S3">
        <v>0.80966830182970528</v>
      </c>
      <c r="T3">
        <v>0.80966830182970528</v>
      </c>
      <c r="U3">
        <v>0.80966830182970528</v>
      </c>
      <c r="V3">
        <v>0.80966830182970528</v>
      </c>
      <c r="W3">
        <v>0.80966830182970528</v>
      </c>
      <c r="X3">
        <v>3.3782501605975077</v>
      </c>
      <c r="Y3">
        <v>0.80966830182970528</v>
      </c>
      <c r="Z3">
        <v>0.80966830182970528</v>
      </c>
      <c r="AA3">
        <v>4.3296151526932789</v>
      </c>
      <c r="AB3">
        <v>0.80966830182970528</v>
      </c>
      <c r="AC3">
        <v>3.9398611430300297</v>
      </c>
      <c r="AD3">
        <v>0.80966830182970528</v>
      </c>
      <c r="AE3">
        <v>3.5251418172121336</v>
      </c>
      <c r="AF3">
        <v>0.80966830182970528</v>
      </c>
      <c r="AG3">
        <v>0.80966830182970528</v>
      </c>
      <c r="AH3">
        <v>4.1666080849180105</v>
      </c>
      <c r="AI3">
        <v>4.9314706660620367</v>
      </c>
      <c r="AJ3">
        <v>0.80966830182970528</v>
      </c>
      <c r="AK3">
        <v>0.80966830182970528</v>
      </c>
      <c r="AL3">
        <v>4.1557610128779201</v>
      </c>
      <c r="AM3">
        <v>0.80966830182970528</v>
      </c>
      <c r="AN3">
        <v>0.80966830182970528</v>
      </c>
      <c r="AO3">
        <v>4.6273239582385726</v>
      </c>
      <c r="AP3">
        <v>0.80966830182970528</v>
      </c>
      <c r="AQ3">
        <v>0.80966830182970528</v>
      </c>
      <c r="AR3">
        <v>4.3504598603378328</v>
      </c>
      <c r="AS3">
        <v>3.7837708374151453</v>
      </c>
      <c r="AT3">
        <v>0.80966830182970528</v>
      </c>
      <c r="AU3">
        <v>0.80966830182970528</v>
      </c>
      <c r="AV3">
        <v>0.80966830182970528</v>
      </c>
      <c r="AW3">
        <v>3.6767113054741283</v>
      </c>
      <c r="AX3">
        <v>4.0722854833682796</v>
      </c>
      <c r="AY3">
        <v>3.7555079959764703</v>
      </c>
      <c r="AZ3">
        <v>3.7038491803981972</v>
      </c>
      <c r="BA3">
        <v>5.6124343260205416</v>
      </c>
      <c r="BB3">
        <v>3.507878495142887</v>
      </c>
      <c r="BC3">
        <v>0.80966830182970528</v>
      </c>
      <c r="BD3">
        <v>0.80966830182970528</v>
      </c>
      <c r="BE3">
        <v>0.80966830182970528</v>
      </c>
      <c r="BF3">
        <v>3.4535491394737137</v>
      </c>
      <c r="BG3">
        <v>3.4198321490073291</v>
      </c>
      <c r="BH3">
        <v>3.3736972493036443</v>
      </c>
    </row>
    <row r="4" spans="1:60">
      <c r="A4" t="s">
        <v>291</v>
      </c>
      <c r="B4" t="s">
        <v>292</v>
      </c>
      <c r="C4" t="s">
        <v>293</v>
      </c>
      <c r="D4" t="s">
        <v>418</v>
      </c>
      <c r="E4" t="s">
        <v>411</v>
      </c>
      <c r="F4" t="s">
        <v>295</v>
      </c>
      <c r="G4" t="s">
        <v>296</v>
      </c>
      <c r="H4">
        <v>6.8499999999998451E-2</v>
      </c>
      <c r="I4">
        <v>0.72410147991541696</v>
      </c>
      <c r="J4">
        <v>4.0690817582688048</v>
      </c>
      <c r="K4">
        <v>0.86327943284360309</v>
      </c>
      <c r="L4">
        <v>3.226236657602751</v>
      </c>
      <c r="M4">
        <v>0.86327943284360309</v>
      </c>
      <c r="N4">
        <v>0.86327943284360309</v>
      </c>
      <c r="O4">
        <v>3.2467680577791178</v>
      </c>
      <c r="P4">
        <v>0.86327943284360309</v>
      </c>
      <c r="Q4">
        <v>0.86327943284360309</v>
      </c>
      <c r="R4">
        <v>0.86327943284360309</v>
      </c>
      <c r="S4">
        <v>0.86327943284360309</v>
      </c>
      <c r="T4">
        <v>0.86327943284360309</v>
      </c>
      <c r="U4">
        <v>0.86327943284360309</v>
      </c>
      <c r="V4">
        <v>0.86327943284360309</v>
      </c>
      <c r="W4">
        <v>0.86327943284360309</v>
      </c>
      <c r="X4">
        <v>3.3638068039985556</v>
      </c>
      <c r="Y4">
        <v>0.86327943284360309</v>
      </c>
      <c r="Z4">
        <v>0.86327943284360309</v>
      </c>
      <c r="AA4">
        <v>3.675209503522924</v>
      </c>
      <c r="AB4">
        <v>0.86327943284360309</v>
      </c>
      <c r="AC4">
        <v>3.5530658420568604</v>
      </c>
      <c r="AD4">
        <v>0.86327943284360309</v>
      </c>
      <c r="AE4">
        <v>4.1003881560533593</v>
      </c>
      <c r="AF4">
        <v>0.86327943284360309</v>
      </c>
      <c r="AG4">
        <v>0.86327943284360309</v>
      </c>
      <c r="AH4">
        <v>4.0111220244926624</v>
      </c>
      <c r="AI4">
        <v>4.6469510883771949</v>
      </c>
      <c r="AJ4">
        <v>0.86327943284360309</v>
      </c>
      <c r="AK4">
        <v>0.86327943284360309</v>
      </c>
      <c r="AL4">
        <v>4.3037467575875112</v>
      </c>
      <c r="AM4">
        <v>0.86327943284360309</v>
      </c>
      <c r="AN4">
        <v>3.291174326358981</v>
      </c>
      <c r="AO4">
        <v>0.86327943284360309</v>
      </c>
      <c r="AP4">
        <v>0.86327943284360309</v>
      </c>
      <c r="AQ4">
        <v>0.86327943284360309</v>
      </c>
      <c r="AR4">
        <v>3.8765347282247578</v>
      </c>
      <c r="AS4">
        <v>4.0287326925140601</v>
      </c>
      <c r="AT4">
        <v>0.86327943284360309</v>
      </c>
      <c r="AU4">
        <v>0.86327943284360309</v>
      </c>
      <c r="AV4">
        <v>3.4383332726313744</v>
      </c>
      <c r="AW4">
        <v>0.86327943284360309</v>
      </c>
      <c r="AX4">
        <v>3.8144449486270635</v>
      </c>
      <c r="AY4">
        <v>4.2545113829153012</v>
      </c>
      <c r="AZ4">
        <v>3.2205661643577232</v>
      </c>
      <c r="BA4">
        <v>4.2000540661016394</v>
      </c>
      <c r="BB4">
        <v>0.86327943284360309</v>
      </c>
      <c r="BC4">
        <v>0.86327943284360309</v>
      </c>
      <c r="BD4">
        <v>0.86327943284360309</v>
      </c>
      <c r="BE4">
        <v>0.86327943284360309</v>
      </c>
      <c r="BF4">
        <v>3.3556961603962145</v>
      </c>
      <c r="BG4">
        <v>0.86327943284360309</v>
      </c>
      <c r="BH4">
        <v>3.2706873348087853</v>
      </c>
    </row>
    <row r="5" spans="1:60">
      <c r="A5" t="s">
        <v>309</v>
      </c>
      <c r="B5" t="s">
        <v>292</v>
      </c>
      <c r="C5" t="s">
        <v>293</v>
      </c>
      <c r="D5" t="s">
        <v>418</v>
      </c>
      <c r="E5" t="s">
        <v>412</v>
      </c>
      <c r="F5" t="s">
        <v>311</v>
      </c>
      <c r="G5" t="s">
        <v>296</v>
      </c>
      <c r="H5">
        <v>8.3199999999999719E-2</v>
      </c>
      <c r="I5">
        <v>0.79012345679012075</v>
      </c>
      <c r="J5">
        <v>4.7703136760220222</v>
      </c>
      <c r="K5">
        <v>3.5010987800583817</v>
      </c>
      <c r="L5">
        <v>3.6314254746362713</v>
      </c>
      <c r="M5">
        <v>0.77884667804529628</v>
      </c>
      <c r="N5">
        <v>3.729721480242798</v>
      </c>
      <c r="O5">
        <v>0.77884667804529628</v>
      </c>
      <c r="P5">
        <v>0.77884667804529628</v>
      </c>
      <c r="Q5">
        <v>0.77884667804529628</v>
      </c>
      <c r="R5">
        <v>0.77884667804529628</v>
      </c>
      <c r="S5">
        <v>0.77884667804529628</v>
      </c>
      <c r="T5">
        <v>0.77884667804529628</v>
      </c>
      <c r="U5">
        <v>0.77884667804529628</v>
      </c>
      <c r="V5">
        <v>0.77884667804529628</v>
      </c>
      <c r="W5">
        <v>0.77884667804529628</v>
      </c>
      <c r="X5">
        <v>3.6102864222730999</v>
      </c>
      <c r="Y5">
        <v>0.77884667804529628</v>
      </c>
      <c r="Z5">
        <v>0.77884667804529628</v>
      </c>
      <c r="AA5">
        <v>4.8721864699627817</v>
      </c>
      <c r="AB5">
        <v>3.5086203493880412</v>
      </c>
      <c r="AC5">
        <v>0.77884667804529628</v>
      </c>
      <c r="AD5">
        <v>4.1624455606804887</v>
      </c>
      <c r="AE5">
        <v>4.7558718336229466</v>
      </c>
      <c r="AF5">
        <v>0.77884667804529628</v>
      </c>
      <c r="AG5">
        <v>4.0312579112256222</v>
      </c>
      <c r="AH5">
        <v>0.77884667804529628</v>
      </c>
      <c r="AI5">
        <v>0.77884667804529628</v>
      </c>
      <c r="AJ5">
        <v>5.7236440601592475</v>
      </c>
      <c r="AK5">
        <v>3.1336578747609511</v>
      </c>
      <c r="AL5">
        <v>3.4706352024479945</v>
      </c>
      <c r="AM5">
        <v>3.3984074587630393</v>
      </c>
      <c r="AN5">
        <v>4.4347542471810941</v>
      </c>
      <c r="AO5">
        <v>3.3671968309991143</v>
      </c>
      <c r="AP5">
        <v>0.77884667804529628</v>
      </c>
      <c r="AQ5">
        <v>0.77884667804529628</v>
      </c>
      <c r="AR5">
        <v>3.7463946542641584</v>
      </c>
      <c r="AS5">
        <v>3.2141143614597434</v>
      </c>
      <c r="AT5">
        <v>0.77884667804529628</v>
      </c>
      <c r="AU5">
        <v>3.7471156955595091</v>
      </c>
      <c r="AV5">
        <v>3.3825127569852471</v>
      </c>
      <c r="AW5">
        <v>0.77884667804529628</v>
      </c>
      <c r="AX5">
        <v>4.8501330728442253</v>
      </c>
      <c r="AY5">
        <v>4.768344995153952</v>
      </c>
      <c r="AZ5">
        <v>3.4633814619477836</v>
      </c>
      <c r="BA5">
        <v>4.290354111419993</v>
      </c>
      <c r="BB5">
        <v>0.77884667804529628</v>
      </c>
      <c r="BC5">
        <v>0.77884667804529628</v>
      </c>
      <c r="BD5">
        <v>3.4932150027696531</v>
      </c>
      <c r="BE5">
        <v>3.7407506858003385</v>
      </c>
      <c r="BF5">
        <v>3.9190321801121066</v>
      </c>
      <c r="BG5">
        <v>3.45574321577904</v>
      </c>
      <c r="BH5">
        <v>3.3033648268944611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2"/>
  <sheetViews>
    <sheetView workbookViewId="0">
      <selection activeCell="Y37" sqref="Y37"/>
    </sheetView>
  </sheetViews>
  <sheetFormatPr baseColWidth="10" defaultColWidth="8.83203125" defaultRowHeight="15"/>
  <sheetData>
    <row r="1" spans="1:57">
      <c r="A1" t="s">
        <v>207</v>
      </c>
      <c r="B1" t="s">
        <v>270</v>
      </c>
      <c r="C1" t="s">
        <v>271</v>
      </c>
      <c r="D1" t="s">
        <v>272</v>
      </c>
      <c r="E1" t="s">
        <v>409</v>
      </c>
      <c r="F1" t="s">
        <v>273</v>
      </c>
      <c r="G1" t="s">
        <v>274</v>
      </c>
      <c r="H1" t="s">
        <v>353</v>
      </c>
      <c r="I1" t="s">
        <v>354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213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16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37</v>
      </c>
      <c r="AQ1" t="s">
        <v>38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t="s">
        <v>343</v>
      </c>
      <c r="B2" t="s">
        <v>292</v>
      </c>
      <c r="C2" t="s">
        <v>298</v>
      </c>
      <c r="D2" t="s">
        <v>417</v>
      </c>
      <c r="E2" t="s">
        <v>410</v>
      </c>
      <c r="F2" t="s">
        <v>344</v>
      </c>
      <c r="G2" t="s">
        <v>296</v>
      </c>
      <c r="H2">
        <v>6.0200000000000031E-2</v>
      </c>
      <c r="I2">
        <v>0.53558718861209997</v>
      </c>
      <c r="J2">
        <v>5.5934420827470737</v>
      </c>
      <c r="K2">
        <v>4.3065785469635216</v>
      </c>
      <c r="L2">
        <v>3.2632624210138501</v>
      </c>
      <c r="M2">
        <v>0.91937351307819404</v>
      </c>
      <c r="N2">
        <v>4.162746459777896</v>
      </c>
      <c r="O2">
        <v>0.91937351307819404</v>
      </c>
      <c r="P2">
        <v>3.6810172390120894</v>
      </c>
      <c r="Q2">
        <v>0.91937351307819404</v>
      </c>
      <c r="R2">
        <v>0.91937351307819404</v>
      </c>
      <c r="S2">
        <v>3.6655061937966096</v>
      </c>
      <c r="T2">
        <v>3.2579375708933904</v>
      </c>
      <c r="U2">
        <v>0.91937351307819404</v>
      </c>
      <c r="V2">
        <v>3.7584038367358299</v>
      </c>
      <c r="W2">
        <v>0.91937351307819404</v>
      </c>
      <c r="X2">
        <v>3.2854339399823478</v>
      </c>
      <c r="Y2">
        <v>0.91937351307819404</v>
      </c>
      <c r="Z2">
        <v>4.6208257859797799</v>
      </c>
      <c r="AA2">
        <v>0.91937351307819404</v>
      </c>
      <c r="AB2">
        <v>4.0560452589867761</v>
      </c>
      <c r="AC2">
        <v>0.91937351307819404</v>
      </c>
      <c r="AD2">
        <v>3.9167039686292231</v>
      </c>
      <c r="AE2">
        <v>0.91937351307819404</v>
      </c>
      <c r="AF2">
        <v>3.4754515703769413</v>
      </c>
      <c r="AG2">
        <v>0.91937351307819404</v>
      </c>
      <c r="AH2">
        <v>4.1992584620253242</v>
      </c>
      <c r="AI2">
        <v>0.91937351307819404</v>
      </c>
      <c r="AJ2">
        <v>0.91937351307819404</v>
      </c>
      <c r="AK2">
        <v>3.8138369006849278</v>
      </c>
      <c r="AL2">
        <v>3.7798241221021871</v>
      </c>
      <c r="AM2">
        <v>4.6263710649881951</v>
      </c>
      <c r="AN2">
        <v>3.967822308791161</v>
      </c>
      <c r="AO2">
        <v>0.91937351307819404</v>
      </c>
      <c r="AP2">
        <v>4.0002380031762304</v>
      </c>
      <c r="AQ2">
        <v>4.5487068490833318</v>
      </c>
      <c r="AR2">
        <v>0.91937351307819404</v>
      </c>
      <c r="AS2">
        <v>3.6754692694030937</v>
      </c>
      <c r="AT2">
        <v>0.91937351307819404</v>
      </c>
      <c r="AU2">
        <v>3.693537060204823</v>
      </c>
      <c r="AV2">
        <v>3.5790045246851947</v>
      </c>
      <c r="AW2">
        <v>4.6612413040149283</v>
      </c>
      <c r="AX2">
        <v>4.3298791220684958</v>
      </c>
      <c r="AY2">
        <v>5.4347106716333826</v>
      </c>
      <c r="AZ2">
        <v>0.91937351307819404</v>
      </c>
      <c r="BA2">
        <v>0.91937351307819404</v>
      </c>
      <c r="BB2">
        <v>3.4390519053472288</v>
      </c>
      <c r="BC2">
        <v>3.9053780627502346</v>
      </c>
      <c r="BD2">
        <v>3.5005765305808501</v>
      </c>
      <c r="BE2">
        <v>3.5166671200121469</v>
      </c>
    </row>
    <row r="3" spans="1:57">
      <c r="A3" t="s">
        <v>339</v>
      </c>
      <c r="B3" t="s">
        <v>292</v>
      </c>
      <c r="C3" t="s">
        <v>298</v>
      </c>
      <c r="D3" t="s">
        <v>417</v>
      </c>
      <c r="E3" t="s">
        <v>411</v>
      </c>
      <c r="F3" t="s">
        <v>340</v>
      </c>
      <c r="G3" t="s">
        <v>296</v>
      </c>
      <c r="H3">
        <v>6.1700000000000088E-2</v>
      </c>
      <c r="I3">
        <v>0.6102868447082106</v>
      </c>
      <c r="J3">
        <v>5.6276807290991204</v>
      </c>
      <c r="K3">
        <v>4.0847141355921854</v>
      </c>
      <c r="L3">
        <v>3.4967682186452422</v>
      </c>
      <c r="M3">
        <v>0.90868484030277652</v>
      </c>
      <c r="N3">
        <v>3.9564556496735261</v>
      </c>
      <c r="O3">
        <v>0.90868484030277652</v>
      </c>
      <c r="P3">
        <v>0.90868484030277652</v>
      </c>
      <c r="Q3">
        <v>0.90868484030277652</v>
      </c>
      <c r="R3">
        <v>0.90868484030277652</v>
      </c>
      <c r="S3">
        <v>3.5583876223029818</v>
      </c>
      <c r="T3">
        <v>3.2868391773141603</v>
      </c>
      <c r="U3">
        <v>0.90868484030277652</v>
      </c>
      <c r="V3">
        <v>3.8027216238995205</v>
      </c>
      <c r="W3">
        <v>0.90868484030277652</v>
      </c>
      <c r="X3">
        <v>3.2606936058685516</v>
      </c>
      <c r="Y3">
        <v>3.3300221864858157</v>
      </c>
      <c r="Z3">
        <v>4.7066382600298686</v>
      </c>
      <c r="AA3">
        <v>3.6259291595969776</v>
      </c>
      <c r="AB3">
        <v>3.6642426214770354</v>
      </c>
      <c r="AC3">
        <v>0.90868484030277652</v>
      </c>
      <c r="AD3">
        <v>4.5083443787038373</v>
      </c>
      <c r="AE3">
        <v>0.90868484030277652</v>
      </c>
      <c r="AF3">
        <v>3.4297418132466024</v>
      </c>
      <c r="AG3">
        <v>0.90868484030277652</v>
      </c>
      <c r="AH3">
        <v>4.2541142510995336</v>
      </c>
      <c r="AI3">
        <v>0.90868484030277652</v>
      </c>
      <c r="AJ3">
        <v>0.90868484030277652</v>
      </c>
      <c r="AK3">
        <v>3.414418010088669</v>
      </c>
      <c r="AL3">
        <v>3.4854153835353219</v>
      </c>
      <c r="AM3">
        <v>4.5620918744367049</v>
      </c>
      <c r="AN3">
        <v>3.7274489782008144</v>
      </c>
      <c r="AO3">
        <v>3.3301999251239716</v>
      </c>
      <c r="AP3">
        <v>4.1655184788668675</v>
      </c>
      <c r="AQ3">
        <v>3.4680455623755311</v>
      </c>
      <c r="AR3">
        <v>0.90868484030277652</v>
      </c>
      <c r="AS3">
        <v>3.7248319776957559</v>
      </c>
      <c r="AT3">
        <v>0.90868484030277652</v>
      </c>
      <c r="AU3">
        <v>3.4190662890752344</v>
      </c>
      <c r="AV3">
        <v>3.7861379686792542</v>
      </c>
      <c r="AW3">
        <v>4.8882201040321567</v>
      </c>
      <c r="AX3">
        <v>4.5074976628840568</v>
      </c>
      <c r="AY3">
        <v>4.2714955507875292</v>
      </c>
      <c r="AZ3">
        <v>0.90868484030277652</v>
      </c>
      <c r="BA3">
        <v>3.5075803526835143</v>
      </c>
      <c r="BB3">
        <v>3.4324443097484911</v>
      </c>
      <c r="BC3">
        <v>4.0602220011460446</v>
      </c>
      <c r="BD3">
        <v>3.6901070084206928</v>
      </c>
      <c r="BE3">
        <v>3.5583487033650716</v>
      </c>
    </row>
    <row r="4" spans="1:57">
      <c r="A4" t="s">
        <v>341</v>
      </c>
      <c r="B4" t="s">
        <v>292</v>
      </c>
      <c r="C4" t="s">
        <v>298</v>
      </c>
      <c r="D4" t="s">
        <v>417</v>
      </c>
      <c r="E4" t="s">
        <v>412</v>
      </c>
      <c r="F4" t="s">
        <v>342</v>
      </c>
      <c r="G4" t="s">
        <v>296</v>
      </c>
      <c r="H4">
        <v>7.1699999999999875E-2</v>
      </c>
      <c r="I4">
        <v>0.60404380791912282</v>
      </c>
      <c r="J4">
        <v>5.4615820917326809</v>
      </c>
      <c r="K4">
        <v>3.4410824211473039</v>
      </c>
      <c r="L4">
        <v>3.3076302879782409</v>
      </c>
      <c r="M4">
        <v>0.84345084866821951</v>
      </c>
      <c r="N4">
        <v>3.7724465142776156</v>
      </c>
      <c r="O4">
        <v>0.84345084866821951</v>
      </c>
      <c r="P4">
        <v>3.7774460348206294</v>
      </c>
      <c r="Q4">
        <v>0.84345084866821951</v>
      </c>
      <c r="R4">
        <v>0.84345084866821951</v>
      </c>
      <c r="S4">
        <v>3.5862325209625481</v>
      </c>
      <c r="T4">
        <v>3.1506387063006516</v>
      </c>
      <c r="U4">
        <v>0.84345084866821951</v>
      </c>
      <c r="V4">
        <v>3.4720992560081054</v>
      </c>
      <c r="W4">
        <v>0.84345084866821951</v>
      </c>
      <c r="X4">
        <v>0.84345084866821951</v>
      </c>
      <c r="Y4">
        <v>0.84345084866821951</v>
      </c>
      <c r="Z4">
        <v>4.5687067893346258</v>
      </c>
      <c r="AA4">
        <v>3.2252984653309111</v>
      </c>
      <c r="AB4">
        <v>4.0241414556612387</v>
      </c>
      <c r="AC4">
        <v>3.1740391165159276</v>
      </c>
      <c r="AD4">
        <v>3.9151730945544299</v>
      </c>
      <c r="AE4">
        <v>0.84345084866821951</v>
      </c>
      <c r="AF4">
        <v>3.3134465477048476</v>
      </c>
      <c r="AG4">
        <v>0.84345084866821951</v>
      </c>
      <c r="AH4">
        <v>4.0512623440782196</v>
      </c>
      <c r="AI4">
        <v>0.84345084866821951</v>
      </c>
      <c r="AJ4">
        <v>0.84345084866821951</v>
      </c>
      <c r="AK4">
        <v>4.6631411036388286</v>
      </c>
      <c r="AL4">
        <v>3.4041009998671088</v>
      </c>
      <c r="AM4">
        <v>3.8136423926724201</v>
      </c>
      <c r="AN4">
        <v>3.754537046064311</v>
      </c>
      <c r="AO4">
        <v>0.84345084866821951</v>
      </c>
      <c r="AP4">
        <v>3.9504456535392181</v>
      </c>
      <c r="AQ4">
        <v>4.2786337174731797</v>
      </c>
      <c r="AR4">
        <v>0.84345084866821951</v>
      </c>
      <c r="AS4">
        <v>3.6529917098004727</v>
      </c>
      <c r="AT4">
        <v>0.84345084866821951</v>
      </c>
      <c r="AU4">
        <v>3.5408981560407446</v>
      </c>
      <c r="AV4">
        <v>3.5751797901910729</v>
      </c>
      <c r="AW4">
        <v>4.6412310668294516</v>
      </c>
      <c r="AX4">
        <v>4.2044079782369241</v>
      </c>
      <c r="AY4">
        <v>5.2226977916473221</v>
      </c>
      <c r="AZ4">
        <v>0.84345084866821951</v>
      </c>
      <c r="BA4">
        <v>3.2308157557561987</v>
      </c>
      <c r="BB4">
        <v>3.366944987313043</v>
      </c>
      <c r="BC4">
        <v>3.9238962215595463</v>
      </c>
      <c r="BD4">
        <v>3.5238171877369679</v>
      </c>
      <c r="BE4">
        <v>3.461647521929943</v>
      </c>
    </row>
    <row r="5" spans="1:57">
      <c r="A5" t="s">
        <v>306</v>
      </c>
      <c r="B5" t="s">
        <v>292</v>
      </c>
      <c r="C5" t="s">
        <v>293</v>
      </c>
      <c r="D5" t="s">
        <v>417</v>
      </c>
      <c r="E5" t="s">
        <v>410</v>
      </c>
      <c r="F5" t="s">
        <v>308</v>
      </c>
      <c r="G5" t="s">
        <v>296</v>
      </c>
      <c r="H5">
        <v>5.8300000000000907E-2</v>
      </c>
      <c r="I5">
        <v>0.57779980178395351</v>
      </c>
      <c r="J5">
        <v>5.4111173381367603</v>
      </c>
      <c r="K5">
        <v>3.5780432499549941</v>
      </c>
      <c r="L5">
        <v>3.3653627414476537</v>
      </c>
      <c r="M5">
        <v>0.9333014495769979</v>
      </c>
      <c r="N5">
        <v>4.0457348440830021</v>
      </c>
      <c r="O5">
        <v>0.9333014495769979</v>
      </c>
      <c r="P5">
        <v>3.7435837136264039</v>
      </c>
      <c r="Q5">
        <v>0.9333014495769979</v>
      </c>
      <c r="R5">
        <v>0.9333014495769979</v>
      </c>
      <c r="S5">
        <v>3.8770837509638998</v>
      </c>
      <c r="T5">
        <v>3.3528011972449652</v>
      </c>
      <c r="U5">
        <v>0.9333014495769979</v>
      </c>
      <c r="V5">
        <v>3.723319056488366</v>
      </c>
      <c r="W5">
        <v>0.9333014495769979</v>
      </c>
      <c r="X5">
        <v>0.9333014495769979</v>
      </c>
      <c r="Y5">
        <v>0.9333014495769979</v>
      </c>
      <c r="Z5">
        <v>4.2931627233124061</v>
      </c>
      <c r="AA5">
        <v>0.9333014495769979</v>
      </c>
      <c r="AB5">
        <v>3.9672251600853632</v>
      </c>
      <c r="AC5">
        <v>0.9333014495769979</v>
      </c>
      <c r="AD5">
        <v>3.7862618291893582</v>
      </c>
      <c r="AE5">
        <v>0.9333014495769979</v>
      </c>
      <c r="AF5">
        <v>3.3221767251904653</v>
      </c>
      <c r="AG5">
        <v>0.9333014495769979</v>
      </c>
      <c r="AH5">
        <v>4.1815288387978153</v>
      </c>
      <c r="AI5">
        <v>0.9333014495769979</v>
      </c>
      <c r="AJ5">
        <v>0.9333014495769979</v>
      </c>
      <c r="AK5">
        <v>3.6097774002749827</v>
      </c>
      <c r="AL5">
        <v>3.7414908085521579</v>
      </c>
      <c r="AM5">
        <v>4.7312544543669119</v>
      </c>
      <c r="AN5">
        <v>3.4665420679762122</v>
      </c>
      <c r="AO5">
        <v>3.3838830816556071</v>
      </c>
      <c r="AP5">
        <v>4.0714209157865469</v>
      </c>
      <c r="AQ5">
        <v>4.2750737812281452</v>
      </c>
      <c r="AR5">
        <v>0.9333014495769979</v>
      </c>
      <c r="AS5">
        <v>3.7422830669654252</v>
      </c>
      <c r="AT5">
        <v>0.9333014495769979</v>
      </c>
      <c r="AU5">
        <v>3.7218798726776909</v>
      </c>
      <c r="AV5">
        <v>3.5006831092090538</v>
      </c>
      <c r="AW5">
        <v>4.5669221845209513</v>
      </c>
      <c r="AX5">
        <v>4.6381445684429288</v>
      </c>
      <c r="AY5">
        <v>5.4204011187788277</v>
      </c>
      <c r="AZ5">
        <v>0.9333014495769979</v>
      </c>
      <c r="BA5">
        <v>3.5567823019542066</v>
      </c>
      <c r="BB5">
        <v>3.5428937246717562</v>
      </c>
      <c r="BC5">
        <v>4.0253150011087744</v>
      </c>
      <c r="BD5">
        <v>3.5345441988305009</v>
      </c>
      <c r="BE5">
        <v>3.5670061778713853</v>
      </c>
    </row>
    <row r="6" spans="1:57">
      <c r="A6" t="s">
        <v>318</v>
      </c>
      <c r="B6" t="s">
        <v>292</v>
      </c>
      <c r="C6" t="s">
        <v>293</v>
      </c>
      <c r="D6" t="s">
        <v>417</v>
      </c>
      <c r="E6" t="s">
        <v>411</v>
      </c>
      <c r="F6" t="s">
        <v>320</v>
      </c>
      <c r="G6" t="s">
        <v>296</v>
      </c>
      <c r="H6">
        <v>6.1600000000000321E-2</v>
      </c>
      <c r="I6">
        <v>0.54950936663693417</v>
      </c>
      <c r="J6">
        <v>5.3212397525543427</v>
      </c>
      <c r="K6">
        <v>3.2713285592448131</v>
      </c>
      <c r="L6">
        <v>3.3271830576209367</v>
      </c>
      <c r="M6">
        <v>0.90938929217159115</v>
      </c>
      <c r="N6">
        <v>3.8941478676237891</v>
      </c>
      <c r="O6">
        <v>0.90938929217159115</v>
      </c>
      <c r="P6">
        <v>0.90938929217159115</v>
      </c>
      <c r="Q6">
        <v>3.5729564229487978</v>
      </c>
      <c r="R6">
        <v>0.90938929217159115</v>
      </c>
      <c r="S6">
        <v>3.7503017224523818</v>
      </c>
      <c r="T6">
        <v>3.2458930536436514</v>
      </c>
      <c r="U6">
        <v>0.90938929217159115</v>
      </c>
      <c r="V6">
        <v>3.4535193741595558</v>
      </c>
      <c r="W6">
        <v>0.90938929217159115</v>
      </c>
      <c r="X6">
        <v>0.90938929217159115</v>
      </c>
      <c r="Y6">
        <v>0.90938929217159115</v>
      </c>
      <c r="Z6">
        <v>4.557363634610585</v>
      </c>
      <c r="AA6">
        <v>3.3463688530682303</v>
      </c>
      <c r="AB6">
        <v>3.7798727913014569</v>
      </c>
      <c r="AC6">
        <v>0.90938929217159115</v>
      </c>
      <c r="AD6">
        <v>4.2540141753472209</v>
      </c>
      <c r="AE6">
        <v>0.90938929217159115</v>
      </c>
      <c r="AF6">
        <v>3.2567973758838447</v>
      </c>
      <c r="AG6">
        <v>0.90938929217159115</v>
      </c>
      <c r="AH6">
        <v>4.329015975110539</v>
      </c>
      <c r="AI6">
        <v>3.2234419967819181</v>
      </c>
      <c r="AJ6">
        <v>0.90938929217159115</v>
      </c>
      <c r="AK6">
        <v>4.6555105963506227</v>
      </c>
      <c r="AL6">
        <v>0.90938929217159115</v>
      </c>
      <c r="AM6">
        <v>4.0607150058041723</v>
      </c>
      <c r="AN6">
        <v>3.5169944159320212</v>
      </c>
      <c r="AO6">
        <v>0.90938929217159115</v>
      </c>
      <c r="AP6">
        <v>4.1453376906340837</v>
      </c>
      <c r="AQ6">
        <v>4.191237277146616</v>
      </c>
      <c r="AR6">
        <v>0.90938929217159115</v>
      </c>
      <c r="AS6">
        <v>3.7618314663838728</v>
      </c>
      <c r="AT6">
        <v>0.90938929217159115</v>
      </c>
      <c r="AU6">
        <v>3.5134835244394722</v>
      </c>
      <c r="AV6">
        <v>3.8724523762911676</v>
      </c>
      <c r="AW6">
        <v>4.7114875920525101</v>
      </c>
      <c r="AX6">
        <v>4.6471755420496992</v>
      </c>
      <c r="AY6">
        <v>5.1573232003461253</v>
      </c>
      <c r="AZ6">
        <v>0.90938929217159115</v>
      </c>
      <c r="BA6">
        <v>3.4740955889262493</v>
      </c>
      <c r="BB6">
        <v>3.4919162613392341</v>
      </c>
      <c r="BC6">
        <v>4.0829578046408708</v>
      </c>
      <c r="BD6">
        <v>3.6285332285349887</v>
      </c>
      <c r="BE6">
        <v>3.5576009345280131</v>
      </c>
    </row>
    <row r="7" spans="1:57">
      <c r="A7" t="s">
        <v>324</v>
      </c>
      <c r="B7" t="s">
        <v>292</v>
      </c>
      <c r="C7" t="s">
        <v>293</v>
      </c>
      <c r="D7" t="s">
        <v>417</v>
      </c>
      <c r="E7" t="s">
        <v>412</v>
      </c>
      <c r="F7" t="s">
        <v>326</v>
      </c>
      <c r="G7" t="s">
        <v>296</v>
      </c>
      <c r="H7">
        <v>5.540000000000056E-2</v>
      </c>
      <c r="I7">
        <v>0.54207436399217768</v>
      </c>
      <c r="J7">
        <v>5.3761258341757099</v>
      </c>
      <c r="K7">
        <v>3.4048398892143168</v>
      </c>
      <c r="L7">
        <v>3.3215019711775828</v>
      </c>
      <c r="M7">
        <v>0.95546023960758464</v>
      </c>
      <c r="N7">
        <v>3.9740409163715911</v>
      </c>
      <c r="O7">
        <v>0.95546023960758464</v>
      </c>
      <c r="P7">
        <v>0.95546023960758464</v>
      </c>
      <c r="Q7">
        <v>3.2616964956967731</v>
      </c>
      <c r="R7">
        <v>0.95546023960758464</v>
      </c>
      <c r="S7">
        <v>3.688357167735004</v>
      </c>
      <c r="T7">
        <v>0.95546023960758464</v>
      </c>
      <c r="U7">
        <v>0.95546023960758464</v>
      </c>
      <c r="V7">
        <v>3.573539729966805</v>
      </c>
      <c r="W7">
        <v>0.95546023960758464</v>
      </c>
      <c r="X7">
        <v>0.95546023960758464</v>
      </c>
      <c r="Y7">
        <v>0.95546023960758464</v>
      </c>
      <c r="Z7">
        <v>4.5580248050438499</v>
      </c>
      <c r="AA7">
        <v>0.95546023960758464</v>
      </c>
      <c r="AB7">
        <v>3.950630182914197</v>
      </c>
      <c r="AC7">
        <v>3.3582957151495227</v>
      </c>
      <c r="AD7">
        <v>4.0534806258172518</v>
      </c>
      <c r="AE7">
        <v>0.95546023960758464</v>
      </c>
      <c r="AF7">
        <v>3.2629990630468559</v>
      </c>
      <c r="AG7">
        <v>0.95546023960758464</v>
      </c>
      <c r="AH7">
        <v>4.2571268784128664</v>
      </c>
      <c r="AI7">
        <v>3.3010417543806527</v>
      </c>
      <c r="AJ7">
        <v>0.95546023960758464</v>
      </c>
      <c r="AK7">
        <v>4.4640559393947603</v>
      </c>
      <c r="AL7">
        <v>3.3328903489550958</v>
      </c>
      <c r="AM7">
        <v>4.3004495033415671</v>
      </c>
      <c r="AN7">
        <v>3.6213019166606033</v>
      </c>
      <c r="AO7">
        <v>0.95546023960758464</v>
      </c>
      <c r="AP7">
        <v>4.0410447681738955</v>
      </c>
      <c r="AQ7">
        <v>3.8922764754177082</v>
      </c>
      <c r="AR7">
        <v>0.95546023960758464</v>
      </c>
      <c r="AS7">
        <v>3.5530830370869082</v>
      </c>
      <c r="AT7">
        <v>0.95546023960758464</v>
      </c>
      <c r="AU7">
        <v>3.4794510908281846</v>
      </c>
      <c r="AV7">
        <v>3.8588660609642873</v>
      </c>
      <c r="AW7">
        <v>5.0702263680091866</v>
      </c>
      <c r="AX7">
        <v>4.5907672167256708</v>
      </c>
      <c r="AY7">
        <v>5.3029537140731398</v>
      </c>
      <c r="AZ7">
        <v>3.4005442233436818</v>
      </c>
      <c r="BA7">
        <v>3.4371292728746368</v>
      </c>
      <c r="BB7">
        <v>3.2683101045463427</v>
      </c>
      <c r="BC7">
        <v>4.006273687007476</v>
      </c>
      <c r="BD7">
        <v>4.0035188559502695</v>
      </c>
      <c r="BE7">
        <v>3.5164590030965188</v>
      </c>
    </row>
    <row r="11" spans="1:57">
      <c r="AM11" t="s">
        <v>293</v>
      </c>
    </row>
    <row r="12" spans="1:57">
      <c r="X12" t="s">
        <v>424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19"/>
  <sheetViews>
    <sheetView workbookViewId="0">
      <selection sqref="A1:E14"/>
    </sheetView>
  </sheetViews>
  <sheetFormatPr baseColWidth="10" defaultColWidth="8.83203125" defaultRowHeight="15"/>
  <cols>
    <col min="2" max="2" width="0" hidden="1" customWidth="1"/>
  </cols>
  <sheetData>
    <row r="1" spans="1:57">
      <c r="A1" t="s">
        <v>207</v>
      </c>
      <c r="B1" t="s">
        <v>270</v>
      </c>
      <c r="C1" t="s">
        <v>271</v>
      </c>
      <c r="D1" t="s">
        <v>272</v>
      </c>
      <c r="E1" t="s">
        <v>426</v>
      </c>
      <c r="F1" t="s">
        <v>273</v>
      </c>
      <c r="G1" t="s">
        <v>274</v>
      </c>
      <c r="H1" t="s">
        <v>353</v>
      </c>
      <c r="I1" t="s">
        <v>354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213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16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37</v>
      </c>
      <c r="AQ1" t="s">
        <v>38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t="s">
        <v>349</v>
      </c>
      <c r="B2" t="s">
        <v>292</v>
      </c>
      <c r="C2" t="s">
        <v>298</v>
      </c>
      <c r="D2" t="s">
        <v>416</v>
      </c>
      <c r="E2" t="s">
        <v>410</v>
      </c>
      <c r="F2" t="s">
        <v>350</v>
      </c>
      <c r="G2" t="s">
        <v>296</v>
      </c>
      <c r="H2">
        <v>6.5199999999999037E-2</v>
      </c>
      <c r="I2">
        <v>0.55442176870747484</v>
      </c>
      <c r="J2">
        <v>5.4986956401534188</v>
      </c>
      <c r="K2">
        <v>4.196724488045553</v>
      </c>
      <c r="L2">
        <v>3.3697364663451026</v>
      </c>
      <c r="M2">
        <v>0.884722408604105</v>
      </c>
      <c r="N2">
        <v>4.1424556867361808</v>
      </c>
      <c r="O2">
        <v>0.884722408604105</v>
      </c>
      <c r="P2">
        <v>3.7863234733576867</v>
      </c>
      <c r="Q2">
        <v>0.884722408604105</v>
      </c>
      <c r="R2">
        <v>0.884722408604105</v>
      </c>
      <c r="S2">
        <v>3.549627513209118</v>
      </c>
      <c r="T2">
        <v>0.884722408604105</v>
      </c>
      <c r="U2">
        <v>0.884722408604105</v>
      </c>
      <c r="V2">
        <v>3.6311370699049248</v>
      </c>
      <c r="W2">
        <v>0.884722408604105</v>
      </c>
      <c r="X2">
        <v>3.3463919783108635</v>
      </c>
      <c r="Y2">
        <v>0.884722408604105</v>
      </c>
      <c r="Z2">
        <v>4.57498283035474</v>
      </c>
      <c r="AA2">
        <v>3.5449729911988079</v>
      </c>
      <c r="AB2">
        <v>3.9750968693117033</v>
      </c>
      <c r="AC2">
        <v>0.884722408604105</v>
      </c>
      <c r="AD2">
        <v>4.4374139811023854</v>
      </c>
      <c r="AE2">
        <v>0.884722408604105</v>
      </c>
      <c r="AF2">
        <v>3.449944297966427</v>
      </c>
      <c r="AG2">
        <v>0.884722408604105</v>
      </c>
      <c r="AH2">
        <v>3.986800574571419</v>
      </c>
      <c r="AI2">
        <v>0.884722408604105</v>
      </c>
      <c r="AJ2">
        <v>0.884722408604105</v>
      </c>
      <c r="AK2">
        <v>4.7129092207225014</v>
      </c>
      <c r="AL2">
        <v>3.7884871989916369</v>
      </c>
      <c r="AM2">
        <v>4.6983160722487076</v>
      </c>
      <c r="AN2">
        <v>0.884722408604105</v>
      </c>
      <c r="AO2">
        <v>0.884722408604105</v>
      </c>
      <c r="AP2">
        <v>3.9039849630862062</v>
      </c>
      <c r="AQ2">
        <v>4.1073587749391454</v>
      </c>
      <c r="AR2">
        <v>3.3273777413908174</v>
      </c>
      <c r="AS2">
        <v>3.6663858897440518</v>
      </c>
      <c r="AT2">
        <v>0.884722408604105</v>
      </c>
      <c r="AU2">
        <v>3.4156338175163352</v>
      </c>
      <c r="AV2">
        <v>3.2423905016477388</v>
      </c>
      <c r="AW2">
        <v>4.8953710180125514</v>
      </c>
      <c r="AX2">
        <v>4.3530576258719913</v>
      </c>
      <c r="AY2">
        <v>5.0496249235969612</v>
      </c>
      <c r="AZ2">
        <v>0.884722408604105</v>
      </c>
      <c r="BA2">
        <v>3.5006051551741617</v>
      </c>
      <c r="BB2">
        <v>3.388578435131278</v>
      </c>
      <c r="BC2">
        <v>3.9567508735884998</v>
      </c>
      <c r="BD2">
        <v>3.6612594302105292</v>
      </c>
      <c r="BE2">
        <v>3.4936889313466075</v>
      </c>
    </row>
    <row r="3" spans="1:57">
      <c r="A3" t="s">
        <v>297</v>
      </c>
      <c r="B3" t="s">
        <v>292</v>
      </c>
      <c r="C3" t="s">
        <v>298</v>
      </c>
      <c r="D3" t="s">
        <v>416</v>
      </c>
      <c r="E3" t="s">
        <v>411</v>
      </c>
      <c r="F3" t="s">
        <v>300</v>
      </c>
      <c r="G3" t="s">
        <v>296</v>
      </c>
      <c r="H3">
        <v>7.0600000000000662E-2</v>
      </c>
      <c r="I3">
        <v>0.51308139534884201</v>
      </c>
      <c r="J3">
        <v>5.4304722521528328</v>
      </c>
      <c r="K3">
        <v>3.9247945328989133</v>
      </c>
      <c r="L3">
        <v>3.3545899473181842</v>
      </c>
      <c r="M3">
        <v>0.85016530328421103</v>
      </c>
      <c r="N3">
        <v>4.1819042890963685</v>
      </c>
      <c r="O3">
        <v>0.85016530328421103</v>
      </c>
      <c r="P3">
        <v>3.2877097650817029</v>
      </c>
      <c r="Q3">
        <v>0.85016530328421103</v>
      </c>
      <c r="R3">
        <v>0.85016530328421103</v>
      </c>
      <c r="S3">
        <v>3.6111995901543423</v>
      </c>
      <c r="T3">
        <v>3.2613471274664638</v>
      </c>
      <c r="U3">
        <v>0.85016530328421103</v>
      </c>
      <c r="V3">
        <v>3.5870603602909399</v>
      </c>
      <c r="W3">
        <v>0.85016530328421103</v>
      </c>
      <c r="X3">
        <v>0.85016530328421103</v>
      </c>
      <c r="Y3">
        <v>3.1732027821383415</v>
      </c>
      <c r="Z3">
        <v>4.6046547617706395</v>
      </c>
      <c r="AA3">
        <v>3.3716276786278652</v>
      </c>
      <c r="AB3">
        <v>3.625547076735042</v>
      </c>
      <c r="AC3">
        <v>0.85016530328421103</v>
      </c>
      <c r="AD3">
        <v>4.4819510966935363</v>
      </c>
      <c r="AE3">
        <v>4.024879114368356</v>
      </c>
      <c r="AF3">
        <v>4.1870795075818181</v>
      </c>
      <c r="AG3">
        <v>0.85016530328421103</v>
      </c>
      <c r="AH3">
        <v>4.4730742630243698</v>
      </c>
      <c r="AI3">
        <v>3.2054328750189822</v>
      </c>
      <c r="AJ3">
        <v>0.85016530328421103</v>
      </c>
      <c r="AK3">
        <v>3.3177763682750143</v>
      </c>
      <c r="AL3">
        <v>0.85016530328421103</v>
      </c>
      <c r="AM3">
        <v>4.1054778581430265</v>
      </c>
      <c r="AN3">
        <v>3.9831283898996945</v>
      </c>
      <c r="AO3">
        <v>4.6169614097204938</v>
      </c>
      <c r="AP3">
        <v>4.4739982240227922</v>
      </c>
      <c r="AQ3">
        <v>3.8482501912207665</v>
      </c>
      <c r="AR3">
        <v>3.2278321022471839</v>
      </c>
      <c r="AS3">
        <v>3.2861815700091874</v>
      </c>
      <c r="AT3">
        <v>0.85016530328421103</v>
      </c>
      <c r="AU3">
        <v>3.4101700223308278</v>
      </c>
      <c r="AV3">
        <v>4.0108060773902166</v>
      </c>
      <c r="AW3">
        <v>4.7568402118437749</v>
      </c>
      <c r="AX3">
        <v>4.4416530855144991</v>
      </c>
      <c r="AY3">
        <v>4.3252623787905291</v>
      </c>
      <c r="AZ3">
        <v>3.442133193678365</v>
      </c>
      <c r="BA3">
        <v>3.3278652316163417</v>
      </c>
      <c r="BB3">
        <v>3.5403773366945503</v>
      </c>
      <c r="BC3">
        <v>3.8220179721428225</v>
      </c>
      <c r="BD3">
        <v>3.6672465316120797</v>
      </c>
      <c r="BE3">
        <v>3.3649148829279425</v>
      </c>
    </row>
    <row r="4" spans="1:57">
      <c r="A4" t="s">
        <v>337</v>
      </c>
      <c r="B4" t="s">
        <v>292</v>
      </c>
      <c r="C4" t="s">
        <v>298</v>
      </c>
      <c r="D4" t="s">
        <v>416</v>
      </c>
      <c r="E4" t="s">
        <v>411</v>
      </c>
      <c r="F4" t="s">
        <v>338</v>
      </c>
      <c r="G4" t="s">
        <v>296</v>
      </c>
      <c r="H4">
        <v>5.3800000000000736E-2</v>
      </c>
      <c r="I4">
        <v>0.5094696969697039</v>
      </c>
      <c r="J4">
        <v>5.3723533834887602</v>
      </c>
      <c r="K4">
        <v>3.3002260493885762</v>
      </c>
      <c r="L4">
        <v>0.96818772866962366</v>
      </c>
      <c r="M4">
        <v>0.96818772866962366</v>
      </c>
      <c r="N4">
        <v>4.1632678110077475</v>
      </c>
      <c r="O4">
        <v>0.96818772866962366</v>
      </c>
      <c r="P4">
        <v>0.96818772866962366</v>
      </c>
      <c r="Q4">
        <v>3.5902338057873298</v>
      </c>
      <c r="R4">
        <v>0.96818772866962366</v>
      </c>
      <c r="S4">
        <v>3.5771200546596287</v>
      </c>
      <c r="T4">
        <v>0.96818772866962366</v>
      </c>
      <c r="U4">
        <v>0.96818772866962366</v>
      </c>
      <c r="V4">
        <v>3.5935598652926859</v>
      </c>
      <c r="W4">
        <v>0.96818772866962366</v>
      </c>
      <c r="X4">
        <v>3.3478448916164822</v>
      </c>
      <c r="Y4">
        <v>0.96818772866962366</v>
      </c>
      <c r="Z4">
        <v>4.6409125507544857</v>
      </c>
      <c r="AA4">
        <v>3.4758682286804419</v>
      </c>
      <c r="AB4">
        <v>3.6290569996218371</v>
      </c>
      <c r="AC4">
        <v>0.96818772866962366</v>
      </c>
      <c r="AD4">
        <v>4.3072187841846636</v>
      </c>
      <c r="AE4">
        <v>3.3345994781514467</v>
      </c>
      <c r="AF4">
        <v>3.6040392636434322</v>
      </c>
      <c r="AG4">
        <v>0.96818772866962366</v>
      </c>
      <c r="AH4">
        <v>4.3508044402924373</v>
      </c>
      <c r="AI4">
        <v>0.96818772866962366</v>
      </c>
      <c r="AJ4">
        <v>0.96818772866962366</v>
      </c>
      <c r="AK4">
        <v>3.5606975765703037</v>
      </c>
      <c r="AL4">
        <v>0.96818772866962366</v>
      </c>
      <c r="AM4">
        <v>4.1660039997266098</v>
      </c>
      <c r="AN4">
        <v>3.70989701012721</v>
      </c>
      <c r="AO4">
        <v>0.96818772866962366</v>
      </c>
      <c r="AP4">
        <v>4.2375058971749322</v>
      </c>
      <c r="AQ4">
        <v>3.3668775505541908</v>
      </c>
      <c r="AR4">
        <v>0.96818772866962366</v>
      </c>
      <c r="AS4">
        <v>3.6387601078040994</v>
      </c>
      <c r="AT4">
        <v>0.96818772866962366</v>
      </c>
      <c r="AU4">
        <v>3.375289573904801</v>
      </c>
      <c r="AV4">
        <v>4.080316621976646</v>
      </c>
      <c r="AW4">
        <v>5.0373873191704757</v>
      </c>
      <c r="AX4">
        <v>4.3482422341761522</v>
      </c>
      <c r="AY4">
        <v>4.5138515377296065</v>
      </c>
      <c r="AZ4">
        <v>0.96818772866962366</v>
      </c>
      <c r="BA4">
        <v>3.5019724929680041</v>
      </c>
      <c r="BB4">
        <v>3.4092918847278626</v>
      </c>
      <c r="BC4">
        <v>4.0305575900308508</v>
      </c>
      <c r="BD4">
        <v>3.6310626152613663</v>
      </c>
      <c r="BE4">
        <v>3.5307969773951053</v>
      </c>
    </row>
    <row r="5" spans="1:57">
      <c r="A5" t="s">
        <v>347</v>
      </c>
      <c r="B5" t="s">
        <v>292</v>
      </c>
      <c r="C5" t="s">
        <v>298</v>
      </c>
      <c r="D5" t="s">
        <v>416</v>
      </c>
      <c r="E5" t="s">
        <v>412</v>
      </c>
      <c r="F5" t="s">
        <v>348</v>
      </c>
      <c r="G5" t="s">
        <v>296</v>
      </c>
      <c r="H5">
        <v>7.0400000000001128E-2</v>
      </c>
      <c r="I5">
        <v>0.64646464646465684</v>
      </c>
      <c r="J5">
        <v>5.6791368515430962</v>
      </c>
      <c r="K5">
        <v>4.196750291862859</v>
      </c>
      <c r="L5">
        <v>3.2414877583556345</v>
      </c>
      <c r="M5">
        <v>0.85139734519389965</v>
      </c>
      <c r="N5">
        <v>3.870421364236694</v>
      </c>
      <c r="O5">
        <v>0.85139734519389965</v>
      </c>
      <c r="P5">
        <v>4.2044587574938168</v>
      </c>
      <c r="Q5">
        <v>0.85139734519389965</v>
      </c>
      <c r="R5">
        <v>3.4607377192352695</v>
      </c>
      <c r="S5">
        <v>3.7311479018031184</v>
      </c>
      <c r="T5">
        <v>3.3807763614815181</v>
      </c>
      <c r="U5">
        <v>0.85139734519389965</v>
      </c>
      <c r="V5">
        <v>3.7507559590892114</v>
      </c>
      <c r="W5">
        <v>0.85139734519389965</v>
      </c>
      <c r="X5">
        <v>3.366571517413762</v>
      </c>
      <c r="Y5">
        <v>3.2757398609513704</v>
      </c>
      <c r="Z5">
        <v>4.6820651675798297</v>
      </c>
      <c r="AA5">
        <v>3.6940889431897053</v>
      </c>
      <c r="AB5">
        <v>3.9665323686837768</v>
      </c>
      <c r="AC5">
        <v>3.2791138483849611</v>
      </c>
      <c r="AD5">
        <v>4.6842073495008272</v>
      </c>
      <c r="AE5">
        <v>0.85139734519389965</v>
      </c>
      <c r="AF5">
        <v>3.3545258713130601</v>
      </c>
      <c r="AG5">
        <v>0.85139734519389965</v>
      </c>
      <c r="AH5">
        <v>4.3532264206895066</v>
      </c>
      <c r="AI5">
        <v>3.2717327289655622</v>
      </c>
      <c r="AJ5">
        <v>0.85139734519389965</v>
      </c>
      <c r="AK5">
        <v>4.7110414840662518</v>
      </c>
      <c r="AL5">
        <v>3.7391732578106285</v>
      </c>
      <c r="AM5">
        <v>4.5664393336704752</v>
      </c>
      <c r="AN5">
        <v>3.8107974788141501</v>
      </c>
      <c r="AO5">
        <v>0.85139734519389965</v>
      </c>
      <c r="AP5">
        <v>4.3524078321694706</v>
      </c>
      <c r="AQ5">
        <v>4.1614654182641972</v>
      </c>
      <c r="AR5">
        <v>0.85139734519389965</v>
      </c>
      <c r="AS5">
        <v>3.4636873084317821</v>
      </c>
      <c r="AT5">
        <v>0.85139734519389965</v>
      </c>
      <c r="AU5">
        <v>3.4124939563498988</v>
      </c>
      <c r="AV5">
        <v>3.7034403847509321</v>
      </c>
      <c r="AW5">
        <v>4.9251671481420125</v>
      </c>
      <c r="AX5">
        <v>4.7471359381703095</v>
      </c>
      <c r="AY5">
        <v>5.1111813356028017</v>
      </c>
      <c r="AZ5">
        <v>0.85139734519389965</v>
      </c>
      <c r="BA5">
        <v>3.4760362205457991</v>
      </c>
      <c r="BB5">
        <v>3.2422300455905244</v>
      </c>
      <c r="BC5">
        <v>3.8371425741249081</v>
      </c>
      <c r="BD5">
        <v>3.5381068842988617</v>
      </c>
      <c r="BE5">
        <v>3.4708016696260762</v>
      </c>
    </row>
    <row r="6" spans="1:57">
      <c r="A6" t="s">
        <v>351</v>
      </c>
      <c r="B6" t="s">
        <v>292</v>
      </c>
      <c r="C6" t="s">
        <v>298</v>
      </c>
      <c r="D6" t="s">
        <v>416</v>
      </c>
      <c r="E6" t="s">
        <v>413</v>
      </c>
      <c r="F6" t="s">
        <v>352</v>
      </c>
      <c r="G6" t="s">
        <v>296</v>
      </c>
      <c r="H6">
        <v>6.369999999999898E-2</v>
      </c>
      <c r="I6">
        <v>0.56471631205672856</v>
      </c>
      <c r="J6">
        <v>5.4806130565438353</v>
      </c>
      <c r="K6">
        <v>4.0778799374793637</v>
      </c>
      <c r="L6">
        <v>3.3241693489392974</v>
      </c>
      <c r="M6">
        <v>0.89483057200067539</v>
      </c>
      <c r="N6">
        <v>3.8312739369864852</v>
      </c>
      <c r="O6">
        <v>0.89483057200067539</v>
      </c>
      <c r="P6">
        <v>0.89483057200067539</v>
      </c>
      <c r="Q6">
        <v>3.8067090970635649</v>
      </c>
      <c r="R6">
        <v>0.89483057200067539</v>
      </c>
      <c r="S6">
        <v>3.7924235780828468</v>
      </c>
      <c r="T6">
        <v>3.2901080277234307</v>
      </c>
      <c r="U6">
        <v>0.89483057200067539</v>
      </c>
      <c r="V6">
        <v>3.6367460461274934</v>
      </c>
      <c r="W6">
        <v>0.89483057200067539</v>
      </c>
      <c r="X6">
        <v>0.89483057200067539</v>
      </c>
      <c r="Y6">
        <v>3.2483159475526162</v>
      </c>
      <c r="Z6">
        <v>4.5412686090734846</v>
      </c>
      <c r="AA6">
        <v>3.5857227376907974</v>
      </c>
      <c r="AB6">
        <v>3.7441037630420198</v>
      </c>
      <c r="AC6">
        <v>0.89483057200067539</v>
      </c>
      <c r="AD6">
        <v>4.6115467425227097</v>
      </c>
      <c r="AE6">
        <v>0.89483057200067539</v>
      </c>
      <c r="AF6">
        <v>3.3133241038195598</v>
      </c>
      <c r="AG6">
        <v>0.89483057200067539</v>
      </c>
      <c r="AH6">
        <v>4.1558792153449007</v>
      </c>
      <c r="AI6">
        <v>0.89483057200067539</v>
      </c>
      <c r="AJ6">
        <v>0.89483057200067539</v>
      </c>
      <c r="AK6">
        <v>3.7394468985044309</v>
      </c>
      <c r="AL6">
        <v>3.5062054552173803</v>
      </c>
      <c r="AM6">
        <v>4.6066479204070445</v>
      </c>
      <c r="AN6">
        <v>3.4361751336923234</v>
      </c>
      <c r="AO6">
        <v>0.89483057200067539</v>
      </c>
      <c r="AP6">
        <v>4.022267770096172</v>
      </c>
      <c r="AQ6">
        <v>3.7913457666477601</v>
      </c>
      <c r="AR6">
        <v>0.89483057200067539</v>
      </c>
      <c r="AS6">
        <v>3.6808618310281633</v>
      </c>
      <c r="AT6">
        <v>0.89483057200067539</v>
      </c>
      <c r="AU6">
        <v>3.4353027022382974</v>
      </c>
      <c r="AV6">
        <v>3.3884001449793755</v>
      </c>
      <c r="AW6">
        <v>4.9550439983604662</v>
      </c>
      <c r="AX6">
        <v>4.5615106339540255</v>
      </c>
      <c r="AY6">
        <v>4.9876860445412126</v>
      </c>
      <c r="AZ6">
        <v>0.89483057200067539</v>
      </c>
      <c r="BA6">
        <v>3.4804040906234066</v>
      </c>
      <c r="BB6">
        <v>3.4985658760408733</v>
      </c>
      <c r="BC6">
        <v>3.9145291330536254</v>
      </c>
      <c r="BD6">
        <v>3.5502168298434742</v>
      </c>
      <c r="BE6">
        <v>3.4514948341232436</v>
      </c>
    </row>
    <row r="7" spans="1:57">
      <c r="A7" t="s">
        <v>301</v>
      </c>
      <c r="B7" t="s">
        <v>292</v>
      </c>
      <c r="C7" t="s">
        <v>298</v>
      </c>
      <c r="D7" t="s">
        <v>416</v>
      </c>
      <c r="E7" t="s">
        <v>414</v>
      </c>
      <c r="F7" t="s">
        <v>303</v>
      </c>
      <c r="G7" t="s">
        <v>296</v>
      </c>
      <c r="H7">
        <v>8.8699999999999335E-2</v>
      </c>
      <c r="I7">
        <v>0.54118364856619483</v>
      </c>
      <c r="J7">
        <v>5.167518898876466</v>
      </c>
      <c r="K7">
        <v>3.5677555421756448</v>
      </c>
      <c r="L7">
        <v>3.2799116859438642</v>
      </c>
      <c r="M7">
        <v>0.75104638450429573</v>
      </c>
      <c r="N7">
        <v>4.210094919632799</v>
      </c>
      <c r="O7">
        <v>0.75104638450429573</v>
      </c>
      <c r="P7">
        <v>3.2043494322228785</v>
      </c>
      <c r="Q7">
        <v>0.75104638450429573</v>
      </c>
      <c r="R7">
        <v>0.75104638450429573</v>
      </c>
      <c r="S7">
        <v>3.6038190622914432</v>
      </c>
      <c r="T7">
        <v>3.3224290819444602</v>
      </c>
      <c r="U7">
        <v>3.1968155572124997</v>
      </c>
      <c r="V7">
        <v>3.3033129662778102</v>
      </c>
      <c r="W7">
        <v>0.75104638450429573</v>
      </c>
      <c r="X7">
        <v>0.75104638450429573</v>
      </c>
      <c r="Y7">
        <v>0.75104638450429573</v>
      </c>
      <c r="Z7">
        <v>4.5918380224698945</v>
      </c>
      <c r="AA7">
        <v>0.75104638450429573</v>
      </c>
      <c r="AB7">
        <v>3.7002196778185055</v>
      </c>
      <c r="AC7">
        <v>0.75104638450429573</v>
      </c>
      <c r="AD7">
        <v>4.0291402713337447</v>
      </c>
      <c r="AE7">
        <v>3.0618840837224126</v>
      </c>
      <c r="AF7">
        <v>3.0878102181333005</v>
      </c>
      <c r="AG7">
        <v>0.75104638450429573</v>
      </c>
      <c r="AH7">
        <v>5.0630771312306404</v>
      </c>
      <c r="AI7">
        <v>3.1238479595850324</v>
      </c>
      <c r="AJ7">
        <v>0.75104638450429573</v>
      </c>
      <c r="AK7">
        <v>3.6870219521236383</v>
      </c>
      <c r="AL7">
        <v>3.180914891342085</v>
      </c>
      <c r="AM7">
        <v>4.3689749553005424</v>
      </c>
      <c r="AN7">
        <v>3.3074791540768098</v>
      </c>
      <c r="AO7">
        <v>3.1041967825369534</v>
      </c>
      <c r="AP7">
        <v>3.9637005381771555</v>
      </c>
      <c r="AQ7">
        <v>3.8693759357009725</v>
      </c>
      <c r="AR7">
        <v>3.3082551319941689</v>
      </c>
      <c r="AS7">
        <v>3.4765725318682152</v>
      </c>
      <c r="AT7">
        <v>0.75104638450429573</v>
      </c>
      <c r="AU7">
        <v>0.75104638450429573</v>
      </c>
      <c r="AV7">
        <v>4.5621650074139231</v>
      </c>
      <c r="AW7">
        <v>4.6186202820987949</v>
      </c>
      <c r="AX7">
        <v>4.3497484918578513</v>
      </c>
      <c r="AY7">
        <v>4.9135259549337951</v>
      </c>
      <c r="AZ7">
        <v>3.2117668666592785</v>
      </c>
      <c r="BA7">
        <v>3.7622293000980247</v>
      </c>
      <c r="BB7">
        <v>3.5858103185814763</v>
      </c>
      <c r="BC7">
        <v>3.8203088518828827</v>
      </c>
      <c r="BD7">
        <v>3.6220667609160708</v>
      </c>
      <c r="BE7">
        <v>3.295496439938411</v>
      </c>
    </row>
    <row r="8" spans="1:57">
      <c r="A8" t="s">
        <v>345</v>
      </c>
      <c r="B8" t="s">
        <v>292</v>
      </c>
      <c r="C8" t="s">
        <v>298</v>
      </c>
      <c r="D8" t="s">
        <v>416</v>
      </c>
      <c r="E8" t="s">
        <v>415</v>
      </c>
      <c r="F8" t="s">
        <v>346</v>
      </c>
      <c r="G8" t="s">
        <v>296</v>
      </c>
      <c r="H8">
        <v>7.1400000000000574E-2</v>
      </c>
      <c r="I8">
        <v>0.62358078602620581</v>
      </c>
      <c r="J8">
        <v>5.6035031406870637</v>
      </c>
      <c r="K8">
        <v>4.2133704113869381</v>
      </c>
      <c r="L8">
        <v>3.2001789061811299</v>
      </c>
      <c r="M8">
        <v>0.84527179255984097</v>
      </c>
      <c r="N8">
        <v>4.1804182536455619</v>
      </c>
      <c r="O8">
        <v>0.84527179255984097</v>
      </c>
      <c r="P8">
        <v>4.0032166786880099</v>
      </c>
      <c r="Q8">
        <v>0.84527179255984097</v>
      </c>
      <c r="R8">
        <v>3.3605838680371667</v>
      </c>
      <c r="S8">
        <v>3.8949207936938466</v>
      </c>
      <c r="T8">
        <v>3.3739262951417435</v>
      </c>
      <c r="U8">
        <v>0.84527179255984097</v>
      </c>
      <c r="V8">
        <v>3.7969065119037784</v>
      </c>
      <c r="W8">
        <v>0.84527179255984097</v>
      </c>
      <c r="X8">
        <v>3.3103600567656191</v>
      </c>
      <c r="Y8">
        <v>3.2465964975253523</v>
      </c>
      <c r="Z8">
        <v>4.7449744615831166</v>
      </c>
      <c r="AA8">
        <v>0.84527179255984097</v>
      </c>
      <c r="AB8">
        <v>4.1944984064599815</v>
      </c>
      <c r="AC8">
        <v>3.2987277393371444</v>
      </c>
      <c r="AD8">
        <v>3.8530895298518621</v>
      </c>
      <c r="AE8">
        <v>0.84527179255984097</v>
      </c>
      <c r="AF8">
        <v>3.4615392994308603</v>
      </c>
      <c r="AG8">
        <v>0.84527179255984097</v>
      </c>
      <c r="AH8">
        <v>4.3221329717926382</v>
      </c>
      <c r="AI8">
        <v>3.1640277756906752</v>
      </c>
      <c r="AJ8">
        <v>0.84527179255984097</v>
      </c>
      <c r="AK8">
        <v>4.5189630793992208</v>
      </c>
      <c r="AL8">
        <v>3.4401701726049958</v>
      </c>
      <c r="AM8">
        <v>4.0593751201297721</v>
      </c>
      <c r="AN8">
        <v>4.4105617511572426</v>
      </c>
      <c r="AO8">
        <v>0.84527179255984097</v>
      </c>
      <c r="AP8">
        <v>3.9843205202539611</v>
      </c>
      <c r="AQ8">
        <v>4.2195771889318019</v>
      </c>
      <c r="AR8">
        <v>0.84527179255984097</v>
      </c>
      <c r="AS8">
        <v>3.527201925758952</v>
      </c>
      <c r="AT8">
        <v>0.84527179255984097</v>
      </c>
      <c r="AU8">
        <v>3.6295923228970528</v>
      </c>
      <c r="AV8">
        <v>3.615880825771125</v>
      </c>
      <c r="AW8">
        <v>4.5520127821545406</v>
      </c>
      <c r="AX8">
        <v>4.5871919875097635</v>
      </c>
      <c r="AY8">
        <v>5.4320213535395583</v>
      </c>
      <c r="AZ8">
        <v>0.84527179255984097</v>
      </c>
      <c r="BA8">
        <v>3.3312514481237367</v>
      </c>
      <c r="BB8">
        <v>3.4662443861017178</v>
      </c>
      <c r="BC8">
        <v>3.8828783459280842</v>
      </c>
      <c r="BD8">
        <v>3.3311833586562916</v>
      </c>
      <c r="BE8">
        <v>3.3950056248181815</v>
      </c>
    </row>
    <row r="9" spans="1:57">
      <c r="A9" t="s">
        <v>329</v>
      </c>
      <c r="B9" t="s">
        <v>292</v>
      </c>
      <c r="C9" t="s">
        <v>293</v>
      </c>
      <c r="D9" t="s">
        <v>416</v>
      </c>
      <c r="E9" t="s">
        <v>410</v>
      </c>
      <c r="F9" t="s">
        <v>331</v>
      </c>
      <c r="G9" t="s">
        <v>296</v>
      </c>
      <c r="H9">
        <v>7.6300000000001589E-2</v>
      </c>
      <c r="I9">
        <v>0.72666666666668178</v>
      </c>
      <c r="J9">
        <v>5.6855194616271669</v>
      </c>
      <c r="K9">
        <v>3.7958308362590079</v>
      </c>
      <c r="L9">
        <v>0.81644546638112925</v>
      </c>
      <c r="M9">
        <v>4.1397206732929623</v>
      </c>
      <c r="N9">
        <v>4.2031726663792499</v>
      </c>
      <c r="O9">
        <v>0.81644546638112925</v>
      </c>
      <c r="P9">
        <v>3.5454400700442354</v>
      </c>
      <c r="Q9">
        <v>0.81644546638112925</v>
      </c>
      <c r="R9">
        <v>0.81644546638112925</v>
      </c>
      <c r="S9">
        <v>3.7435714058366356</v>
      </c>
      <c r="T9">
        <v>3.4012311049684389</v>
      </c>
      <c r="U9">
        <v>3.234046681261264</v>
      </c>
      <c r="V9">
        <v>3.8521697044504442</v>
      </c>
      <c r="W9">
        <v>0.81644546638112925</v>
      </c>
      <c r="X9">
        <v>3.183961655365712</v>
      </c>
      <c r="Y9">
        <v>3.3827839493631062</v>
      </c>
      <c r="Z9">
        <v>4.6117390336008635</v>
      </c>
      <c r="AA9">
        <v>0.81644546638112925</v>
      </c>
      <c r="AB9">
        <v>4.1399656941354666</v>
      </c>
      <c r="AC9">
        <v>3.2520318536103789</v>
      </c>
      <c r="AD9">
        <v>3.9205841829792147</v>
      </c>
      <c r="AE9">
        <v>0.81644546638112925</v>
      </c>
      <c r="AF9">
        <v>3.3757367042118411</v>
      </c>
      <c r="AG9">
        <v>0.81644546638112925</v>
      </c>
      <c r="AH9">
        <v>4.3421698336658521</v>
      </c>
      <c r="AI9">
        <v>3.2569137362032783</v>
      </c>
      <c r="AJ9">
        <v>0.81644546638112925</v>
      </c>
      <c r="AK9">
        <v>4.3555210630990704</v>
      </c>
      <c r="AL9">
        <v>3.7193866820344748</v>
      </c>
      <c r="AM9">
        <v>4.7483012410567795</v>
      </c>
      <c r="AN9">
        <v>4.0652644150220762</v>
      </c>
      <c r="AO9">
        <v>0.81644546638112925</v>
      </c>
      <c r="AP9">
        <v>4.3679469422780874</v>
      </c>
      <c r="AQ9">
        <v>4.1598028478389413</v>
      </c>
      <c r="AR9">
        <v>0.81644546638112925</v>
      </c>
      <c r="AS9">
        <v>3.3803392913230712</v>
      </c>
      <c r="AT9">
        <v>3.2921979865241768</v>
      </c>
      <c r="AU9">
        <v>3.7333466395029284</v>
      </c>
      <c r="AV9">
        <v>3.6620779800132723</v>
      </c>
      <c r="AW9">
        <v>4.4928237094520291</v>
      </c>
      <c r="AX9">
        <v>4.7044851545298965</v>
      </c>
      <c r="AY9">
        <v>5.4753833362348923</v>
      </c>
      <c r="AZ9">
        <v>3.4084711385495536</v>
      </c>
      <c r="BA9">
        <v>3.2967974069588877</v>
      </c>
      <c r="BB9">
        <v>3.3241718396716959</v>
      </c>
      <c r="BC9">
        <v>3.7225239508164285</v>
      </c>
      <c r="BD9">
        <v>3.3787145332276962</v>
      </c>
      <c r="BE9">
        <v>3.4351460841079979</v>
      </c>
    </row>
    <row r="10" spans="1:57">
      <c r="A10" t="s">
        <v>327</v>
      </c>
      <c r="B10" t="s">
        <v>292</v>
      </c>
      <c r="C10" t="s">
        <v>293</v>
      </c>
      <c r="D10" t="s">
        <v>416</v>
      </c>
      <c r="E10" t="s">
        <v>411</v>
      </c>
      <c r="F10" t="s">
        <v>328</v>
      </c>
      <c r="G10" t="s">
        <v>296</v>
      </c>
      <c r="H10">
        <v>5.6900000000000617E-2</v>
      </c>
      <c r="I10">
        <v>0.53227315247895812</v>
      </c>
      <c r="J10">
        <v>5.261536635703802</v>
      </c>
      <c r="K10">
        <v>3.5474567445409781</v>
      </c>
      <c r="L10">
        <v>3.3999473138812459</v>
      </c>
      <c r="M10">
        <v>0.94385773794094296</v>
      </c>
      <c r="N10">
        <v>3.7804881574559057</v>
      </c>
      <c r="O10">
        <v>0.94385773794094296</v>
      </c>
      <c r="P10">
        <v>3.4919644962711986</v>
      </c>
      <c r="Q10">
        <v>0.94385773794094296</v>
      </c>
      <c r="R10">
        <v>3.3541523412183021</v>
      </c>
      <c r="S10">
        <v>3.4121489314247433</v>
      </c>
      <c r="T10">
        <v>0.94385773794094296</v>
      </c>
      <c r="U10">
        <v>0.94385773794094296</v>
      </c>
      <c r="V10">
        <v>0.94385773794094296</v>
      </c>
      <c r="W10">
        <v>0.94385773794094296</v>
      </c>
      <c r="X10">
        <v>0.94385773794094296</v>
      </c>
      <c r="Y10">
        <v>0.94385773794094296</v>
      </c>
      <c r="Z10">
        <v>4.4406238724089944</v>
      </c>
      <c r="AA10">
        <v>3.6385717162113171</v>
      </c>
      <c r="AB10">
        <v>3.3140783621134484</v>
      </c>
      <c r="AC10">
        <v>0.94385773794094296</v>
      </c>
      <c r="AD10">
        <v>4.770349004317791</v>
      </c>
      <c r="AE10">
        <v>0.94385773794094296</v>
      </c>
      <c r="AF10">
        <v>0.94385773794094296</v>
      </c>
      <c r="AG10">
        <v>0.94385773794094296</v>
      </c>
      <c r="AH10">
        <v>4.9502796211072386</v>
      </c>
      <c r="AI10">
        <v>0.94385773794094296</v>
      </c>
      <c r="AJ10">
        <v>0.94385773794094296</v>
      </c>
      <c r="AK10">
        <v>3.6435758213047666</v>
      </c>
      <c r="AL10">
        <v>3.7393832263202875</v>
      </c>
      <c r="AM10">
        <v>4.2594292725553959</v>
      </c>
      <c r="AN10">
        <v>3.3118767097933226</v>
      </c>
      <c r="AO10">
        <v>0.94385773794094296</v>
      </c>
      <c r="AP10">
        <v>3.819735864377876</v>
      </c>
      <c r="AQ10">
        <v>3.3551608659020591</v>
      </c>
      <c r="AR10">
        <v>0.94385773794094296</v>
      </c>
      <c r="AS10">
        <v>3.899192330141148</v>
      </c>
      <c r="AT10">
        <v>0.94385773794094296</v>
      </c>
      <c r="AU10">
        <v>0.94385773794094296</v>
      </c>
      <c r="AV10">
        <v>4.6207875395255753</v>
      </c>
      <c r="AW10">
        <v>5.1106259783884243</v>
      </c>
      <c r="AX10">
        <v>4.2474041145549526</v>
      </c>
      <c r="AY10">
        <v>4.467830395060898</v>
      </c>
      <c r="AZ10">
        <v>0.94385773794094296</v>
      </c>
      <c r="BA10">
        <v>3.598213353257814</v>
      </c>
      <c r="BB10">
        <v>3.5732204388632742</v>
      </c>
      <c r="BC10">
        <v>4.0540648312713614</v>
      </c>
      <c r="BD10">
        <v>3.65562617389782</v>
      </c>
      <c r="BE10">
        <v>3.4841121120920522</v>
      </c>
    </row>
    <row r="11" spans="1:57">
      <c r="A11" t="s">
        <v>312</v>
      </c>
      <c r="B11" t="s">
        <v>292</v>
      </c>
      <c r="C11" t="s">
        <v>293</v>
      </c>
      <c r="D11" t="s">
        <v>416</v>
      </c>
      <c r="E11" t="s">
        <v>412</v>
      </c>
      <c r="F11" t="s">
        <v>314</v>
      </c>
      <c r="G11" t="s">
        <v>296</v>
      </c>
      <c r="H11">
        <v>4.8199999999999577E-2</v>
      </c>
      <c r="I11">
        <v>0.48199999999999577</v>
      </c>
      <c r="J11">
        <v>5.3616153499145556</v>
      </c>
      <c r="K11">
        <v>3.6654389053795193</v>
      </c>
      <c r="L11">
        <v>1.0159229660971731</v>
      </c>
      <c r="M11">
        <v>1.0159229660971731</v>
      </c>
      <c r="N11">
        <v>4.1693322996481035</v>
      </c>
      <c r="O11">
        <v>1.0159229660971731</v>
      </c>
      <c r="P11">
        <v>3.3694776150962666</v>
      </c>
      <c r="Q11">
        <v>1.0159229660971731</v>
      </c>
      <c r="R11">
        <v>1.0159229660971731</v>
      </c>
      <c r="S11">
        <v>3.721364147168114</v>
      </c>
      <c r="T11">
        <v>3.5785155687639749</v>
      </c>
      <c r="U11">
        <v>3.61475722828644</v>
      </c>
      <c r="V11">
        <v>3.7140670260216768</v>
      </c>
      <c r="W11">
        <v>1.0159229660971731</v>
      </c>
      <c r="X11">
        <v>1.0159229660971731</v>
      </c>
      <c r="Y11">
        <v>1.0159229660971731</v>
      </c>
      <c r="Z11">
        <v>4.5920954039604611</v>
      </c>
      <c r="AA11">
        <v>1.0159229660971731</v>
      </c>
      <c r="AB11">
        <v>3.9891690795381423</v>
      </c>
      <c r="AC11">
        <v>1.0159229660971731</v>
      </c>
      <c r="AD11">
        <v>3.9782695682004094</v>
      </c>
      <c r="AE11">
        <v>1.0159229660971731</v>
      </c>
      <c r="AF11">
        <v>3.6808224338937539</v>
      </c>
      <c r="AG11">
        <v>1.0159229660971731</v>
      </c>
      <c r="AH11">
        <v>4.1992714028498064</v>
      </c>
      <c r="AI11">
        <v>1.0159229660971731</v>
      </c>
      <c r="AJ11">
        <v>1.0159229660971731</v>
      </c>
      <c r="AK11">
        <v>3.5185740041172378</v>
      </c>
      <c r="AL11">
        <v>3.4742464987921187</v>
      </c>
      <c r="AM11">
        <v>4.6749140942110925</v>
      </c>
      <c r="AN11">
        <v>3.3886950889979888</v>
      </c>
      <c r="AO11">
        <v>1.0159229660971731</v>
      </c>
      <c r="AP11">
        <v>4.0327190489991525</v>
      </c>
      <c r="AQ11">
        <v>4.3234866032103296</v>
      </c>
      <c r="AR11">
        <v>1.0159229660971731</v>
      </c>
      <c r="AS11">
        <v>3.6007470159294894</v>
      </c>
      <c r="AT11">
        <v>1.0159229660971731</v>
      </c>
      <c r="AU11">
        <v>3.5218268762905769</v>
      </c>
      <c r="AV11">
        <v>4.1261536459256343</v>
      </c>
      <c r="AW11">
        <v>4.8146672267806947</v>
      </c>
      <c r="AX11">
        <v>4.4618918858144037</v>
      </c>
      <c r="AY11">
        <v>5.342247436889207</v>
      </c>
      <c r="AZ11">
        <v>1.0159229660971731</v>
      </c>
      <c r="BA11">
        <v>3.770468524583753</v>
      </c>
      <c r="BB11">
        <v>4.0312751757838141</v>
      </c>
      <c r="BC11">
        <v>4.1505596341425468</v>
      </c>
      <c r="BD11">
        <v>3.8161064690827788</v>
      </c>
      <c r="BE11">
        <v>3.5506063655614226</v>
      </c>
    </row>
    <row r="12" spans="1:57">
      <c r="A12" t="s">
        <v>334</v>
      </c>
      <c r="B12" t="s">
        <v>292</v>
      </c>
      <c r="C12" t="s">
        <v>293</v>
      </c>
      <c r="D12" t="s">
        <v>416</v>
      </c>
      <c r="E12" t="s">
        <v>413</v>
      </c>
      <c r="F12" t="s">
        <v>336</v>
      </c>
      <c r="G12" t="s">
        <v>296</v>
      </c>
      <c r="H12">
        <v>7.1400000000000574E-2</v>
      </c>
      <c r="I12">
        <v>0.65927977839335716</v>
      </c>
      <c r="J12">
        <v>4.9519515994747225</v>
      </c>
      <c r="K12">
        <v>3.1942305261158004</v>
      </c>
      <c r="L12">
        <v>3.3401412701969142</v>
      </c>
      <c r="M12">
        <v>0.84527179255984097</v>
      </c>
      <c r="N12">
        <v>0.84527179255984097</v>
      </c>
      <c r="O12">
        <v>3.7190955820367453</v>
      </c>
      <c r="P12">
        <v>3.7651737392871252</v>
      </c>
      <c r="Q12">
        <v>0.84527179255984097</v>
      </c>
      <c r="R12">
        <v>0.84527179255984097</v>
      </c>
      <c r="S12">
        <v>0.84527179255984097</v>
      </c>
      <c r="T12">
        <v>0.84527179255984097</v>
      </c>
      <c r="U12">
        <v>0.84527179255984097</v>
      </c>
      <c r="V12">
        <v>0.84527179255984097</v>
      </c>
      <c r="W12">
        <v>0.84527179255984097</v>
      </c>
      <c r="X12">
        <v>0.84527179255984097</v>
      </c>
      <c r="Y12">
        <v>0.84527179255984097</v>
      </c>
      <c r="Z12">
        <v>4.1388504461718982</v>
      </c>
      <c r="AA12">
        <v>3.7886426306972298</v>
      </c>
      <c r="AB12">
        <v>0.84527179255984097</v>
      </c>
      <c r="AC12">
        <v>3.9447866935009799</v>
      </c>
      <c r="AD12">
        <v>5.0741600733536005</v>
      </c>
      <c r="AE12">
        <v>3.9726014583486622</v>
      </c>
      <c r="AF12">
        <v>3.5255801050506563</v>
      </c>
      <c r="AG12">
        <v>3.2901905463330969</v>
      </c>
      <c r="AH12">
        <v>5.3190420783630588</v>
      </c>
      <c r="AI12">
        <v>0.84527179255984097</v>
      </c>
      <c r="AJ12">
        <v>0.84527179255984097</v>
      </c>
      <c r="AK12">
        <v>3.6927445031192625</v>
      </c>
      <c r="AL12">
        <v>4.1605471306355479</v>
      </c>
      <c r="AM12">
        <v>5.4175582592314084</v>
      </c>
      <c r="AN12">
        <v>3.84025285965703</v>
      </c>
      <c r="AO12">
        <v>3.8871285299876814</v>
      </c>
      <c r="AP12">
        <v>3.4802727216686571</v>
      </c>
      <c r="AQ12">
        <v>3.7334917363443036</v>
      </c>
      <c r="AR12">
        <v>0.84527179255984097</v>
      </c>
      <c r="AS12">
        <v>3.3342115077719634</v>
      </c>
      <c r="AT12">
        <v>0.84527179255984097</v>
      </c>
      <c r="AU12">
        <v>0.84527179255984097</v>
      </c>
      <c r="AV12">
        <v>0.84527179255984097</v>
      </c>
      <c r="AW12">
        <v>0.84527179255984097</v>
      </c>
      <c r="AX12">
        <v>0.84527179255984097</v>
      </c>
      <c r="AY12">
        <v>4.8981333421162168</v>
      </c>
      <c r="AZ12">
        <v>0.84527179255984097</v>
      </c>
      <c r="BA12">
        <v>3.3124683442047971</v>
      </c>
      <c r="BB12">
        <v>3.5647273826924111</v>
      </c>
      <c r="BC12">
        <v>3.689372292189077</v>
      </c>
      <c r="BD12">
        <v>3.3245936783651628</v>
      </c>
      <c r="BE12">
        <v>3.3590246037516605</v>
      </c>
    </row>
    <row r="13" spans="1:57">
      <c r="A13" t="s">
        <v>304</v>
      </c>
      <c r="B13" t="s">
        <v>292</v>
      </c>
      <c r="C13" t="s">
        <v>293</v>
      </c>
      <c r="D13" t="s">
        <v>416</v>
      </c>
      <c r="E13" t="s">
        <v>414</v>
      </c>
      <c r="F13" t="s">
        <v>305</v>
      </c>
      <c r="G13" t="s">
        <v>296</v>
      </c>
      <c r="H13">
        <v>5.6799999999999073E-2</v>
      </c>
      <c r="I13">
        <v>0.52641334569044551</v>
      </c>
      <c r="J13">
        <v>5.4259318959624769</v>
      </c>
      <c r="K13">
        <v>3.5254668453326929</v>
      </c>
      <c r="L13">
        <v>3.3516350573019751</v>
      </c>
      <c r="M13">
        <v>0.94462166862500696</v>
      </c>
      <c r="N13">
        <v>4.2251358460710069</v>
      </c>
      <c r="O13">
        <v>0.94462166862500696</v>
      </c>
      <c r="P13">
        <v>0.94462166862500696</v>
      </c>
      <c r="Q13">
        <v>0.94462166862500696</v>
      </c>
      <c r="R13">
        <v>0.94462166862500696</v>
      </c>
      <c r="S13">
        <v>3.6248918969601993</v>
      </c>
      <c r="T13">
        <v>3.2736980307441912</v>
      </c>
      <c r="U13">
        <v>0.94462166862500696</v>
      </c>
      <c r="V13">
        <v>3.6785985187065555</v>
      </c>
      <c r="W13">
        <v>0.94462166862500696</v>
      </c>
      <c r="X13">
        <v>0.94462166862500696</v>
      </c>
      <c r="Y13">
        <v>0.94462166862500696</v>
      </c>
      <c r="Z13">
        <v>4.6109679566082775</v>
      </c>
      <c r="AA13">
        <v>3.4255020738387092</v>
      </c>
      <c r="AB13">
        <v>3.6662427021785122</v>
      </c>
      <c r="AC13">
        <v>0.94462166862500696</v>
      </c>
      <c r="AD13">
        <v>4.2851260649080167</v>
      </c>
      <c r="AE13">
        <v>0.94462166862500696</v>
      </c>
      <c r="AF13">
        <v>3.4381940292864086</v>
      </c>
      <c r="AG13">
        <v>0.94462166862500696</v>
      </c>
      <c r="AH13">
        <v>4.426580556928279</v>
      </c>
      <c r="AI13">
        <v>0.94462166862500696</v>
      </c>
      <c r="AJ13">
        <v>0.94462166862500696</v>
      </c>
      <c r="AK13">
        <v>3.3054649094988422</v>
      </c>
      <c r="AL13">
        <v>3.2965493258738214</v>
      </c>
      <c r="AM13">
        <v>4.4735018763538825</v>
      </c>
      <c r="AN13">
        <v>3.46176476160417</v>
      </c>
      <c r="AO13">
        <v>3.5248576101525781</v>
      </c>
      <c r="AP13">
        <v>4.2231891688111567</v>
      </c>
      <c r="AQ13">
        <v>3.9379441299315552</v>
      </c>
      <c r="AR13">
        <v>0.94462166862500696</v>
      </c>
      <c r="AS13">
        <v>3.8027905823529453</v>
      </c>
      <c r="AT13">
        <v>0.94462166862500696</v>
      </c>
      <c r="AU13">
        <v>3.4375719326967853</v>
      </c>
      <c r="AV13">
        <v>4.0459053396040074</v>
      </c>
      <c r="AW13">
        <v>4.8548077164525036</v>
      </c>
      <c r="AX13">
        <v>4.6195667220075576</v>
      </c>
      <c r="AY13">
        <v>4.4819051813739019</v>
      </c>
      <c r="AZ13">
        <v>0.94462166862500696</v>
      </c>
      <c r="BA13">
        <v>3.6960101024919205</v>
      </c>
      <c r="BB13">
        <v>3.4966397814480694</v>
      </c>
      <c r="BC13">
        <v>4.1222406910940554</v>
      </c>
      <c r="BD13">
        <v>3.7099742579412713</v>
      </c>
      <c r="BE13">
        <v>3.5402413271760733</v>
      </c>
    </row>
    <row r="14" spans="1:57">
      <c r="A14" t="s">
        <v>315</v>
      </c>
      <c r="B14" t="s">
        <v>292</v>
      </c>
      <c r="C14" t="s">
        <v>293</v>
      </c>
      <c r="D14" t="s">
        <v>416</v>
      </c>
      <c r="E14" t="s">
        <v>415</v>
      </c>
      <c r="F14" t="s">
        <v>317</v>
      </c>
      <c r="G14" t="s">
        <v>296</v>
      </c>
      <c r="H14">
        <v>6.5400000000000347E-2</v>
      </c>
      <c r="I14">
        <v>0.5356265356265385</v>
      </c>
      <c r="J14">
        <v>5.6078032930733661</v>
      </c>
      <c r="K14">
        <v>4.157561655506993</v>
      </c>
      <c r="L14">
        <v>3.3474225260208206</v>
      </c>
      <c r="M14">
        <v>0.8833922560117492</v>
      </c>
      <c r="N14">
        <v>4.0795994017443995</v>
      </c>
      <c r="O14">
        <v>0.8833922560117492</v>
      </c>
      <c r="P14">
        <v>0.8833922560117492</v>
      </c>
      <c r="Q14">
        <v>3.6952325830036399</v>
      </c>
      <c r="R14">
        <v>0.8833922560117492</v>
      </c>
      <c r="S14">
        <v>3.6881925128821478</v>
      </c>
      <c r="T14">
        <v>3.3507161645718209</v>
      </c>
      <c r="U14">
        <v>3.1958785035235677</v>
      </c>
      <c r="V14">
        <v>3.6813518997489454</v>
      </c>
      <c r="W14">
        <v>0.8833922560117492</v>
      </c>
      <c r="X14">
        <v>3.3647058669911258</v>
      </c>
      <c r="Y14">
        <v>3.3003022418196455</v>
      </c>
      <c r="Z14">
        <v>4.6594617286757982</v>
      </c>
      <c r="AA14">
        <v>0.8833922560117492</v>
      </c>
      <c r="AB14">
        <v>4.0784956177548368</v>
      </c>
      <c r="AC14">
        <v>3.320936717809241</v>
      </c>
      <c r="AD14">
        <v>3.889521857176061</v>
      </c>
      <c r="AE14">
        <v>0.8833922560117492</v>
      </c>
      <c r="AF14">
        <v>3.4985276362264797</v>
      </c>
      <c r="AG14">
        <v>0.8833922560117492</v>
      </c>
      <c r="AH14">
        <v>4.2846273197549403</v>
      </c>
      <c r="AI14">
        <v>3.1885414809889374</v>
      </c>
      <c r="AJ14">
        <v>3.2614884082902811</v>
      </c>
      <c r="AK14">
        <v>3.5617321461387297</v>
      </c>
      <c r="AL14">
        <v>3.4752756822892303</v>
      </c>
      <c r="AM14">
        <v>4.534700708333232</v>
      </c>
      <c r="AN14">
        <v>3.9979191751118273</v>
      </c>
      <c r="AO14">
        <v>3.4110840104459399</v>
      </c>
      <c r="AP14">
        <v>4.1518475972699953</v>
      </c>
      <c r="AQ14">
        <v>4.2665017688140452</v>
      </c>
      <c r="AR14">
        <v>0.8833922560117492</v>
      </c>
      <c r="AS14">
        <v>3.4936413479759976</v>
      </c>
      <c r="AT14">
        <v>0.8833922560117492</v>
      </c>
      <c r="AU14">
        <v>3.687950100246725</v>
      </c>
      <c r="AV14">
        <v>3.8048071475308531</v>
      </c>
      <c r="AW14">
        <v>4.5346904332141964</v>
      </c>
      <c r="AX14">
        <v>4.4298241109103582</v>
      </c>
      <c r="AY14">
        <v>5.4728441543607573</v>
      </c>
      <c r="AZ14">
        <v>0.8833922560117492</v>
      </c>
      <c r="BA14">
        <v>3.3863107520417031</v>
      </c>
      <c r="BB14">
        <v>3.4235815324351759</v>
      </c>
      <c r="BC14">
        <v>3.9245645795272472</v>
      </c>
      <c r="BD14">
        <v>3.4833626146864551</v>
      </c>
      <c r="BE14">
        <v>3.4597428219177875</v>
      </c>
    </row>
    <row r="19" spans="2:45">
      <c r="B19" t="s">
        <v>423</v>
      </c>
      <c r="W19" t="s">
        <v>424</v>
      </c>
      <c r="AS19" t="s">
        <v>425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1059-A7D9-47C5-A697-E3BF24E9DEEC}">
  <dimension ref="A1:C11"/>
  <sheetViews>
    <sheetView workbookViewId="0">
      <selection activeCell="M37" sqref="M37"/>
    </sheetView>
  </sheetViews>
  <sheetFormatPr baseColWidth="10" defaultColWidth="8.83203125" defaultRowHeight="15"/>
  <cols>
    <col min="2" max="2" width="11.5" customWidth="1"/>
    <col min="3" max="3" width="11.33203125" customWidth="1"/>
  </cols>
  <sheetData>
    <row r="1" spans="1:3" ht="16">
      <c r="A1" s="18" t="s">
        <v>269</v>
      </c>
      <c r="B1" s="19" t="s">
        <v>271</v>
      </c>
      <c r="C1" s="20" t="s">
        <v>272</v>
      </c>
    </row>
    <row r="2" spans="1:3" ht="16">
      <c r="A2" s="14" t="s">
        <v>349</v>
      </c>
      <c r="B2" s="4" t="s">
        <v>298</v>
      </c>
      <c r="C2" s="16" t="s">
        <v>330</v>
      </c>
    </row>
    <row r="3" spans="1:3" ht="16">
      <c r="A3" s="15" t="s">
        <v>297</v>
      </c>
      <c r="B3" s="8" t="s">
        <v>298</v>
      </c>
      <c r="C3" s="17" t="s">
        <v>299</v>
      </c>
    </row>
    <row r="4" spans="1:3" ht="16">
      <c r="A4" s="14" t="s">
        <v>337</v>
      </c>
      <c r="B4" s="4" t="s">
        <v>298</v>
      </c>
      <c r="C4" s="16" t="s">
        <v>299</v>
      </c>
    </row>
    <row r="5" spans="1:3" ht="16">
      <c r="A5" s="14" t="s">
        <v>347</v>
      </c>
      <c r="B5" s="4" t="s">
        <v>298</v>
      </c>
      <c r="C5" s="16" t="s">
        <v>313</v>
      </c>
    </row>
    <row r="6" spans="1:3" ht="16">
      <c r="A6" s="14" t="s">
        <v>351</v>
      </c>
      <c r="B6" s="4" t="s">
        <v>298</v>
      </c>
      <c r="C6" s="16" t="s">
        <v>335</v>
      </c>
    </row>
    <row r="7" spans="1:3" ht="16">
      <c r="A7" s="14" t="s">
        <v>301</v>
      </c>
      <c r="B7" s="4" t="s">
        <v>298</v>
      </c>
      <c r="C7" s="16" t="s">
        <v>302</v>
      </c>
    </row>
    <row r="8" spans="1:3" ht="16">
      <c r="A8" s="14" t="s">
        <v>345</v>
      </c>
      <c r="B8" s="4" t="s">
        <v>298</v>
      </c>
      <c r="C8" s="16" t="s">
        <v>316</v>
      </c>
    </row>
    <row r="9" spans="1:3" ht="16">
      <c r="A9" s="14" t="s">
        <v>343</v>
      </c>
      <c r="B9" s="4" t="s">
        <v>298</v>
      </c>
      <c r="C9" s="16" t="s">
        <v>307</v>
      </c>
    </row>
    <row r="10" spans="1:3" ht="16">
      <c r="A10" s="14" t="s">
        <v>339</v>
      </c>
      <c r="B10" s="4" t="s">
        <v>298</v>
      </c>
      <c r="C10" s="16" t="s">
        <v>319</v>
      </c>
    </row>
    <row r="11" spans="1:3" ht="16">
      <c r="A11" s="14" t="s">
        <v>341</v>
      </c>
      <c r="B11" s="4" t="s">
        <v>298</v>
      </c>
      <c r="C11" s="16" t="s">
        <v>325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topLeftCell="A10" workbookViewId="0">
      <selection activeCell="Q32" sqref="Q32"/>
    </sheetView>
  </sheetViews>
  <sheetFormatPr baseColWidth="10" defaultColWidth="8.83203125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RawdataAfterAlignment_w_RT_PA</vt:lpstr>
      <vt:lpstr>Data_wO_RT</vt:lpstr>
      <vt:lpstr>Compound%pertreatment</vt:lpstr>
      <vt:lpstr>data_add0.5 to all </vt:lpstr>
      <vt:lpstr>0.5 add+attributesfrom metatdat</vt:lpstr>
      <vt:lpstr>AUC_gdw</vt:lpstr>
      <vt:lpstr>AUC_gdw_logtransformed</vt:lpstr>
      <vt:lpstr>Logtrans_averaged</vt:lpstr>
      <vt:lpstr>logtrans_centered</vt:lpstr>
      <vt:lpstr>centered__RE</vt:lpstr>
      <vt:lpstr>centered_RW</vt:lpstr>
      <vt:lpstr>centered_NB</vt:lpstr>
      <vt:lpstr>RGF105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Conner</dc:creator>
  <cp:lastModifiedBy>Elle Horwath</cp:lastModifiedBy>
  <dcterms:created xsi:type="dcterms:W3CDTF">2022-11-30T01:02:36Z</dcterms:created>
  <dcterms:modified xsi:type="dcterms:W3CDTF">2024-04-04T16:35:10Z</dcterms:modified>
</cp:coreProperties>
</file>