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s" sheetId="2" r:id="rId4"/>
    <sheet state="visible" name="Pivot Table 1" sheetId="3" r:id="rId5"/>
    <sheet state="visible" name="Task 2.1. Top 20 pick-up locati" sheetId="4" r:id="rId6"/>
    <sheet state="visible" name="Task 2.2. Trip duration  age gr" sheetId="5" r:id="rId7"/>
    <sheet state="visible" name="Task 2.3. Bike rental  age grou" sheetId="6" r:id="rId8"/>
    <sheet state="visible" name="Task 2.4. User type  weekday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<sst xmlns="http://schemas.openxmlformats.org/spreadsheetml/2006/main" count="101176" uniqueCount="104">
  <si>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</si>
  <si>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</si>
  <si>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</si>
  <si>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</si>
  <si>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</si>
  <si>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</si>
  <si>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</si>
  <si>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</si>
  <si>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</si>
  <si>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</si>
  <si>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</si>
  <si>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</si>
  <si>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</si>
  <si>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</si>
  <si>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</si>
  <si>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</si>
  <si>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</si>
  <si>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</si>
  <si>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</si>
  <si>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</si>
  <si>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</si>
  <si>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</si>
  <si>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</si>
  <si>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</si>
  <si>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</si>
  <si>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</si>
  <si>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</si>
  <si>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</si>
  <si>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</si>
  <si>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</si>
  <si>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</si>
  <si>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</si>
  <si>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</si>
  <si>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</si>
  <si>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</si>
  <si>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</si>
  <si>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</si>
  <si>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</si>
  <si>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</si>
  <si>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</si>
  <si>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</si>
  <si>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</si>
  <si>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</si>
  <si>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</si>
  <si>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</si>
  <si>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</si>
  <si>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</si>
  <si>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</si>
  <si>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</si>
  <si>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</si>
  <si>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</si>
  <si>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</si>
  <si>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</si>
  <si>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</si>
  <si>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</si>
  <si>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</si>
  <si>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</si>
  <si>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</si>
  <si>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</si>
  <si>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</si>
  <si>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</si>
  <si>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</si>
  <si>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</si>
  <si>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</si>
  <si>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</si>
  <si>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</si>
  <si>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</si>
  <si>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</si>
  <si>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</si>
  <si>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</si>
  <si>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</si>
  <si>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</si>
  <si>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</si>
  <si>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</si>
  <si>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</si>
  <si>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</si>
  <si>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</si>
  <si>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</si>
  <si>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</si>
  <si>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</si>
  <si>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</si>
  <si>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</si>
  <si>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</si>
  <si>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</si>
  <si>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</si>
  <si>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</si>
  <si>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</si>
  <si>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</si>
  <si>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</si>
  <si>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</si>
  <si>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</si>
  <si>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>User Age</t>
  </si>
  <si>
    <t>Mean</t>
  </si>
  <si>
    <t>Median</t>
  </si>
  <si>
    <t>Minimum</t>
  </si>
  <si>
    <t>Maximum</t>
  </si>
  <si>
    <t>COUNTA of Bike ID</t>
  </si>
  <si>
    <t>Grand Total</t>
  </si>
  <si>
    <t>COUNT</t>
  </si>
  <si>
    <t>Age Group</t>
  </si>
  <si>
    <t>Average Trip Duration</t>
  </si>
  <si>
    <t>Count of Bike ID</t>
  </si>
  <si>
    <t>Count of Bike ID/Weekday</t>
  </si>
  <si>
    <t>One-Time User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</si>
</sst>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6">
    <font>
      <sz val="10.0"/>
      <color rgb="FF000000"/>
      <name val="Arial"/>
    </font>
    <font/>
    <font>
      <name val="Arial"/>
    </font>
    <font>
      <sz val="10.0"/>
    </font>
    <font>
      <sz val="10.0"/>
      <color rgb="FF223C50"/>
      <name val="TradeGothic"/>
    </font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3" numFmtId="0" xfId="0" applyAlignment="1" applyFont="1">
      <alignment horizontal="left" readingOrder="0"/>
    </xf>
    <xf borderId="0" fillId="0" fontId="3" numFmtId="0" xfId="0" applyAlignment="1" applyFont="1">
      <alignment readingOrder="0"/>
    </xf>
    <xf borderId="0" fillId="0" fontId="4" numFmtId="3" xfId="0" applyAlignment="1" applyFont="1" applyNumberFormat="1">
      <alignment horizontal="right"/>
    </xf>
    <xf borderId="0" fillId="0" fontId="3" numFmtId="1" xfId="0" applyAlignment="1" applyFont="1" applyNumberFormat="1">
      <alignment horizontal="right"/>
    </xf>
    <xf borderId="0" fillId="0" fontId="5" numFmtId="0" xfId="0" applyAlignment="1" applyFont="1">
      <alignment readingOrder="0"/>
    </xf>
    <xf borderId="0" fillId="0" fontId="5" numFmtId="0" xfId="0" applyFont="1"/>
    <xf borderId="0" fillId="0" fontId="1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NYCitiBikes!$J$2:$J$20399</c:f>
            </c:numRef>
          </c:xVal>
          <c:yVal>
            <c:numRef>
              <c:f>NYCitiBikes!$M$2:$M$20399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1416909"/>
        <c:axId val="2085862058"/>
      </c:scatterChart>
      <c:valAx>
        <c:axId val="8814169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85862058"/>
      </c:valAx>
      <c:valAx>
        <c:axId val="20858620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814169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Most popular pick-up stations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locati'!$A$2:$A$21</c:f>
            </c:strRef>
          </c:cat>
          <c:val>
            <c:numRef>
              <c:f>'Task 2.1. Top 20 pick-up locati'!$B$2:$B$21</c:f>
              <c:numCache/>
            </c:numRef>
          </c:val>
        </c:ser>
        <c:axId val="629031361"/>
        <c:axId val="1659066859"/>
      </c:barChart>
      <c:catAx>
        <c:axId val="62903136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59066859"/>
      </c:catAx>
      <c:valAx>
        <c:axId val="16590668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2903136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mins) vs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612672987"/>
        <c:axId val="2011111365"/>
      </c:barChart>
      <c:catAx>
        <c:axId val="16126729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11111365"/>
      </c:catAx>
      <c:valAx>
        <c:axId val="20111113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126729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1297840362"/>
        <c:axId val="350195334"/>
      </c:barChart>
      <c:catAx>
        <c:axId val="129784036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50195334"/>
      </c:catAx>
      <c:valAx>
        <c:axId val="3501953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9784036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711489333"/>
        <c:axId val="1736584"/>
      </c:areaChart>
      <c:catAx>
        <c:axId val="7114893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36584"/>
      </c:catAx>
      <c:valAx>
        <c:axId val="17365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114893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923925</xdr:colOff>
      <xdr:row>0</xdr:row>
      <xdr:rowOff>28575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0</xdr:row>
      <xdr:rowOff>28575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257175</xdr:colOff>
      <xdr:row>0</xdr:row>
      <xdr:rowOff>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38100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76200</xdr:colOff>
      <xdr:row>0</xdr:row>
      <xdr:rowOff>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20399" sheet="NYCitiBikes"/>
  </cacheSource>
  <cacheFields>
    <cacheField name="Start Time" numFmtId="164">
      <sharedItems containsDate="1" containsString="0" containsBlank="1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  <m/>
      </sharedItems>
    </cacheField>
    <cacheField name="Stop Time" numFmtId="165">
      <sharedItems containsDate="1" containsString="0" containsBlank="1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  <m/>
      </sharedItems>
    </cacheField>
    <cacheField name="Start Station ID" numFmtId="0">
      <sharedItems containsString="0" containsBlank="1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  <m/>
      </sharedItems>
    </cacheField>
    <cacheField name="Start Station Name" numFmtId="0">
      <sharedItems containsBlank="1"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  <m/>
      </sharedItems>
    </cacheField>
    <cacheField name="End Station ID" numFmtId="0">
      <sharedItems containsString="0" containsBlank="1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  <m/>
      </sharedItems>
    </cacheField>
    <cacheField name="End Station Name" numFmtId="0">
      <sharedItems containsBlank="1"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  <m/>
      </sharedItems>
    </cacheField>
    <cacheField name="Bike ID" numFmtId="0">
      <sharedItems containsString="0" containsBlank="1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  <m/>
      </sharedItems>
    </cacheField>
    <cacheField name="User Type" numFmtId="0">
      <sharedItems containsBlank="1">
        <s v="Subscriber"/>
        <s v="One-time user"/>
        <m/>
      </sharedItems>
    </cacheField>
    <cacheField name="Birth Year" numFmtId="0">
      <sharedItems containsString="0" containsBlank="1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  <m/>
      </sharedItems>
    </cacheField>
    <cacheField name="Age" numFmtId="1">
      <sharedItems containsString="0" containsBlank="1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  <m/>
      </sharedItems>
    </cacheField>
    <cacheField name="Age Groups" numFmtId="0">
      <sharedItems containsBlank="1">
        <s v="25-34"/>
        <s v="35-44"/>
        <s v="75+"/>
        <s v="45-54"/>
        <s v="55-64"/>
        <s v="65-74"/>
        <s v="18-24"/>
        <m/>
      </sharedItems>
    </cacheField>
    <cacheField name="Trip Duration" numFmtId="0">
      <sharedItems containsString="0" containsBlank="1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  <m/>
      </sharedItems>
    </cacheField>
    <cacheField name="Trip_Duration_in_min" numFmtId="3">
      <sharedItems containsString="0" containsBlank="1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  <m/>
      </sharedItems>
    </cacheField>
    <cacheField name="Month" numFmtId="0">
      <sharedItems containsString="0" containsBlank="1" containsNumber="1" containsInteger="1">
        <n v="3.0"/>
        <n v="1.0"/>
        <n v="2.0"/>
        <m/>
      </sharedItems>
    </cacheField>
    <cacheField name="Season" numFmtId="0">
      <sharedItems containsBlank="1">
        <s v="Spring"/>
        <s v="Winter"/>
        <m/>
      </sharedItems>
    </cacheField>
    <cacheField name="Temperature" numFmtId="0">
      <sharedItems containsString="0" containsBlank="1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  <m/>
      </sharedItems>
    </cacheField>
    <cacheField name="Weekday" numFmtId="0">
      <sharedItems containsBlank="1">
        <s v="Friday"/>
        <s v="Monday"/>
        <s v="Sunday"/>
        <s v="Saturday"/>
        <s v="Wednesday"/>
        <s v="Tuesday"/>
        <s v="Thursday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E11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name="User Type" axis="axisCol" compact="0" outline="0" multipleItemSelectionAllowed="1" showAll="0" sortType="ascending">
      <items>
        <item x="2"/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t="default"/>
      </items>
    </pivotField>
    <pivotField name="Season" compact="0" outline="0" multipleItemSelectionAllowed="1" showAll="0">
      <items>
        <item x="0"/>
        <item x="1"/>
        <item x="2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Weekday" axis="axisRow" compact="0" outline="0" multipleItemSelectionAllowed="1" showAll="0" sortType="ascending">
      <items>
        <item x="7"/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90</v>
      </c>
      <c r="B1" s="10" t="s">
        <v>11</v>
      </c>
      <c r="C1" s="10" t="s">
        <v>91</v>
      </c>
    </row>
    <row r="2">
      <c r="A2" s="11" t="s">
        <v>92</v>
      </c>
      <c r="B2" s="12">
        <f>AVERAGE(NYCitiBikes!M2:M146544)</f>
        <v>9.192067921</v>
      </c>
      <c r="C2" s="13">
        <f>AVERAGE(NYCitiBikes!J2:J16844)</f>
        <v>41.69601615</v>
      </c>
    </row>
    <row r="3">
      <c r="A3" s="11" t="s">
        <v>93</v>
      </c>
      <c r="B3" s="12">
        <f>MEDIAN(NYCitiBikes!M2:M16844)</f>
        <v>5</v>
      </c>
      <c r="C3" s="13">
        <f>MEDIAN(NYCitiBikes!J2:J16844)</f>
        <v>39</v>
      </c>
    </row>
    <row r="4">
      <c r="A4" s="11" t="s">
        <v>94</v>
      </c>
      <c r="B4" s="12">
        <f>MIN(NYCitiBikes!M2:M16844)</f>
        <v>1</v>
      </c>
      <c r="C4" s="13">
        <f>Min(NYCitiBikes!J2:J16844)</f>
        <v>22</v>
      </c>
    </row>
    <row r="5">
      <c r="A5" s="11" t="s">
        <v>95</v>
      </c>
      <c r="B5" s="12">
        <f>MAX(NYCitiBikes!M2:M16844)</f>
        <v>3693</v>
      </c>
      <c r="C5" s="13">
        <f>MAX(NYCitiBikes!J2:J16844)</f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0"/>
    <col customWidth="1" min="2" max="2" width="24.75"/>
  </cols>
  <sheetData>
    <row r="1"/>
    <row r="2"/>
    <row r="3"/>
    <row r="4"/>
    <row r="5"/>
    <row r="6"/>
    <row r="7"/>
    <row r="8"/>
    <row r="9"/>
    <row r="10"/>
    <row r="11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5"/>
  </cols>
  <sheetData>
    <row r="1">
      <c r="A1" s="14" t="s">
        <v>3</v>
      </c>
      <c r="B1" s="14" t="s">
        <v>98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</cols>
  <sheetData>
    <row r="1">
      <c r="A1" s="14" t="s">
        <v>99</v>
      </c>
      <c r="B1" s="14" t="s">
        <v>100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t="s">
        <v>61</v>
      </c>
      <c r="B2" s="16">
        <v>7.417886178861789</v>
      </c>
    </row>
    <row r="3">
      <c r="A3" t="s">
        <v>32</v>
      </c>
      <c r="B3" s="16">
        <v>8.215607130844266</v>
      </c>
    </row>
    <row r="4">
      <c r="A4" t="s">
        <v>20</v>
      </c>
      <c r="B4" s="16">
        <v>9.180409795102449</v>
      </c>
    </row>
    <row r="5">
      <c r="A5" t="s">
        <v>25</v>
      </c>
      <c r="B5" s="16">
        <v>9.37599064570612</v>
      </c>
    </row>
    <row r="6">
      <c r="A6" t="s">
        <v>36</v>
      </c>
      <c r="B6" s="16">
        <v>9.393918451969592</v>
      </c>
    </row>
    <row r="7">
      <c r="A7" s="2" t="s">
        <v>81</v>
      </c>
      <c r="B7" s="16">
        <v>11.981481481481481</v>
      </c>
    </row>
    <row r="8">
      <c r="A8" t="s">
        <v>30</v>
      </c>
      <c r="B8" s="16">
        <v>48.872727272727275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25"/>
  </cols>
  <sheetData>
    <row r="1">
      <c r="A1" s="14" t="s">
        <v>99</v>
      </c>
      <c r="B1" s="14" t="s">
        <v>101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14.25"/>
  </cols>
  <sheetData>
    <row r="1">
      <c r="A1" s="14" t="s">
        <v>102</v>
      </c>
      <c r="B1" s="14" t="s">
        <v>103</v>
      </c>
      <c r="C1" s="15" t="s">
        <v>19</v>
      </c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