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5f087c4e33bee/Documents/"/>
    </mc:Choice>
  </mc:AlternateContent>
  <xr:revisionPtr revIDLastSave="861" documentId="8_{385A615C-5F66-4FF7-8AA4-FB0F3CA7FE8B}" xr6:coauthVersionLast="47" xr6:coauthVersionMax="47" xr10:uidLastSave="{B213C348-537A-4C47-9035-684AD0241FF2}"/>
  <bookViews>
    <workbookView minimized="1" xWindow="3468" yWindow="144" windowWidth="17280" windowHeight="8880" activeTab="6" xr2:uid="{5A1749E8-6749-434A-8722-DB9B18C4B89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7" sheetId="7" r:id="rId8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9" i="8" l="1" a="1"/>
  <c r="AH9" i="8" s="1"/>
  <c r="AG8" i="8" a="1"/>
  <c r="AG8" i="8" s="1"/>
  <c r="AL58" i="8"/>
  <c r="AK58" i="8" a="1"/>
  <c r="AK58" i="8" s="1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H59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AL55" i="8" s="1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H56" i="8"/>
  <c r="AK55" i="8" s="1" a="1"/>
  <c r="AK55" i="8" s="1"/>
  <c r="AK56" i="8" s="1"/>
  <c r="P23" i="8"/>
  <c r="DU30" i="8"/>
  <c r="DT30" i="8" a="1"/>
  <c r="DT30" i="8" s="1"/>
  <c r="DT29" i="8" a="1"/>
  <c r="DT29" i="8" s="1"/>
  <c r="DS29" i="8" a="1"/>
  <c r="DS29" i="8" s="1"/>
  <c r="DS30" i="8" a="1"/>
  <c r="DS30" i="8" s="1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DG30" i="8"/>
  <c r="DH30" i="8"/>
  <c r="DI30" i="8"/>
  <c r="DJ30" i="8"/>
  <c r="DK30" i="8"/>
  <c r="DL30" i="8"/>
  <c r="DM30" i="8"/>
  <c r="E30" i="8"/>
  <c r="DT26" i="8" a="1"/>
  <c r="DT26" i="8" s="1"/>
  <c r="DT27" i="8" a="1"/>
  <c r="DT27" i="8" s="1"/>
  <c r="DS27" i="8" a="1"/>
  <c r="DS27" i="8" s="1"/>
  <c r="DS26" i="8" a="1"/>
  <c r="DS26" i="8" s="1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DG27" i="8"/>
  <c r="DH27" i="8"/>
  <c r="DI27" i="8"/>
  <c r="DJ27" i="8"/>
  <c r="DK27" i="8"/>
  <c r="DL27" i="8"/>
  <c r="DM27" i="8"/>
  <c r="E27" i="8"/>
  <c r="DM23" i="8"/>
  <c r="F23" i="8"/>
  <c r="G23" i="8"/>
  <c r="H23" i="8"/>
  <c r="I23" i="8"/>
  <c r="J23" i="8"/>
  <c r="K23" i="8"/>
  <c r="L23" i="8"/>
  <c r="M23" i="8"/>
  <c r="N23" i="8"/>
  <c r="O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DG23" i="8"/>
  <c r="DH23" i="8"/>
  <c r="DI23" i="8"/>
  <c r="DJ23" i="8"/>
  <c r="DK23" i="8"/>
  <c r="DL23" i="8"/>
  <c r="E23" i="8"/>
  <c r="U4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E18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E14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L56" i="8" l="1"/>
  <c r="AG16" i="8" a="1"/>
  <c r="AG16" i="8" s="1"/>
  <c r="AH8" i="8" a="1"/>
  <c r="AH8" i="8" s="1"/>
  <c r="AG18" i="8" a="1"/>
  <c r="AG18" i="8" s="1"/>
  <c r="AH14" i="8" a="1"/>
  <c r="AH14" i="8" s="1"/>
  <c r="AG15" i="8" a="1"/>
  <c r="AG15" i="8" s="1"/>
  <c r="DT22" i="8" a="1"/>
  <c r="DT22" i="8" s="1"/>
  <c r="DT23" i="8" a="1"/>
  <c r="DT23" i="8" s="1"/>
  <c r="DS23" i="8" a="1"/>
  <c r="DS23" i="8" s="1"/>
  <c r="AG14" i="8" a="1"/>
  <c r="AG14" i="8" s="1"/>
  <c r="AH18" i="8" a="1"/>
  <c r="AH18" i="8" s="1"/>
  <c r="DS22" i="8" a="1"/>
  <c r="DS22" i="8" s="1"/>
  <c r="DU29" i="8" s="1"/>
  <c r="AG9" i="8" a="1"/>
  <c r="AG9" i="8" s="1"/>
  <c r="E63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64" i="7"/>
  <c r="E65" i="7"/>
  <c r="E66" i="7"/>
  <c r="E67" i="7"/>
  <c r="E68" i="7"/>
  <c r="E69" i="7"/>
  <c r="E70" i="7"/>
  <c r="E62" i="7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4" i="5"/>
  <c r="H107" i="8"/>
  <c r="H107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<sst xmlns="http://schemas.openxmlformats.org/spreadsheetml/2006/main" count="112" uniqueCount="90">
  <si>
    <t>Y11</t>
  </si>
  <si>
    <t>Y12</t>
  </si>
  <si>
    <t>Y15</t>
  </si>
  <si>
    <t>Y22</t>
  </si>
  <si>
    <t>Y23</t>
  </si>
  <si>
    <t>Y24</t>
  </si>
  <si>
    <t>Y25</t>
  </si>
  <si>
    <t>Y33</t>
  </si>
  <si>
    <t>Y34</t>
  </si>
  <si>
    <t>Y44</t>
  </si>
  <si>
    <t>Y45</t>
  </si>
  <si>
    <t>Y47/0.978</t>
  </si>
  <si>
    <t>Y49/0.969</t>
  </si>
  <si>
    <t>Y55</t>
  </si>
  <si>
    <t>Y56/0.932</t>
  </si>
  <si>
    <t>Y66</t>
  </si>
  <si>
    <t>Y611</t>
  </si>
  <si>
    <t>Y612</t>
  </si>
  <si>
    <t>Y613</t>
  </si>
  <si>
    <t>Y77</t>
  </si>
  <si>
    <t>Y78</t>
  </si>
  <si>
    <t>Y79</t>
  </si>
  <si>
    <t>Y88</t>
  </si>
  <si>
    <t>Y99</t>
  </si>
  <si>
    <t>Y910</t>
  </si>
  <si>
    <t>Y914</t>
  </si>
  <si>
    <t>Y1010</t>
  </si>
  <si>
    <t>Y1011</t>
  </si>
  <si>
    <t>Y1111</t>
  </si>
  <si>
    <t>Y1212</t>
  </si>
  <si>
    <t>Y1213</t>
  </si>
  <si>
    <t>Y1313</t>
  </si>
  <si>
    <t>Y1314</t>
  </si>
  <si>
    <t>Y1414</t>
  </si>
  <si>
    <t>PMU placement</t>
  </si>
  <si>
    <t>no</t>
  </si>
  <si>
    <t>msq error 1</t>
  </si>
  <si>
    <t>max</t>
  </si>
  <si>
    <t xml:space="preserve">TRUE VALUES </t>
  </si>
  <si>
    <t xml:space="preserve">STATE VALUES </t>
  </si>
  <si>
    <t>43?</t>
  </si>
  <si>
    <t>56, 39</t>
  </si>
  <si>
    <t>39, 38, 36</t>
  </si>
  <si>
    <t>require 36 PMUs</t>
  </si>
  <si>
    <t>Real</t>
  </si>
  <si>
    <t>Power</t>
  </si>
  <si>
    <t>Reactive</t>
  </si>
  <si>
    <t xml:space="preserve"> ∆x &gt; Tolerance </t>
  </si>
  <si>
    <t xml:space="preserve">Stop </t>
  </si>
  <si>
    <r>
      <t>Update x 
(x</t>
    </r>
    <r>
      <rPr>
        <vertAlign val="superscript"/>
        <sz val="11"/>
        <color theme="1"/>
        <rFont val="Calibri"/>
        <family val="2"/>
        <scheme val="minor"/>
      </rPr>
      <t>(k+1)</t>
    </r>
    <r>
      <rPr>
        <sz val="11"/>
        <color theme="1"/>
        <rFont val="Calibri"/>
        <family val="2"/>
        <scheme val="minor"/>
      </rPr>
      <t xml:space="preserve"> = x</t>
    </r>
    <r>
      <rPr>
        <vertAlign val="superscript"/>
        <sz val="11"/>
        <color theme="1"/>
        <rFont val="Calibri"/>
        <family val="2"/>
        <scheme val="minor"/>
      </rPr>
      <t xml:space="preserve">k </t>
    </r>
    <r>
      <rPr>
        <sz val="11"/>
        <color theme="1"/>
        <rFont val="Calibri"/>
        <family val="2"/>
        <scheme val="minor"/>
      </rPr>
      <t>+ ∆x)</t>
    </r>
  </si>
  <si>
    <t xml:space="preserve">     N</t>
  </si>
  <si>
    <r>
      <t>h(x) = [P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… 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P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…. P</t>
    </r>
    <r>
      <rPr>
        <vertAlign val="subscript"/>
        <sz val="11"/>
        <color theme="1"/>
        <rFont val="Calibri"/>
        <family val="2"/>
        <scheme val="minor"/>
      </rPr>
      <t>nm</t>
    </r>
    <r>
      <rPr>
        <sz val="11"/>
        <color theme="1"/>
        <rFont val="Calibri"/>
        <family val="2"/>
        <scheme val="minor"/>
      </rPr>
      <t>, Q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… Q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, Q</t>
    </r>
    <r>
      <rPr>
        <vertAlign val="subscript"/>
        <sz val="11"/>
        <color theme="1"/>
        <rFont val="Calibri"/>
        <family val="2"/>
        <scheme val="minor"/>
      </rPr>
      <t xml:space="preserve">ij </t>
    </r>
    <r>
      <rPr>
        <sz val="11"/>
        <color theme="1"/>
        <rFont val="Calibri"/>
        <family val="2"/>
        <scheme val="minor"/>
      </rPr>
      <t>…. Q</t>
    </r>
    <r>
      <rPr>
        <vertAlign val="subscript"/>
        <sz val="11"/>
        <color theme="1"/>
        <rFont val="Calibri"/>
        <family val="2"/>
        <scheme val="minor"/>
      </rPr>
      <t>nm</t>
    </r>
    <r>
      <rPr>
        <sz val="11"/>
        <color theme="1"/>
        <rFont val="Calibri"/>
        <family val="2"/>
        <scheme val="minor"/>
      </rPr>
      <t>]</t>
    </r>
  </si>
  <si>
    <t xml:space="preserve">Y   </t>
  </si>
  <si>
    <t>https://circuitglobe.com/bus-admittance-matrix.html</t>
  </si>
  <si>
    <t>https://github.com/e2nIEE/pandapower/issues/381</t>
  </si>
  <si>
    <t>on github</t>
  </si>
  <si>
    <t>No. PMUs</t>
  </si>
  <si>
    <t>Bus Placement</t>
  </si>
  <si>
    <t>1. Begin</t>
  </si>
  <si>
    <t>4. Calculate power injection and power flow measurements (h(x))</t>
  </si>
  <si>
    <t>7. Calculate Gain Matrix (G)</t>
  </si>
  <si>
    <t>6. Calculate Covariance Matrix (R)</t>
  </si>
  <si>
    <t>8. Calculate the difference between the next state and the current one  (∆x)</t>
  </si>
  <si>
    <t>2. Read Measurements (Z)</t>
  </si>
  <si>
    <t>Z = h(x) + e</t>
  </si>
  <si>
    <t>3. Calculate Admittance Matrix (Y)</t>
  </si>
  <si>
    <t>5. Calculate Jacobian Matrix (H)</t>
  </si>
  <si>
    <r>
      <t>G = H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  <r>
      <rPr>
        <vertAlign val="superscript"/>
        <sz val="11"/>
        <color rgb="FF212121"/>
        <rFont val="Consolas"/>
        <family val="3"/>
      </rPr>
      <t>-1</t>
    </r>
    <r>
      <rPr>
        <sz val="11"/>
        <color rgb="FF212121"/>
        <rFont val="Consolas"/>
        <family val="3"/>
      </rPr>
      <t>H;</t>
    </r>
  </si>
  <si>
    <r>
      <t>∆x = G</t>
    </r>
    <r>
      <rPr>
        <vertAlign val="superscript"/>
        <sz val="11"/>
        <color rgb="FF212121"/>
        <rFont val="Consolas"/>
        <family val="3"/>
      </rPr>
      <t>-1</t>
    </r>
    <r>
      <rPr>
        <sz val="11"/>
        <color rgb="FF212121"/>
        <rFont val="Consolas"/>
        <family val="3"/>
      </rPr>
      <t>H</t>
    </r>
    <r>
      <rPr>
        <vertAlign val="superscript"/>
        <sz val="11"/>
        <color rgb="FF212121"/>
        <rFont val="Consolas"/>
        <family val="3"/>
      </rPr>
      <t>T</t>
    </r>
    <r>
      <rPr>
        <sz val="11"/>
        <color rgb="FF212121"/>
        <rFont val="Consolas"/>
        <family val="3"/>
      </rPr>
      <t>R</t>
    </r>
    <r>
      <rPr>
        <vertAlign val="superscript"/>
        <sz val="11"/>
        <color rgb="FF212121"/>
        <rFont val="Consolas"/>
        <family val="3"/>
      </rPr>
      <t>-1</t>
    </r>
    <r>
      <rPr>
        <sz val="11"/>
        <color rgb="FF212121"/>
        <rFont val="Consolas"/>
        <family val="3"/>
      </rPr>
      <t>(Z-h(x))</t>
    </r>
  </si>
  <si>
    <t xml:space="preserve">15% error </t>
  </si>
  <si>
    <t>Final tolerance</t>
  </si>
  <si>
    <t>Iterations</t>
  </si>
  <si>
    <t>5% error normal se</t>
  </si>
  <si>
    <t>P=5pu</t>
  </si>
  <si>
    <t>With error detection</t>
  </si>
  <si>
    <t>14 bus</t>
  </si>
  <si>
    <t>57 bus</t>
  </si>
  <si>
    <t xml:space="preserve">5% error normal se </t>
  </si>
  <si>
    <t>P 5pu</t>
  </si>
  <si>
    <t xml:space="preserve">10 = max count, failed to converge </t>
  </si>
  <si>
    <t xml:space="preserve">with error </t>
  </si>
  <si>
    <t>PMU order arbitrarily high threshold</t>
  </si>
  <si>
    <t xml:space="preserve">otherwise loose too many measurements </t>
  </si>
  <si>
    <t xml:space="preserve">mse </t>
  </si>
  <si>
    <t xml:space="preserve">57 bus order </t>
  </si>
  <si>
    <t>error</t>
  </si>
  <si>
    <t>average</t>
  </si>
  <si>
    <t>angles 0.25 and voltage 1.25</t>
  </si>
  <si>
    <t>count</t>
  </si>
  <si>
    <t>angles -0.25 and voltage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</si>
</sst>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0000"/>
    <numFmt numFmtId="166" formatCode="0.00000"/>
    <numFmt numFmtId="167" formatCode="0.000000"/>
    <numFmt numFmtId="168" formatCode="0.000"/>
    <numFmt numFmtId="176" formatCode="0.000000E+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121"/>
      <name val="Consolas"/>
      <family val="3"/>
    </font>
    <font>
      <sz val="10"/>
      <color theme="1"/>
      <name val="Arial Unicode MS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rgb="FF212121"/>
      <name val="Consolas"/>
      <family val="3"/>
    </font>
    <font>
      <sz val="11"/>
      <color rgb="FF212121"/>
      <name val="Consolas"/>
      <family val="3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2" borderId="0" xfId="0" applyFill="1"/>
    <xf numFmtId="11" fontId="0" fillId="0" borderId="0" xfId="0" applyNumberFormat="1"/>
    <xf numFmtId="11" fontId="3" fillId="0" borderId="0" xfId="0" applyNumberFormat="1" applyFont="1" applyAlignment="1">
      <alignment vertical="center"/>
    </xf>
    <xf numFmtId="0" fontId="0" fillId="0" borderId="1" xfId="0" applyBorder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4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 readingOrder="1"/>
    </xf>
    <xf numFmtId="0" fontId="1" fillId="0" borderId="1" xfId="0" applyFont="1" applyBorder="1"/>
    <xf numFmtId="165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0" xfId="0" applyNumberFormat="1"/>
    <xf numFmtId="2" fontId="0" fillId="0" borderId="0" xfId="0" applyNumberFormat="1"/>
    <xf numFmtId="0" fontId="0" fillId="5" borderId="0" xfId="0" applyFill="1"/>
    <xf numFmtId="2" fontId="0" fillId="2" borderId="0" xfId="0" applyNumberFormat="1" applyFill="1"/>
    <xf numFmtId="168" fontId="0" fillId="2" borderId="0" xfId="0" applyNumberFormat="1" applyFill="1"/>
    <xf numFmtId="11" fontId="0" fillId="2" borderId="0" xfId="0" applyNumberFormat="1" applyFill="1"/>
    <xf numFmtId="176" fontId="0" fillId="0" borderId="0" xfId="0" applyNumberFormat="1"/>
    <xf numFmtId="0" fontId="0" fillId="6" borderId="0" xfId="0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308610</xdr:colOff>
      <xdr:row>7</xdr:row>
      <xdr:rowOff>512445</xdr:rowOff>
    </xdr:from>
    <xdr:to>
      <xdr:col>17</xdr:col>
      <xdr:colOff>181425</xdr:colOff>
      <xdr:row>14</xdr:row>
      <xdr:rowOff>166016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1198EE-F82B-A3F5-60B3-686D8AB61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2985" y="1960245"/>
          <a:ext cx="1787340" cy="16823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807720</xdr:colOff>
      <xdr:row>2</xdr:row>
      <xdr:rowOff>15240</xdr:rowOff>
    </xdr:from>
    <xdr:to>
      <xdr:col>7</xdr:col>
      <xdr:colOff>807720</xdr:colOff>
      <xdr:row>3</xdr:row>
      <xdr:rowOff>7620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C2AE5F2-DAA1-BCD1-1628-D03939E6E925}"/>
            </a:ext>
          </a:extLst>
        </xdr:cNvPr>
        <xdr:cNvCxnSpPr/>
      </xdr:nvCxnSpPr>
      <xdr:spPr>
        <a:xfrm>
          <a:off x="5722620" y="38100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792480</xdr:colOff>
      <xdr:row>4</xdr:row>
      <xdr:rowOff>0</xdr:rowOff>
    </xdr:from>
    <xdr:to>
      <xdr:col>7</xdr:col>
      <xdr:colOff>792480</xdr:colOff>
      <xdr:row>4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9EDAD58-CB04-4874-88E2-C4D88FFC6974}"/>
            </a:ext>
          </a:extLst>
        </xdr:cNvPr>
        <xdr:cNvCxnSpPr/>
      </xdr:nvCxnSpPr>
      <xdr:spPr>
        <a:xfrm>
          <a:off x="5707380" y="91440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792480</xdr:colOff>
      <xdr:row>6</xdr:row>
      <xdr:rowOff>0</xdr:rowOff>
    </xdr:from>
    <xdr:to>
      <xdr:col>7</xdr:col>
      <xdr:colOff>792480</xdr:colOff>
      <xdr:row>6</xdr:row>
      <xdr:rowOff>175260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3DEF87C-E881-4770-9C1F-A5D4E38E5258}"/>
            </a:ext>
          </a:extLst>
        </xdr:cNvPr>
        <xdr:cNvCxnSpPr/>
      </xdr:nvCxnSpPr>
      <xdr:spPr>
        <a:xfrm>
          <a:off x="5707380" y="147828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8</xdr:row>
      <xdr:rowOff>15240</xdr:rowOff>
    </xdr:from>
    <xdr:to>
      <xdr:col>7</xdr:col>
      <xdr:colOff>800100</xdr:colOff>
      <xdr:row>9</xdr:row>
      <xdr:rowOff>7620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368FDC3-2850-429D-8327-3AF7CDCE06AB}"/>
            </a:ext>
          </a:extLst>
        </xdr:cNvPr>
        <xdr:cNvCxnSpPr/>
      </xdr:nvCxnSpPr>
      <xdr:spPr>
        <a:xfrm>
          <a:off x="5715000" y="240792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807720</xdr:colOff>
      <xdr:row>10</xdr:row>
      <xdr:rowOff>7620</xdr:rowOff>
    </xdr:from>
    <xdr:to>
      <xdr:col>7</xdr:col>
      <xdr:colOff>807720</xdr:colOff>
      <xdr:row>11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6E68B4-DF8D-4127-A330-2CF4488D6D66}"/>
            </a:ext>
          </a:extLst>
        </xdr:cNvPr>
        <xdr:cNvCxnSpPr/>
      </xdr:nvCxnSpPr>
      <xdr:spPr>
        <a:xfrm>
          <a:off x="5722620" y="294894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12</xdr:row>
      <xdr:rowOff>15240</xdr:rowOff>
    </xdr:from>
    <xdr:to>
      <xdr:col>7</xdr:col>
      <xdr:colOff>800100</xdr:colOff>
      <xdr:row>13</xdr:row>
      <xdr:rowOff>7620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7D95412-40D4-4643-A1DE-6291F6C0F0DC}"/>
            </a:ext>
          </a:extLst>
        </xdr:cNvPr>
        <xdr:cNvCxnSpPr/>
      </xdr:nvCxnSpPr>
      <xdr:spPr>
        <a:xfrm>
          <a:off x="5715000" y="352806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815340</xdr:colOff>
      <xdr:row>14</xdr:row>
      <xdr:rowOff>7620</xdr:rowOff>
    </xdr:from>
    <xdr:to>
      <xdr:col>7</xdr:col>
      <xdr:colOff>815340</xdr:colOff>
      <xdr:row>15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48C384-5EEA-42F1-AAF2-70D04CAF64F0}"/>
            </a:ext>
          </a:extLst>
        </xdr:cNvPr>
        <xdr:cNvCxnSpPr/>
      </xdr:nvCxnSpPr>
      <xdr:spPr>
        <a:xfrm>
          <a:off x="5730240" y="411480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807720</xdr:colOff>
      <xdr:row>16</xdr:row>
      <xdr:rowOff>7620</xdr:rowOff>
    </xdr:from>
    <xdr:to>
      <xdr:col>7</xdr:col>
      <xdr:colOff>807720</xdr:colOff>
      <xdr:row>17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D820099-3AAF-4C73-95FE-0387E062185B}"/>
            </a:ext>
          </a:extLst>
        </xdr:cNvPr>
        <xdr:cNvCxnSpPr/>
      </xdr:nvCxnSpPr>
      <xdr:spPr>
        <a:xfrm>
          <a:off x="5722620" y="4846320"/>
          <a:ext cx="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792480</xdr:colOff>
      <xdr:row>18</xdr:row>
      <xdr:rowOff>7620</xdr:rowOff>
    </xdr:from>
    <xdr:to>
      <xdr:col>7</xdr:col>
      <xdr:colOff>792480</xdr:colOff>
      <xdr:row>20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D9562D-C9EF-4648-ABB2-10F6BFF650AB}"/>
            </a:ext>
          </a:extLst>
        </xdr:cNvPr>
        <xdr:cNvCxnSpPr/>
      </xdr:nvCxnSpPr>
      <xdr:spPr>
        <a:xfrm>
          <a:off x="5707380" y="541782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15</xdr:row>
      <xdr:rowOff>281940</xdr:rowOff>
    </xdr:from>
    <xdr:to>
      <xdr:col>9</xdr:col>
      <xdr:colOff>0</xdr:colOff>
      <xdr:row>15</xdr:row>
      <xdr:rowOff>289560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29C949C-A144-4788-A09A-BF76029F5891}"/>
            </a:ext>
          </a:extLst>
        </xdr:cNvPr>
        <xdr:cNvCxnSpPr/>
      </xdr:nvCxnSpPr>
      <xdr:spPr>
        <a:xfrm flipH="1">
          <a:off x="6568440" y="4000500"/>
          <a:ext cx="601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1630680</xdr:colOff>
      <xdr:row>13</xdr:row>
      <xdr:rowOff>121920</xdr:rowOff>
    </xdr:from>
    <xdr:to>
      <xdr:col>9</xdr:col>
      <xdr:colOff>0</xdr:colOff>
      <xdr:row>13</xdr:row>
      <xdr:rowOff>129540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ACAB7D5-B88C-42C7-9F8A-9F2EEE02119D}"/>
            </a:ext>
          </a:extLst>
        </xdr:cNvPr>
        <xdr:cNvCxnSpPr/>
      </xdr:nvCxnSpPr>
      <xdr:spPr>
        <a:xfrm flipH="1">
          <a:off x="6545580" y="345186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9</xdr:row>
      <xdr:rowOff>220980</xdr:rowOff>
    </xdr:from>
    <xdr:to>
      <xdr:col>9</xdr:col>
      <xdr:colOff>411480</xdr:colOff>
      <xdr:row>9</xdr:row>
      <xdr:rowOff>220980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89AC63E-7EE0-45FF-B5B4-63E7229ED66D}"/>
            </a:ext>
          </a:extLst>
        </xdr:cNvPr>
        <xdr:cNvCxnSpPr/>
      </xdr:nvCxnSpPr>
      <xdr:spPr>
        <a:xfrm flipH="1">
          <a:off x="6583680" y="2613660"/>
          <a:ext cx="998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285750</xdr:rowOff>
    </xdr:from>
    <xdr:to>
      <xdr:col>6</xdr:col>
      <xdr:colOff>600075</xdr:colOff>
      <xdr:row>17</xdr:row>
      <xdr:rowOff>304800</xdr:rowOff>
    </xdr:to>
    <xdr:cxnSp macro="">
      <xdr:nvCxnSpPr>
        <xdr:cNvPr id="67" name="Straight Arrow Connector 26">
          <a:extLst>
            <a:ext uri="{FF2B5EF4-FFF2-40B4-BE49-F238E27FC236}">
              <a16:creationId xmlns:a16="http://schemas.microsoft.com/office/drawing/2014/main" id="{1B2EC066-5CEB-4310-BB3E-637265800B5C}"/>
            </a:ext>
          </a:extLst>
        </xdr:cNvPr>
        <xdr:cNvCxnSpPr/>
      </xdr:nvCxnSpPr>
      <xdr:spPr>
        <a:xfrm flipH="1">
          <a:off x="4314825" y="4695825"/>
          <a:ext cx="5905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293540</xdr:colOff>
      <xdr:row>11</xdr:row>
      <xdr:rowOff>142875</xdr:rowOff>
    </xdr:from>
    <xdr:to>
      <xdr:col>6</xdr:col>
      <xdr:colOff>590550</xdr:colOff>
      <xdr:row>11</xdr:row>
      <xdr:rowOff>145733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85F0DFC-F20D-4231-B53C-AAE783E5A05D}"/>
            </a:ext>
          </a:extLst>
        </xdr:cNvPr>
        <xdr:cNvCxnSpPr>
          <a:cxnSpLocks/>
        </xdr:cNvCxnSpPr>
      </xdr:nvCxnSpPr>
      <xdr:spPr>
        <a:xfrm flipV="1">
          <a:off x="3341540" y="3067050"/>
          <a:ext cx="1554310" cy="2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7</xdr:row>
      <xdr:rowOff>419100</xdr:rowOff>
    </xdr:from>
    <xdr:to>
      <xdr:col>7</xdr:col>
      <xdr:colOff>0</xdr:colOff>
      <xdr:row>16</xdr:row>
      <xdr:rowOff>175260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DF080764-C9EE-6BEF-C85C-2F51569064E0}"/>
            </a:ext>
          </a:extLst>
        </xdr:cNvPr>
        <xdr:cNvCxnSpPr/>
      </xdr:nvCxnSpPr>
      <xdr:spPr>
        <a:xfrm rot="5400000" flipH="1" flipV="1">
          <a:off x="2811780" y="2910840"/>
          <a:ext cx="2933700" cy="1272540"/>
        </a:xfrm>
        <a:prstGeom prst="bentConnector3">
          <a:avLst>
            <a:gd name="adj1" fmla="val 1001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5</xdr:row>
      <xdr:rowOff>200025</xdr:rowOff>
    </xdr:from>
    <xdr:to>
      <xdr:col>7</xdr:col>
      <xdr:colOff>9525</xdr:colOff>
      <xdr:row>5</xdr:row>
      <xdr:rowOff>200025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AB5BCA0-FEFC-42C2-B549-978BC2C24F4C}"/>
            </a:ext>
          </a:extLst>
        </xdr:cNvPr>
        <xdr:cNvCxnSpPr/>
      </xdr:nvCxnSpPr>
      <xdr:spPr>
        <a:xfrm>
          <a:off x="3800475" y="12858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190500</xdr:rowOff>
    </xdr:from>
    <xdr:to>
      <xdr:col>8</xdr:col>
      <xdr:colOff>601980</xdr:colOff>
      <xdr:row>7</xdr:row>
      <xdr:rowOff>295275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23E8D21-5E6E-49D6-8EBB-B45D06F80EE8}"/>
            </a:ext>
          </a:extLst>
        </xdr:cNvPr>
        <xdr:cNvCxnSpPr/>
      </xdr:nvCxnSpPr>
      <xdr:spPr>
        <a:xfrm flipH="1">
          <a:off x="6562725" y="1276350"/>
          <a:ext cx="60198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265782</xdr:colOff>
      <xdr:row>11</xdr:row>
      <xdr:rowOff>26670</xdr:rowOff>
    </xdr:from>
    <xdr:to>
      <xdr:col>5</xdr:col>
      <xdr:colOff>303991</xdr:colOff>
      <xdr:row>11</xdr:row>
      <xdr:rowOff>240048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3F601A-236B-DCC2-0B78-2699B66E8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4582" y="2750820"/>
          <a:ext cx="1257409" cy="2133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28575</xdr:colOff>
      <xdr:row>3</xdr:row>
      <xdr:rowOff>57150</xdr:rowOff>
    </xdr:from>
    <xdr:to>
      <xdr:col>5</xdr:col>
      <xdr:colOff>1133624</xdr:colOff>
      <xdr:row>7</xdr:row>
      <xdr:rowOff>120099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8FD8EA-EC6F-CA6A-244B-74643EC5D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6975" y="600075"/>
          <a:ext cx="1714649" cy="9678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409575</xdr:colOff>
      <xdr:row>7</xdr:row>
      <xdr:rowOff>342900</xdr:rowOff>
    </xdr:from>
    <xdr:to>
      <xdr:col>9</xdr:col>
      <xdr:colOff>1828800</xdr:colOff>
      <xdr:row>11</xdr:row>
      <xdr:rowOff>307975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DC1B973-6567-F869-1CBC-AA0532191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1790700"/>
          <a:ext cx="1419225" cy="1241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9774-E76C-481B-989E-BC29D491884A}">
  <dimension ref="A2:O16"/>
  <sheetViews>
    <sheetView workbookViewId="0">
      <selection activeCell="N17" sqref="N17"/>
    </sheetView>
  </sheetViews>
  <sheetFormatPr defaultRowHeight="14.4"/>
  <sheetData>
    <row r="2" spans="1:1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5">
      <c r="A3" s="1" t="s">
        <v>0</v>
      </c>
      <c r="B3" t="s">
        <v>1</v>
      </c>
      <c r="C3">
        <v>0</v>
      </c>
      <c r="D3">
        <v>0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1</v>
      </c>
    </row>
    <row r="4" spans="1:15">
      <c r="A4" s="1" t="s">
        <v>1</v>
      </c>
      <c r="B4" t="s">
        <v>3</v>
      </c>
      <c r="C4" t="s">
        <v>4</v>
      </c>
      <c r="D4" t="s">
        <v>5</v>
      </c>
      <c r="E4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2</v>
      </c>
    </row>
    <row r="5" spans="1:15">
      <c r="A5" s="1">
        <v>0</v>
      </c>
      <c r="B5" t="s">
        <v>4</v>
      </c>
      <c r="C5" t="s">
        <v>7</v>
      </c>
      <c r="D5" t="s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3</v>
      </c>
    </row>
    <row r="6" spans="1:15">
      <c r="A6" s="1">
        <v>0</v>
      </c>
      <c r="B6" t="s">
        <v>5</v>
      </c>
      <c r="C6" t="s">
        <v>8</v>
      </c>
      <c r="D6" t="s">
        <v>9</v>
      </c>
      <c r="E6" t="s">
        <v>10</v>
      </c>
      <c r="F6">
        <v>0</v>
      </c>
      <c r="G6" t="s">
        <v>11</v>
      </c>
      <c r="H6">
        <v>0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 s="2">
        <v>4</v>
      </c>
    </row>
    <row r="7" spans="1:15">
      <c r="A7" s="1" t="s">
        <v>2</v>
      </c>
      <c r="B7" t="s">
        <v>6</v>
      </c>
      <c r="C7">
        <v>0</v>
      </c>
      <c r="D7" t="s">
        <v>10</v>
      </c>
      <c r="E7" t="s">
        <v>13</v>
      </c>
      <c r="F7" t="s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5</v>
      </c>
    </row>
    <row r="8" spans="1:15">
      <c r="A8" s="1">
        <v>0</v>
      </c>
      <c r="B8">
        <v>0</v>
      </c>
      <c r="C8">
        <v>0</v>
      </c>
      <c r="D8">
        <v>0</v>
      </c>
      <c r="E8" t="s">
        <v>14</v>
      </c>
      <c r="F8" t="s">
        <v>15</v>
      </c>
      <c r="G8">
        <v>0</v>
      </c>
      <c r="H8">
        <v>0</v>
      </c>
      <c r="I8">
        <v>0</v>
      </c>
      <c r="J8">
        <v>0</v>
      </c>
      <c r="K8" t="s">
        <v>16</v>
      </c>
      <c r="L8" t="s">
        <v>17</v>
      </c>
      <c r="M8" t="s">
        <v>18</v>
      </c>
      <c r="N8">
        <v>0</v>
      </c>
      <c r="O8" s="2">
        <v>6</v>
      </c>
    </row>
    <row r="9" spans="1:15">
      <c r="A9" s="1">
        <v>0</v>
      </c>
      <c r="B9">
        <v>0</v>
      </c>
      <c r="C9">
        <v>0</v>
      </c>
      <c r="D9" t="s">
        <v>11</v>
      </c>
      <c r="E9">
        <v>0</v>
      </c>
      <c r="F9">
        <v>0</v>
      </c>
      <c r="G9" t="s">
        <v>19</v>
      </c>
      <c r="H9" t="s">
        <v>20</v>
      </c>
      <c r="I9" t="s">
        <v>21</v>
      </c>
      <c r="J9">
        <v>0</v>
      </c>
      <c r="K9">
        <v>0</v>
      </c>
      <c r="L9">
        <v>0</v>
      </c>
      <c r="M9">
        <v>0</v>
      </c>
      <c r="N9">
        <v>0</v>
      </c>
      <c r="O9" s="2">
        <v>7</v>
      </c>
    </row>
    <row r="10" spans="1:15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20</v>
      </c>
      <c r="H10" t="s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8</v>
      </c>
    </row>
    <row r="11" spans="1:15">
      <c r="A11" s="1">
        <v>0</v>
      </c>
      <c r="B11">
        <v>0</v>
      </c>
      <c r="C11">
        <v>0</v>
      </c>
      <c r="D11" t="s">
        <v>12</v>
      </c>
      <c r="E11">
        <v>0</v>
      </c>
      <c r="F11">
        <v>0</v>
      </c>
      <c r="G11" t="s">
        <v>21</v>
      </c>
      <c r="H11">
        <v>0</v>
      </c>
      <c r="I11" t="s">
        <v>23</v>
      </c>
      <c r="J11" t="s">
        <v>24</v>
      </c>
      <c r="K11">
        <v>0</v>
      </c>
      <c r="L11">
        <v>0</v>
      </c>
      <c r="M11">
        <v>0</v>
      </c>
      <c r="N11" t="s">
        <v>25</v>
      </c>
      <c r="O11" s="2">
        <v>9</v>
      </c>
    </row>
    <row r="12" spans="1:15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24</v>
      </c>
      <c r="J12" t="s">
        <v>26</v>
      </c>
      <c r="K12" t="s">
        <v>27</v>
      </c>
      <c r="L12">
        <v>0</v>
      </c>
      <c r="M12">
        <v>0</v>
      </c>
      <c r="N12">
        <v>0</v>
      </c>
      <c r="O12" s="2">
        <v>10</v>
      </c>
    </row>
    <row r="13" spans="1:15">
      <c r="A13" s="1">
        <v>0</v>
      </c>
      <c r="B13">
        <v>0</v>
      </c>
      <c r="C13">
        <v>0</v>
      </c>
      <c r="D13">
        <v>0</v>
      </c>
      <c r="E13">
        <v>0</v>
      </c>
      <c r="F13" t="s">
        <v>16</v>
      </c>
      <c r="G13">
        <v>0</v>
      </c>
      <c r="H13">
        <v>0</v>
      </c>
      <c r="I13">
        <v>0</v>
      </c>
      <c r="J13" t="s">
        <v>27</v>
      </c>
      <c r="K13" t="s">
        <v>28</v>
      </c>
      <c r="L13">
        <v>0</v>
      </c>
      <c r="M13">
        <v>0</v>
      </c>
      <c r="N13">
        <v>0</v>
      </c>
      <c r="O13" s="2">
        <v>11</v>
      </c>
    </row>
    <row r="14" spans="1:15">
      <c r="A14" s="1">
        <v>0</v>
      </c>
      <c r="B14">
        <v>0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29</v>
      </c>
      <c r="M14" t="s">
        <v>30</v>
      </c>
      <c r="N14">
        <v>0</v>
      </c>
      <c r="O14" s="2">
        <v>12</v>
      </c>
    </row>
    <row r="15" spans="1:15">
      <c r="A15" s="1">
        <v>0</v>
      </c>
      <c r="B15">
        <v>0</v>
      </c>
      <c r="C15">
        <v>0</v>
      </c>
      <c r="D15">
        <v>0</v>
      </c>
      <c r="E15">
        <v>0</v>
      </c>
      <c r="F15" t="s">
        <v>18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30</v>
      </c>
      <c r="M15" t="s">
        <v>31</v>
      </c>
      <c r="N15" t="s">
        <v>32</v>
      </c>
      <c r="O15" s="2">
        <v>13</v>
      </c>
    </row>
    <row r="16" spans="1:1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25</v>
      </c>
      <c r="J16">
        <v>0</v>
      </c>
      <c r="K16">
        <v>0</v>
      </c>
      <c r="L16">
        <v>0</v>
      </c>
      <c r="M16" t="s">
        <v>32</v>
      </c>
      <c r="N16" t="s">
        <v>33</v>
      </c>
      <c r="O16" s="2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28CD-C2D7-45FB-A760-A42C0E8D45E3}">
  <dimension ref="A1:R33"/>
  <sheetViews>
    <sheetView topLeftCell="A2" workbookViewId="0">
      <selection activeCell="B10" sqref="B3:B10"/>
    </sheetView>
  </sheetViews>
  <sheetFormatPr defaultRowHeight="14.4"/>
  <sheetData>
    <row r="1" spans="1:18">
      <c r="B1" t="s">
        <v>39</v>
      </c>
    </row>
    <row r="2" spans="1:18">
      <c r="A2" t="s">
        <v>35</v>
      </c>
      <c r="B2" t="s">
        <v>34</v>
      </c>
      <c r="C2" t="s">
        <v>36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R2" t="s">
        <v>37</v>
      </c>
    </row>
    <row r="3" spans="1:18">
      <c r="A3">
        <v>1</v>
      </c>
      <c r="B3" s="2">
        <v>6</v>
      </c>
      <c r="C3">
        <v>0</v>
      </c>
      <c r="D3">
        <v>3.2871631399673801E-4</v>
      </c>
      <c r="E3">
        <v>5.7803902777181602E-4</v>
      </c>
      <c r="F3">
        <v>3.8605682976230798E-4</v>
      </c>
      <c r="G3">
        <v>4.1750179782357898E-4</v>
      </c>
      <c r="H3">
        <v>8.4675380578368002E-4</v>
      </c>
      <c r="I3">
        <v>3.6772238472415999E-4</v>
      </c>
      <c r="J3">
        <v>7.9317276395107804E-4</v>
      </c>
      <c r="K3">
        <v>6.52886621871725E-4</v>
      </c>
      <c r="L3">
        <v>4.1877763200737699E-4</v>
      </c>
      <c r="M3">
        <v>2.9403799392459598E-4</v>
      </c>
      <c r="N3">
        <v>3.2903953317874897E-4</v>
      </c>
      <c r="O3">
        <v>3.95332621610949E-4</v>
      </c>
      <c r="P3">
        <v>6.7737720341325602E-4</v>
      </c>
      <c r="R3" s="3">
        <v>8.4675380578367904E-4</v>
      </c>
    </row>
    <row r="4" spans="1:18">
      <c r="A4">
        <v>2</v>
      </c>
      <c r="B4" s="2">
        <v>3</v>
      </c>
      <c r="C4">
        <v>0</v>
      </c>
      <c r="D4">
        <v>5.7779012342621002E-4</v>
      </c>
      <c r="E4">
        <v>1.1003852324193901E-3</v>
      </c>
      <c r="F4">
        <v>1.02921787521692E-3</v>
      </c>
      <c r="G4">
        <v>6.0465566562700995E-4</v>
      </c>
      <c r="H4">
        <v>3.8345510317060801E-4</v>
      </c>
      <c r="I4">
        <v>4.5750683889901898E-4</v>
      </c>
      <c r="J4">
        <v>9.8133727193637195E-4</v>
      </c>
      <c r="K4">
        <v>3.5399140209825102E-4</v>
      </c>
      <c r="L4">
        <v>5.6803556716949295E-4</v>
      </c>
      <c r="M4">
        <v>5.1154451383101697E-4</v>
      </c>
      <c r="N4">
        <v>6.56325758896649E-4</v>
      </c>
      <c r="O4">
        <v>1.0442905559187401E-3</v>
      </c>
      <c r="R4">
        <v>1.100385232419E-3</v>
      </c>
    </row>
    <row r="5" spans="1:18">
      <c r="A5">
        <v>3</v>
      </c>
      <c r="B5" s="2">
        <v>14</v>
      </c>
      <c r="C5">
        <v>0</v>
      </c>
      <c r="D5" s="3">
        <v>5.7096237692458795E-4</v>
      </c>
      <c r="E5" s="3">
        <v>1.0897930608897101E-3</v>
      </c>
      <c r="F5">
        <v>3.0882163067502601E-4</v>
      </c>
      <c r="G5" s="3">
        <v>9.0379109682716503E-4</v>
      </c>
      <c r="H5" s="3">
        <v>1.22703550413185E-3</v>
      </c>
      <c r="I5" s="3">
        <v>8.7986952098275599E-4</v>
      </c>
      <c r="J5">
        <v>7.3249643039787198E-4</v>
      </c>
      <c r="K5" s="3">
        <v>8.1671016822745595E-4</v>
      </c>
      <c r="L5" s="3">
        <v>1.19493173427129E-3</v>
      </c>
      <c r="M5" s="3">
        <v>7.9196928889611298E-4</v>
      </c>
      <c r="N5">
        <v>1.2754400473067699E-3</v>
      </c>
      <c r="O5" s="3"/>
      <c r="R5">
        <v>1.275440047307E-3</v>
      </c>
    </row>
    <row r="6" spans="1:18">
      <c r="A6">
        <v>4</v>
      </c>
      <c r="B6" s="2">
        <v>10</v>
      </c>
      <c r="C6">
        <v>0</v>
      </c>
      <c r="D6">
        <v>6.2263497085657705E-4</v>
      </c>
      <c r="E6">
        <v>5.9068926600864104E-4</v>
      </c>
      <c r="F6">
        <v>1.0974640656032199E-3</v>
      </c>
      <c r="G6">
        <v>9.0145778959726901E-4</v>
      </c>
      <c r="H6">
        <v>5.3392339665598698E-4</v>
      </c>
      <c r="I6">
        <v>5.0734163170627704E-4</v>
      </c>
      <c r="J6">
        <v>1.21958493326871E-3</v>
      </c>
      <c r="K6">
        <v>1.1388940938223801E-3</v>
      </c>
      <c r="L6">
        <v>7.2898000531645599E-4</v>
      </c>
      <c r="M6">
        <v>5.3622765589563101E-4</v>
      </c>
      <c r="R6">
        <v>1.4634975257109999E-3</v>
      </c>
    </row>
    <row r="7" spans="1:18">
      <c r="A7">
        <v>5</v>
      </c>
      <c r="B7" s="2">
        <v>12</v>
      </c>
      <c r="C7">
        <v>0</v>
      </c>
      <c r="D7">
        <v>1.01133033830578E-3</v>
      </c>
      <c r="E7">
        <v>1.4530289580446899E-3</v>
      </c>
      <c r="F7">
        <v>1.94773221154578E-3</v>
      </c>
      <c r="G7">
        <v>1.59606477572755E-3</v>
      </c>
      <c r="H7">
        <v>7.9592585139193499E-4</v>
      </c>
      <c r="I7">
        <v>1.12826456711168E-3</v>
      </c>
      <c r="J7">
        <v>8.3412533460577702E-4</v>
      </c>
      <c r="K7">
        <v>2.1303245903899902E-3</v>
      </c>
      <c r="L7">
        <v>9.1838912656003104E-4</v>
      </c>
      <c r="R7" s="2">
        <v>2.2932905250559999E-3</v>
      </c>
    </row>
    <row r="8" spans="1:18">
      <c r="A8">
        <v>6</v>
      </c>
      <c r="B8">
        <v>5</v>
      </c>
      <c r="C8">
        <v>0</v>
      </c>
      <c r="D8">
        <v>4.9825271332651702E-4</v>
      </c>
      <c r="E8">
        <v>1.1208559361547299E-3</v>
      </c>
      <c r="F8">
        <v>2.0227539562170101E-3</v>
      </c>
      <c r="G8">
        <v>1.8641576823335601E-3</v>
      </c>
      <c r="H8">
        <v>1.2752151008484001E-3</v>
      </c>
      <c r="I8">
        <v>1.32984148917775E-3</v>
      </c>
      <c r="J8">
        <v>1.1376405871157901E-3</v>
      </c>
      <c r="K8">
        <v>6.2834648778294804E-4</v>
      </c>
      <c r="R8">
        <v>2.3530273217640001E-3</v>
      </c>
    </row>
    <row r="9" spans="1:18">
      <c r="A9">
        <v>7</v>
      </c>
      <c r="B9" s="2">
        <v>7</v>
      </c>
      <c r="C9">
        <v>0</v>
      </c>
      <c r="D9">
        <v>1.40039303776419E-3</v>
      </c>
      <c r="E9">
        <v>2.8501472808722698E-3</v>
      </c>
      <c r="F9">
        <v>3.5954846798981E-3</v>
      </c>
      <c r="G9">
        <v>1.97177740434717E-3</v>
      </c>
      <c r="H9">
        <v>7.3495058140606495E-4</v>
      </c>
      <c r="I9">
        <v>2.23407280226425E-3</v>
      </c>
      <c r="J9">
        <v>2.1417816880948599E-3</v>
      </c>
      <c r="R9">
        <v>3.6446364187880001E-3</v>
      </c>
    </row>
    <row r="10" spans="1:18">
      <c r="A10">
        <v>8</v>
      </c>
      <c r="B10" s="2">
        <v>13</v>
      </c>
      <c r="C10">
        <v>0</v>
      </c>
      <c r="D10">
        <v>2.0137879771947699E-3</v>
      </c>
      <c r="E10">
        <v>1.8934418713786099E-3</v>
      </c>
      <c r="F10">
        <v>2.2691863778417001E-3</v>
      </c>
      <c r="G10">
        <v>2.0350458695662398E-3</v>
      </c>
      <c r="H10">
        <v>1.0462091507911599E-3</v>
      </c>
      <c r="I10">
        <v>7.7754980104928798E-4</v>
      </c>
      <c r="R10">
        <v>4.0569239283979996E-3</v>
      </c>
    </row>
    <row r="11" spans="1:18">
      <c r="A11">
        <v>9</v>
      </c>
      <c r="B11" s="2">
        <v>2</v>
      </c>
      <c r="R11">
        <v>4.3169132620439997E-3</v>
      </c>
    </row>
    <row r="12" spans="1:18">
      <c r="A12">
        <v>10</v>
      </c>
      <c r="B12" s="2">
        <v>4</v>
      </c>
      <c r="R12">
        <v>4.0375290446220003E-3</v>
      </c>
    </row>
    <row r="13" spans="1:18">
      <c r="A13">
        <v>11</v>
      </c>
      <c r="B13" s="2">
        <v>11</v>
      </c>
      <c r="R13">
        <v>2.3890055615190002E-3</v>
      </c>
    </row>
    <row r="14" spans="1:18">
      <c r="A14">
        <v>12</v>
      </c>
      <c r="B14" s="2">
        <v>9</v>
      </c>
      <c r="R14">
        <v>3.7494475031160002E-3</v>
      </c>
    </row>
    <row r="15" spans="1:18">
      <c r="A15">
        <v>13</v>
      </c>
      <c r="B15" s="2">
        <v>8</v>
      </c>
      <c r="R15">
        <v>1.9093898216129999E-3</v>
      </c>
    </row>
    <row r="20" spans="1:18">
      <c r="B20" t="s">
        <v>38</v>
      </c>
    </row>
    <row r="21" spans="1:18">
      <c r="A21" s="2">
        <v>1</v>
      </c>
      <c r="B21" s="2">
        <v>6</v>
      </c>
      <c r="C21" s="2">
        <v>0</v>
      </c>
      <c r="D21" s="3">
        <v>8.0873071376580298E-6</v>
      </c>
      <c r="E21" s="3">
        <v>1.8849803043084299E-5</v>
      </c>
      <c r="F21" s="3">
        <v>1.15461984183029E-5</v>
      </c>
      <c r="G21" s="3">
        <v>1.0160237803207401E-5</v>
      </c>
      <c r="H21" s="3">
        <v>3.5600320890717899E-5</v>
      </c>
      <c r="I21" s="3">
        <v>1.52627906045604E-5</v>
      </c>
      <c r="J21" s="3">
        <v>2.3836584139718499E-5</v>
      </c>
      <c r="K21" s="3">
        <v>2.25505474115017E-5</v>
      </c>
      <c r="L21" s="3">
        <v>1.13916482638932E-5</v>
      </c>
      <c r="M21" s="3">
        <v>7.7117078934016299E-6</v>
      </c>
      <c r="N21" s="3">
        <v>9.2232862672407298E-6</v>
      </c>
      <c r="O21" s="3">
        <v>8.89060058261552E-6</v>
      </c>
      <c r="P21" s="3">
        <v>2.4975887584116099E-5</v>
      </c>
      <c r="R21" s="3">
        <v>3.5600320890717899E-5</v>
      </c>
    </row>
    <row r="22" spans="1:18">
      <c r="A22">
        <v>2</v>
      </c>
      <c r="B22">
        <v>3</v>
      </c>
      <c r="C22">
        <v>0</v>
      </c>
      <c r="D22" s="3">
        <v>2.3409732742248099E-5</v>
      </c>
      <c r="E22" s="3">
        <v>3.2321159299475897E-5</v>
      </c>
      <c r="F22" s="3">
        <v>1.5142201491407299E-5</v>
      </c>
      <c r="G22" s="3">
        <v>1.8099652128667199E-5</v>
      </c>
      <c r="H22" s="3">
        <v>1.0163702168314701E-5</v>
      </c>
      <c r="I22" s="3">
        <v>1.36237149615757E-5</v>
      </c>
      <c r="J22" s="3">
        <v>3.0383562148845401E-5</v>
      </c>
      <c r="K22" s="3">
        <v>1.10589762883671E-5</v>
      </c>
      <c r="L22" s="3">
        <v>1.40084103248583E-5</v>
      </c>
      <c r="M22" s="3">
        <v>7.2414889309970301E-6</v>
      </c>
      <c r="N22" s="3">
        <v>1.4149250557927201E-5</v>
      </c>
      <c r="O22" s="3">
        <v>1.6079138930949701E-5</v>
      </c>
      <c r="R22" s="3">
        <v>3.2321159299475897E-5</v>
      </c>
    </row>
    <row r="23" spans="1:18">
      <c r="A23">
        <v>3</v>
      </c>
      <c r="B23">
        <v>14</v>
      </c>
      <c r="C23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R23" s="3">
        <v>4.6690406775049898E-5</v>
      </c>
    </row>
    <row r="24" spans="1:18">
      <c r="A24">
        <v>4</v>
      </c>
      <c r="B24">
        <v>10</v>
      </c>
      <c r="C24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R24" s="3">
        <v>3.0048319387426999E-5</v>
      </c>
    </row>
    <row r="25" spans="1:18">
      <c r="A25">
        <v>5</v>
      </c>
      <c r="B25">
        <v>5</v>
      </c>
      <c r="C25">
        <v>0</v>
      </c>
      <c r="D25" s="3"/>
      <c r="E25" s="3"/>
      <c r="F25" s="3"/>
      <c r="G25" s="3"/>
      <c r="H25" s="3"/>
      <c r="I25" s="3"/>
      <c r="J25" s="3"/>
      <c r="K25" s="3"/>
      <c r="L25" s="3"/>
      <c r="R25" s="4">
        <v>2.6769120423906301E-5</v>
      </c>
    </row>
    <row r="26" spans="1:18">
      <c r="A26">
        <v>6</v>
      </c>
      <c r="B26">
        <v>12</v>
      </c>
      <c r="C26">
        <v>0</v>
      </c>
      <c r="D26" s="3"/>
      <c r="E26" s="3"/>
      <c r="F26" s="3"/>
      <c r="G26" s="3"/>
      <c r="H26" s="3"/>
      <c r="I26" s="3"/>
      <c r="J26" s="3"/>
      <c r="K26" s="3"/>
      <c r="R26" s="3">
        <v>1.83431876314424E-5</v>
      </c>
    </row>
    <row r="27" spans="1:18">
      <c r="A27">
        <v>7</v>
      </c>
      <c r="B27">
        <v>11</v>
      </c>
      <c r="C27">
        <v>0</v>
      </c>
      <c r="D27" s="3"/>
      <c r="E27" s="3"/>
      <c r="F27" s="3"/>
      <c r="G27" s="3"/>
      <c r="H27" s="3"/>
      <c r="I27" s="3"/>
      <c r="J27" s="3"/>
      <c r="R27" s="3">
        <v>1.5787952859349E-5</v>
      </c>
    </row>
    <row r="28" spans="1:18">
      <c r="A28">
        <v>8</v>
      </c>
      <c r="B28">
        <v>7</v>
      </c>
      <c r="C28">
        <v>0</v>
      </c>
      <c r="D28" s="3"/>
      <c r="E28" s="3"/>
      <c r="F28" s="3"/>
      <c r="G28" s="3"/>
      <c r="H28" s="3"/>
      <c r="I28" s="3"/>
      <c r="R28" s="3">
        <v>1.33253484675769E-5</v>
      </c>
    </row>
    <row r="29" spans="1:18">
      <c r="A29">
        <v>9</v>
      </c>
      <c r="B29">
        <v>2</v>
      </c>
      <c r="R29" s="3">
        <v>1.19885302310375E-5</v>
      </c>
    </row>
    <row r="30" spans="1:18">
      <c r="A30">
        <v>10</v>
      </c>
      <c r="B30">
        <v>4</v>
      </c>
      <c r="R30" s="3">
        <v>1.5153750680475801E-5</v>
      </c>
    </row>
    <row r="31" spans="1:18">
      <c r="A31">
        <v>11</v>
      </c>
      <c r="B31">
        <v>13</v>
      </c>
      <c r="R31" s="3">
        <v>4.2793075026329396E-6</v>
      </c>
    </row>
    <row r="32" spans="1:18">
      <c r="A32">
        <v>12</v>
      </c>
      <c r="B32">
        <v>9</v>
      </c>
      <c r="R32" s="3">
        <v>7.8338885496928598E-6</v>
      </c>
    </row>
    <row r="33" spans="1:18">
      <c r="A33">
        <v>13</v>
      </c>
      <c r="B33">
        <v>8</v>
      </c>
      <c r="R33" s="3">
        <v>6.6493916440711999E-7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ADC7-05D1-4D37-918E-A6EE5901DBC5}">
  <dimension ref="B1:BG34"/>
  <sheetViews>
    <sheetView topLeftCell="AX1" workbookViewId="0">
      <selection activeCell="C17" sqref="C17:BG18"/>
    </sheetView>
  </sheetViews>
  <sheetFormatPr defaultRowHeight="14.4"/>
  <sheetData>
    <row r="1" spans="2:59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>
        <v>18</v>
      </c>
      <c r="U1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</row>
    <row r="2" spans="2:59">
      <c r="B2">
        <v>1</v>
      </c>
      <c r="C2" s="5">
        <v>1</v>
      </c>
      <c r="D2" s="5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>
        <v>15</v>
      </c>
      <c r="R2" s="5">
        <v>16</v>
      </c>
      <c r="S2" s="5">
        <v>17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2:59">
      <c r="B3">
        <v>3</v>
      </c>
      <c r="C3" s="5"/>
      <c r="D3" s="5">
        <v>2</v>
      </c>
      <c r="E3" s="5">
        <v>3</v>
      </c>
      <c r="F3" s="5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2:59">
      <c r="B4">
        <v>5</v>
      </c>
      <c r="C4" s="5"/>
      <c r="D4" s="5"/>
      <c r="E4" s="5"/>
      <c r="F4" s="5">
        <v>4</v>
      </c>
      <c r="G4" s="5">
        <v>5</v>
      </c>
      <c r="H4" s="5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2:59">
      <c r="B5">
        <v>6</v>
      </c>
      <c r="C5" s="5"/>
      <c r="D5" s="5"/>
      <c r="E5" s="5"/>
      <c r="F5" s="5">
        <v>4</v>
      </c>
      <c r="G5" s="5">
        <v>5</v>
      </c>
      <c r="H5" s="5">
        <v>6</v>
      </c>
      <c r="I5" s="5">
        <v>7</v>
      </c>
      <c r="J5" s="5">
        <v>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2:59">
      <c r="B6">
        <v>7</v>
      </c>
      <c r="C6" s="5"/>
      <c r="D6" s="5"/>
      <c r="E6" s="5"/>
      <c r="F6" s="5"/>
      <c r="G6" s="5"/>
      <c r="H6" s="5">
        <v>6</v>
      </c>
      <c r="I6" s="5">
        <v>7</v>
      </c>
      <c r="J6" s="5">
        <v>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>
        <v>29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2:59" ht="13.2" customHeight="1">
      <c r="B7">
        <v>8</v>
      </c>
      <c r="C7" s="5"/>
      <c r="D7" s="5"/>
      <c r="E7" s="5"/>
      <c r="F7" s="5"/>
      <c r="G7" s="5"/>
      <c r="H7" s="5">
        <v>6</v>
      </c>
      <c r="I7" s="5">
        <v>7</v>
      </c>
      <c r="J7" s="5">
        <v>8</v>
      </c>
      <c r="K7" s="5">
        <v>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2:59">
      <c r="B8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13</v>
      </c>
      <c r="P8" s="5">
        <v>14</v>
      </c>
      <c r="Q8" s="5">
        <v>15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>
        <v>46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2:59">
      <c r="B9">
        <v>16</v>
      </c>
      <c r="C9" s="5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>
        <v>12</v>
      </c>
      <c r="O9" s="5"/>
      <c r="P9" s="5"/>
      <c r="Q9" s="5"/>
      <c r="R9" s="5">
        <v>16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2:59">
      <c r="B10">
        <v>17</v>
      </c>
      <c r="C10" s="5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12</v>
      </c>
      <c r="O10" s="5"/>
      <c r="P10" s="5"/>
      <c r="Q10" s="5"/>
      <c r="R10" s="5"/>
      <c r="S10" s="5">
        <v>17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2:59">
      <c r="B11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20</v>
      </c>
      <c r="W11" s="5">
        <v>21</v>
      </c>
      <c r="X11" s="5">
        <v>22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2:59">
      <c r="B12">
        <v>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21</v>
      </c>
      <c r="X12" s="5">
        <v>22</v>
      </c>
      <c r="Y12" s="5">
        <v>23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>
        <v>38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2:59">
      <c r="B13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>
        <v>23</v>
      </c>
      <c r="Z13" s="5">
        <v>24</v>
      </c>
      <c r="AA13" s="5">
        <v>25</v>
      </c>
      <c r="AB13" s="5">
        <v>26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2:59">
      <c r="B14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>
        <v>24</v>
      </c>
      <c r="AA14" s="5">
        <v>25</v>
      </c>
      <c r="AB14" s="5"/>
      <c r="AC14" s="5"/>
      <c r="AD14" s="5"/>
      <c r="AE14" s="5"/>
      <c r="AF14" s="5">
        <v>30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2:59">
      <c r="B15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26</v>
      </c>
      <c r="AC15" s="5">
        <v>27</v>
      </c>
      <c r="AD15" s="5">
        <v>28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2:59">
      <c r="B16">
        <v>29</v>
      </c>
      <c r="C16" s="5"/>
      <c r="D16" s="5"/>
      <c r="E16" s="5"/>
      <c r="F16" s="5"/>
      <c r="G16" s="5"/>
      <c r="H16" s="5"/>
      <c r="I16" s="5">
        <v>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>
        <v>28</v>
      </c>
      <c r="AE16" s="5">
        <v>29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>
        <v>52</v>
      </c>
      <c r="BC16" s="5"/>
      <c r="BD16" s="5"/>
      <c r="BE16" s="5"/>
      <c r="BF16" s="5"/>
      <c r="BG16" s="5"/>
    </row>
    <row r="17" spans="2:59">
      <c r="B17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>
        <v>25</v>
      </c>
      <c r="AB17" s="5"/>
      <c r="AC17" s="5"/>
      <c r="AD17" s="5"/>
      <c r="AE17" s="5"/>
      <c r="AF17" s="5">
        <v>30</v>
      </c>
      <c r="AG17" s="5">
        <v>31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2:59">
      <c r="B18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>
        <v>30</v>
      </c>
      <c r="AG18" s="5">
        <v>31</v>
      </c>
      <c r="AH18" s="5">
        <v>32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2:59">
      <c r="B19">
        <v>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>
        <v>32</v>
      </c>
      <c r="AI19" s="5">
        <v>33</v>
      </c>
      <c r="AJ19" s="5">
        <v>34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2:59">
      <c r="B20">
        <v>34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>
        <v>32</v>
      </c>
      <c r="AI20" s="5">
        <v>33</v>
      </c>
      <c r="AJ20" s="5">
        <v>34</v>
      </c>
      <c r="AK20" s="5">
        <v>35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2:59">
      <c r="B21">
        <v>35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>
        <v>34</v>
      </c>
      <c r="AK21" s="5">
        <v>35</v>
      </c>
      <c r="AL21" s="5">
        <v>36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2:59">
      <c r="B22">
        <v>39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>
        <v>37</v>
      </c>
      <c r="AN22" s="5"/>
      <c r="AO22" s="5">
        <v>39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>
        <v>57</v>
      </c>
    </row>
    <row r="23" spans="2:59">
      <c r="B23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>
        <v>41</v>
      </c>
      <c r="AR23" s="5">
        <v>42</v>
      </c>
      <c r="AS23" s="5" t="s">
        <v>40</v>
      </c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spans="2:59">
      <c r="B24">
        <v>43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>
        <v>11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>
        <v>41</v>
      </c>
      <c r="AR24" s="5"/>
      <c r="AS24" s="5">
        <v>43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spans="2:59">
      <c r="B25">
        <v>44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>
        <v>38</v>
      </c>
      <c r="AO25" s="5"/>
      <c r="AP25" s="5"/>
      <c r="AQ25" s="5"/>
      <c r="AR25" s="5"/>
      <c r="AS25" s="5"/>
      <c r="AT25" s="5">
        <v>44</v>
      </c>
      <c r="AU25" s="5">
        <v>45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spans="2:59">
      <c r="B26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>
        <v>44</v>
      </c>
      <c r="AU26" s="5">
        <v>45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</row>
    <row r="27" spans="2:59">
      <c r="B27">
        <v>46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14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>
        <v>46</v>
      </c>
      <c r="AW27" s="5">
        <v>47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</row>
    <row r="28" spans="2:59">
      <c r="B28">
        <v>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>
        <v>46</v>
      </c>
      <c r="AW28" s="5">
        <v>47</v>
      </c>
      <c r="AX28" s="5">
        <v>48</v>
      </c>
      <c r="AY28" s="5">
        <v>49</v>
      </c>
      <c r="AZ28" s="5"/>
      <c r="BA28" s="5"/>
      <c r="BB28" s="5"/>
      <c r="BC28" s="5"/>
      <c r="BD28" s="5"/>
      <c r="BE28" s="5"/>
      <c r="BF28" s="5"/>
      <c r="BG28" s="5"/>
    </row>
    <row r="29" spans="2:59">
      <c r="B29">
        <v>49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>
        <v>13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>
        <v>38</v>
      </c>
      <c r="AO29" s="5"/>
      <c r="AP29" s="5"/>
      <c r="AQ29" s="5"/>
      <c r="AR29" s="5"/>
      <c r="AS29" s="5"/>
      <c r="AT29" s="5"/>
      <c r="AU29" s="5"/>
      <c r="AV29" s="5"/>
      <c r="AW29" s="5">
        <v>47</v>
      </c>
      <c r="AX29" s="5">
        <v>48</v>
      </c>
      <c r="AY29" s="5">
        <v>49</v>
      </c>
      <c r="AZ29" s="5"/>
      <c r="BA29" s="5"/>
      <c r="BB29" s="5"/>
      <c r="BC29" s="5"/>
      <c r="BD29" s="5"/>
      <c r="BE29" s="5"/>
      <c r="BF29" s="5"/>
      <c r="BG29" s="5"/>
    </row>
    <row r="30" spans="2:59">
      <c r="B30">
        <v>50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>
        <v>49</v>
      </c>
      <c r="AZ30" s="5">
        <v>50</v>
      </c>
      <c r="BA30" s="5">
        <v>51</v>
      </c>
      <c r="BB30" s="5"/>
      <c r="BC30" s="5"/>
      <c r="BD30" s="5"/>
      <c r="BE30" s="5"/>
      <c r="BF30" s="5"/>
      <c r="BG30" s="5"/>
    </row>
    <row r="31" spans="2:59">
      <c r="B31">
        <v>51</v>
      </c>
      <c r="C31" s="5"/>
      <c r="D31" s="5"/>
      <c r="E31" s="5"/>
      <c r="F31" s="5"/>
      <c r="G31" s="5"/>
      <c r="H31" s="5"/>
      <c r="I31" s="5"/>
      <c r="J31" s="5"/>
      <c r="K31" s="5"/>
      <c r="L31" s="5">
        <v>10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>
        <v>50</v>
      </c>
      <c r="BA31" s="5">
        <v>51</v>
      </c>
      <c r="BB31" s="5"/>
      <c r="BC31" s="5"/>
      <c r="BD31" s="5"/>
      <c r="BE31" s="5"/>
      <c r="BF31" s="5"/>
      <c r="BG31" s="5"/>
    </row>
    <row r="32" spans="2:59">
      <c r="B32">
        <v>52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>
        <v>29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>
        <v>52</v>
      </c>
      <c r="BC32" s="5">
        <v>53</v>
      </c>
      <c r="BD32" s="5"/>
      <c r="BE32" s="5"/>
      <c r="BF32" s="5"/>
      <c r="BG32" s="5"/>
    </row>
    <row r="33" spans="2:59">
      <c r="B33">
        <v>54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53</v>
      </c>
      <c r="BD33" s="5">
        <v>54</v>
      </c>
      <c r="BE33" s="5">
        <v>55</v>
      </c>
      <c r="BF33" s="5"/>
      <c r="BG33" s="5"/>
    </row>
    <row r="34" spans="2:59">
      <c r="B34">
        <v>57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>
        <v>39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>
        <v>56</v>
      </c>
      <c r="BG34" s="5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8E3C-2B9A-4261-82F5-EA96CA246090}">
  <dimension ref="A2:BP37"/>
  <sheetViews>
    <sheetView workbookViewId="0">
      <pane xSplit="2" topLeftCell="C1" activePane="topRight" state="frozen"/>
      <selection pane="topRight" activeCell="C21" sqref="C21"/>
    </sheetView>
  </sheetViews>
  <sheetFormatPr defaultRowHeight="14.4"/>
  <cols>
    <col min="61" max="61" width="14.5546875" bestFit="1" customWidth="1"/>
  </cols>
  <sheetData>
    <row r="2" spans="1:61">
      <c r="BI2" s="2" t="s">
        <v>43</v>
      </c>
    </row>
    <row r="3" spans="1:61">
      <c r="AM3" s="7" t="s">
        <v>42</v>
      </c>
      <c r="AO3" s="7"/>
      <c r="AR3" s="7"/>
      <c r="BG3" s="7" t="s">
        <v>41</v>
      </c>
    </row>
    <row r="4" spans="1:61"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>
        <v>18</v>
      </c>
      <c r="U4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  <c r="AM4" s="6">
        <v>37</v>
      </c>
      <c r="AN4" s="2">
        <v>38</v>
      </c>
      <c r="AO4" s="6">
        <v>39</v>
      </c>
      <c r="AP4">
        <v>40</v>
      </c>
      <c r="AQ4" s="2">
        <v>41</v>
      </c>
      <c r="AR4" s="6">
        <v>42</v>
      </c>
      <c r="AS4" s="2">
        <v>43</v>
      </c>
      <c r="AT4" s="2">
        <v>44</v>
      </c>
      <c r="AU4" s="2">
        <v>45</v>
      </c>
      <c r="AV4" s="2">
        <v>46</v>
      </c>
      <c r="AW4" s="2">
        <v>47</v>
      </c>
      <c r="AX4" s="2">
        <v>48</v>
      </c>
      <c r="AY4" s="2">
        <v>49</v>
      </c>
      <c r="AZ4" s="2">
        <v>50</v>
      </c>
      <c r="BA4" s="2">
        <v>51</v>
      </c>
      <c r="BB4" s="2">
        <v>52</v>
      </c>
      <c r="BC4" s="2">
        <v>53</v>
      </c>
      <c r="BD4" s="2">
        <v>54</v>
      </c>
      <c r="BE4" s="2">
        <v>55</v>
      </c>
      <c r="BF4" s="2">
        <v>56</v>
      </c>
      <c r="BG4" s="6">
        <v>57</v>
      </c>
    </row>
    <row r="5" spans="1:61">
      <c r="A5">
        <v>1</v>
      </c>
      <c r="B5">
        <v>1</v>
      </c>
      <c r="C5" s="5">
        <v>1</v>
      </c>
      <c r="D5" s="5">
        <v>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>
        <v>15</v>
      </c>
      <c r="R5" s="5">
        <v>16</v>
      </c>
      <c r="S5" s="5">
        <v>17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61">
      <c r="A6">
        <v>2</v>
      </c>
      <c r="B6">
        <v>2</v>
      </c>
      <c r="C6">
        <v>1</v>
      </c>
      <c r="D6">
        <v>2</v>
      </c>
      <c r="E6">
        <v>3</v>
      </c>
    </row>
    <row r="7" spans="1:61">
      <c r="A7">
        <v>3</v>
      </c>
      <c r="B7">
        <v>4</v>
      </c>
      <c r="E7">
        <v>3</v>
      </c>
      <c r="F7">
        <v>4</v>
      </c>
      <c r="G7">
        <v>5</v>
      </c>
      <c r="H7">
        <v>6</v>
      </c>
      <c r="T7">
        <v>18</v>
      </c>
    </row>
    <row r="8" spans="1:61">
      <c r="A8">
        <v>4</v>
      </c>
      <c r="B8">
        <v>5</v>
      </c>
      <c r="F8">
        <v>4</v>
      </c>
      <c r="G8">
        <v>5</v>
      </c>
      <c r="H8">
        <v>6</v>
      </c>
    </row>
    <row r="9" spans="1:61">
      <c r="A9">
        <v>5</v>
      </c>
      <c r="B9">
        <v>6</v>
      </c>
      <c r="C9" s="5"/>
      <c r="D9" s="5"/>
      <c r="E9" s="5"/>
      <c r="F9" s="5">
        <v>4</v>
      </c>
      <c r="G9" s="5">
        <v>5</v>
      </c>
      <c r="H9" s="5">
        <v>6</v>
      </c>
      <c r="I9" s="5">
        <v>7</v>
      </c>
      <c r="J9" s="5">
        <v>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61">
      <c r="A10">
        <v>6</v>
      </c>
      <c r="B10">
        <v>8</v>
      </c>
      <c r="C10" s="5"/>
      <c r="D10" s="5"/>
      <c r="E10" s="5"/>
      <c r="F10" s="5"/>
      <c r="G10" s="5"/>
      <c r="H10" s="5">
        <v>6</v>
      </c>
      <c r="I10" s="5">
        <v>7</v>
      </c>
      <c r="J10" s="5">
        <v>8</v>
      </c>
      <c r="K10" s="5">
        <v>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61">
      <c r="A11">
        <v>7</v>
      </c>
      <c r="B11">
        <v>11</v>
      </c>
      <c r="K11">
        <v>9</v>
      </c>
      <c r="M11">
        <v>11</v>
      </c>
      <c r="O11">
        <v>13</v>
      </c>
      <c r="AQ11">
        <v>41</v>
      </c>
      <c r="AS11">
        <v>43</v>
      </c>
    </row>
    <row r="12" spans="1:61">
      <c r="A12">
        <v>8</v>
      </c>
      <c r="B12">
        <v>12</v>
      </c>
      <c r="L12">
        <v>10</v>
      </c>
      <c r="N12">
        <v>12</v>
      </c>
      <c r="O12">
        <v>13</v>
      </c>
      <c r="R12">
        <v>16</v>
      </c>
      <c r="S12">
        <v>17</v>
      </c>
    </row>
    <row r="13" spans="1:61">
      <c r="A13">
        <v>9</v>
      </c>
      <c r="B13">
        <v>13</v>
      </c>
      <c r="K13">
        <v>9</v>
      </c>
      <c r="M13">
        <v>11</v>
      </c>
      <c r="N13">
        <v>12</v>
      </c>
      <c r="O13">
        <v>13</v>
      </c>
      <c r="P13">
        <v>14</v>
      </c>
      <c r="AY13">
        <v>49</v>
      </c>
    </row>
    <row r="14" spans="1:61">
      <c r="A14">
        <v>10</v>
      </c>
      <c r="B14">
        <v>15</v>
      </c>
      <c r="C14">
        <v>1</v>
      </c>
      <c r="E14">
        <v>3</v>
      </c>
      <c r="P14">
        <v>14</v>
      </c>
      <c r="Q14">
        <v>15</v>
      </c>
      <c r="AU14">
        <v>45</v>
      </c>
    </row>
    <row r="15" spans="1:61">
      <c r="A15">
        <v>11</v>
      </c>
      <c r="B15">
        <v>16</v>
      </c>
      <c r="C15">
        <v>1</v>
      </c>
      <c r="N15">
        <v>12</v>
      </c>
      <c r="R15">
        <v>16</v>
      </c>
    </row>
    <row r="16" spans="1:61">
      <c r="A16">
        <v>12</v>
      </c>
      <c r="B16">
        <v>19</v>
      </c>
      <c r="T16">
        <v>18</v>
      </c>
      <c r="U16">
        <v>19</v>
      </c>
      <c r="V16">
        <v>20</v>
      </c>
    </row>
    <row r="17" spans="1:68">
      <c r="A17">
        <v>13</v>
      </c>
      <c r="B17">
        <v>20</v>
      </c>
      <c r="U17">
        <v>19</v>
      </c>
      <c r="V17">
        <v>20</v>
      </c>
      <c r="W17">
        <v>21</v>
      </c>
    </row>
    <row r="18" spans="1:68">
      <c r="A18">
        <v>14</v>
      </c>
      <c r="B18">
        <v>22</v>
      </c>
      <c r="W18">
        <v>21</v>
      </c>
      <c r="X18">
        <v>22</v>
      </c>
      <c r="Y18">
        <v>23</v>
      </c>
      <c r="AN18">
        <v>38</v>
      </c>
    </row>
    <row r="19" spans="1:68">
      <c r="A19">
        <v>15</v>
      </c>
      <c r="B19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>
        <v>23</v>
      </c>
      <c r="Z19" s="5">
        <v>24</v>
      </c>
      <c r="AA19" s="5">
        <v>25</v>
      </c>
      <c r="AB19" s="5">
        <v>26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I19" s="5"/>
      <c r="BJ19" s="5"/>
      <c r="BK19" s="5"/>
      <c r="BL19" s="5"/>
      <c r="BM19" s="5"/>
      <c r="BN19" s="5"/>
      <c r="BO19" s="5"/>
      <c r="BP19" s="5"/>
    </row>
    <row r="20" spans="1:68">
      <c r="A20">
        <v>16</v>
      </c>
      <c r="B20">
        <v>27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26</v>
      </c>
      <c r="AC20" s="5">
        <v>27</v>
      </c>
      <c r="AD20" s="5">
        <v>28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68">
      <c r="A21">
        <v>17</v>
      </c>
      <c r="B21">
        <v>28</v>
      </c>
      <c r="AC21">
        <v>27</v>
      </c>
      <c r="AD21">
        <v>28</v>
      </c>
      <c r="AE21">
        <v>29</v>
      </c>
    </row>
    <row r="22" spans="1:68">
      <c r="A22">
        <v>18</v>
      </c>
      <c r="B22">
        <v>29</v>
      </c>
      <c r="C22" s="5"/>
      <c r="D22" s="5"/>
      <c r="E22" s="5"/>
      <c r="F22" s="5"/>
      <c r="G22" s="5"/>
      <c r="H22" s="5"/>
      <c r="I22" s="5">
        <v>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>
        <v>28</v>
      </c>
      <c r="AE22" s="5">
        <v>29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>
        <v>52</v>
      </c>
      <c r="BC22" s="5"/>
      <c r="BD22" s="5"/>
      <c r="BE22" s="5"/>
      <c r="BF22" s="5"/>
      <c r="BG22" s="5"/>
    </row>
    <row r="23" spans="1:68">
      <c r="A23">
        <v>19</v>
      </c>
      <c r="B23">
        <v>30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25</v>
      </c>
      <c r="AB23" s="5"/>
      <c r="AC23" s="5"/>
      <c r="AD23" s="5"/>
      <c r="AE23" s="5"/>
      <c r="AF23" s="5">
        <v>30</v>
      </c>
      <c r="AG23" s="5">
        <v>31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spans="1:68">
      <c r="A24">
        <v>20</v>
      </c>
      <c r="B24">
        <v>31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>
        <v>30</v>
      </c>
      <c r="AG24" s="5">
        <v>31</v>
      </c>
      <c r="AH24" s="5">
        <v>32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spans="1:68">
      <c r="A25">
        <v>21</v>
      </c>
      <c r="B25">
        <v>32</v>
      </c>
      <c r="AG25">
        <v>31</v>
      </c>
      <c r="AH25">
        <v>32</v>
      </c>
      <c r="AI25">
        <v>33</v>
      </c>
    </row>
    <row r="26" spans="1:68">
      <c r="A26">
        <v>22</v>
      </c>
      <c r="B26">
        <v>34</v>
      </c>
      <c r="AH26">
        <v>32</v>
      </c>
      <c r="AI26">
        <v>33</v>
      </c>
      <c r="AJ26">
        <v>34</v>
      </c>
      <c r="AK26">
        <v>35</v>
      </c>
    </row>
    <row r="27" spans="1:68">
      <c r="A27">
        <v>23</v>
      </c>
      <c r="B27">
        <v>35</v>
      </c>
      <c r="AJ27">
        <v>34</v>
      </c>
      <c r="AK27">
        <v>35</v>
      </c>
      <c r="AL27">
        <v>36</v>
      </c>
    </row>
    <row r="28" spans="1:68" ht="15" customHeight="1">
      <c r="A28">
        <v>24</v>
      </c>
      <c r="B28">
        <v>40</v>
      </c>
      <c r="AL28">
        <v>36</v>
      </c>
      <c r="AP28" s="2">
        <v>40</v>
      </c>
      <c r="BF28">
        <v>56</v>
      </c>
    </row>
    <row r="29" spans="1:68" ht="15" customHeight="1">
      <c r="A29">
        <v>25</v>
      </c>
      <c r="B29">
        <v>43</v>
      </c>
      <c r="M29">
        <v>11</v>
      </c>
      <c r="AQ29">
        <v>41</v>
      </c>
      <c r="AS29">
        <v>43</v>
      </c>
    </row>
    <row r="30" spans="1:68">
      <c r="A30">
        <v>26</v>
      </c>
      <c r="B30">
        <v>44</v>
      </c>
      <c r="AN30">
        <v>38</v>
      </c>
      <c r="AT30">
        <v>44</v>
      </c>
      <c r="AU30">
        <v>45</v>
      </c>
    </row>
    <row r="31" spans="1:68">
      <c r="A31">
        <v>27</v>
      </c>
      <c r="B31">
        <v>45</v>
      </c>
      <c r="Q31">
        <v>15</v>
      </c>
      <c r="AT31">
        <v>44</v>
      </c>
      <c r="AU31">
        <v>45</v>
      </c>
    </row>
    <row r="32" spans="1:68">
      <c r="A32">
        <v>28</v>
      </c>
      <c r="B32">
        <v>47</v>
      </c>
      <c r="AV32">
        <v>46</v>
      </c>
      <c r="AW32">
        <v>47</v>
      </c>
      <c r="AX32">
        <v>48</v>
      </c>
      <c r="AY32">
        <v>49</v>
      </c>
    </row>
    <row r="33" spans="1:57">
      <c r="A33">
        <v>29</v>
      </c>
      <c r="B33">
        <v>49</v>
      </c>
      <c r="O33">
        <v>13</v>
      </c>
      <c r="AW33">
        <v>47</v>
      </c>
      <c r="AX33">
        <v>48</v>
      </c>
      <c r="AY33">
        <v>49</v>
      </c>
      <c r="AZ33">
        <v>50</v>
      </c>
    </row>
    <row r="34" spans="1:57">
      <c r="A34">
        <v>30</v>
      </c>
      <c r="B34">
        <v>50</v>
      </c>
      <c r="AY34">
        <v>49</v>
      </c>
      <c r="AZ34">
        <v>50</v>
      </c>
      <c r="BA34">
        <v>51</v>
      </c>
    </row>
    <row r="35" spans="1:57">
      <c r="A35">
        <v>31</v>
      </c>
      <c r="B35">
        <v>51</v>
      </c>
      <c r="L35">
        <v>10</v>
      </c>
      <c r="AZ35">
        <v>50</v>
      </c>
      <c r="BA35">
        <v>51</v>
      </c>
    </row>
    <row r="36" spans="1:57">
      <c r="A36">
        <v>32</v>
      </c>
      <c r="B36">
        <v>52</v>
      </c>
      <c r="AE36">
        <v>29</v>
      </c>
      <c r="BB36">
        <v>52</v>
      </c>
      <c r="BC36">
        <v>53</v>
      </c>
    </row>
    <row r="37" spans="1:57">
      <c r="A37">
        <v>33</v>
      </c>
      <c r="B37">
        <v>55</v>
      </c>
      <c r="K37">
        <v>9</v>
      </c>
      <c r="BD37">
        <v>54</v>
      </c>
      <c r="BE3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4214-55ED-4A98-8D42-319B92113045}">
  <dimension ref="D4:P64"/>
  <sheetViews>
    <sheetView topLeftCell="A42" workbookViewId="0">
      <selection activeCell="O55" sqref="O55:P56"/>
    </sheetView>
  </sheetViews>
  <sheetFormatPr defaultRowHeight="14.4"/>
  <cols>
    <col min="11" max="11" width="11.21875" bestFit="1" customWidth="1"/>
  </cols>
  <sheetData>
    <row r="4" spans="4:11">
      <c r="I4">
        <v>0.18316698419795399</v>
      </c>
      <c r="J4">
        <v>0.183</v>
      </c>
      <c r="K4" s="8">
        <f>ABS(J4-I4)</f>
        <v>1.6698419795399544E-4</v>
      </c>
    </row>
    <row r="5" spans="4:11">
      <c r="D5" t="s">
        <v>44</v>
      </c>
      <c r="E5" t="s">
        <v>45</v>
      </c>
      <c r="F5" t="s">
        <v>46</v>
      </c>
      <c r="G5" t="s">
        <v>45</v>
      </c>
      <c r="I5">
        <v>-0.94341133451456605</v>
      </c>
      <c r="J5">
        <v>-0.94199999999999995</v>
      </c>
      <c r="K5" s="8">
        <f t="shared" ref="K5:K52" si="0">ABS(J5-I5)</f>
        <v>1.4113345145660983E-3</v>
      </c>
    </row>
    <row r="6" spans="4:11">
      <c r="D6">
        <v>2.3239999999999998</v>
      </c>
      <c r="E6">
        <v>-0.16900000000000001</v>
      </c>
      <c r="I6">
        <v>-0.48016875293240202</v>
      </c>
      <c r="J6">
        <v>-0.47799999999999998</v>
      </c>
      <c r="K6" s="8">
        <f t="shared" si="0"/>
        <v>2.1687529324020405E-3</v>
      </c>
    </row>
    <row r="7" spans="4:11">
      <c r="D7">
        <v>0.183</v>
      </c>
      <c r="E7">
        <v>0.29699999999999999</v>
      </c>
      <c r="I7">
        <v>-8.1349219951239005E-2</v>
      </c>
      <c r="J7">
        <v>-7.5999999999999998E-2</v>
      </c>
      <c r="K7" s="8">
        <f t="shared" si="0"/>
        <v>5.3492199512390065E-3</v>
      </c>
    </row>
    <row r="8" spans="4:11">
      <c r="D8">
        <v>-0.94199999999999995</v>
      </c>
      <c r="E8">
        <v>4.3999999999999997E-2</v>
      </c>
      <c r="I8">
        <v>-0.11380201921383599</v>
      </c>
      <c r="J8">
        <v>-0.112</v>
      </c>
      <c r="K8" s="8">
        <f t="shared" si="0"/>
        <v>1.8020192138359925E-3</v>
      </c>
    </row>
    <row r="9" spans="4:11">
      <c r="D9">
        <v>-0.47799999999999998</v>
      </c>
      <c r="E9">
        <v>3.9E-2</v>
      </c>
      <c r="I9" s="3">
        <v>3.5685198042145801E-5</v>
      </c>
      <c r="J9">
        <v>0</v>
      </c>
      <c r="K9" s="8">
        <f t="shared" si="0"/>
        <v>3.5685198042145801E-5</v>
      </c>
    </row>
    <row r="10" spans="4:11">
      <c r="D10">
        <v>-7.5999999999999998E-2</v>
      </c>
      <c r="E10">
        <v>-1.6E-2</v>
      </c>
      <c r="I10">
        <v>5.9150029405486001E-4</v>
      </c>
      <c r="J10">
        <v>0</v>
      </c>
      <c r="K10" s="8">
        <f t="shared" si="0"/>
        <v>5.9150029405486001E-4</v>
      </c>
    </row>
    <row r="11" spans="4:11">
      <c r="D11">
        <v>-0.112</v>
      </c>
      <c r="E11">
        <v>4.7E-2</v>
      </c>
      <c r="I11">
        <v>-0.29280477034421498</v>
      </c>
      <c r="J11">
        <v>-0.29499999999999998</v>
      </c>
      <c r="K11" s="8">
        <f t="shared" si="0"/>
        <v>2.1952296557850026E-3</v>
      </c>
    </row>
    <row r="12" spans="4:11">
      <c r="D12">
        <v>0</v>
      </c>
      <c r="E12">
        <v>0</v>
      </c>
      <c r="I12">
        <v>-8.9892550087707301E-2</v>
      </c>
      <c r="J12">
        <v>-0.09</v>
      </c>
      <c r="K12" s="8">
        <f t="shared" si="0"/>
        <v>1.0744991229269529E-4</v>
      </c>
    </row>
    <row r="13" spans="4:11">
      <c r="D13">
        <v>0</v>
      </c>
      <c r="E13">
        <v>0.17399999999999999</v>
      </c>
      <c r="I13">
        <v>-3.4749978301793903E-2</v>
      </c>
      <c r="J13">
        <v>-3.5000000000000003E-2</v>
      </c>
      <c r="K13" s="8">
        <f t="shared" si="0"/>
        <v>2.5002169820610015E-4</v>
      </c>
    </row>
    <row r="14" spans="4:11">
      <c r="D14">
        <v>-0.29499999999999998</v>
      </c>
      <c r="E14">
        <v>-0.16600000000000001</v>
      </c>
      <c r="I14">
        <v>-5.8559731158096498E-2</v>
      </c>
      <c r="J14">
        <v>-6.0999999999999999E-2</v>
      </c>
      <c r="K14" s="8">
        <f t="shared" si="0"/>
        <v>2.4402688419035007E-3</v>
      </c>
    </row>
    <row r="15" spans="4:11">
      <c r="D15">
        <v>-0.09</v>
      </c>
      <c r="E15">
        <v>-5.8000000000000003E-2</v>
      </c>
      <c r="I15">
        <v>-0.13299705118441801</v>
      </c>
      <c r="J15">
        <v>-0.13500000000000001</v>
      </c>
      <c r="K15" s="8">
        <f t="shared" si="0"/>
        <v>2.0029488155819952E-3</v>
      </c>
    </row>
    <row r="16" spans="4:11">
      <c r="D16">
        <v>-3.5000000000000003E-2</v>
      </c>
      <c r="E16">
        <v>-1.7999999999999999E-2</v>
      </c>
      <c r="I16">
        <v>-1.5675995445739399</v>
      </c>
      <c r="J16">
        <v>-1.56804605504237</v>
      </c>
      <c r="K16" s="8">
        <f t="shared" si="0"/>
        <v>4.4651046843013908E-4</v>
      </c>
    </row>
    <row r="17" spans="4:11">
      <c r="D17">
        <v>-6.0999999999999999E-2</v>
      </c>
      <c r="E17">
        <v>-1.6E-2</v>
      </c>
      <c r="I17">
        <v>-0.75541780836337402</v>
      </c>
      <c r="J17">
        <v>-0.75541780836337402</v>
      </c>
      <c r="K17" s="8">
        <f t="shared" si="0"/>
        <v>0</v>
      </c>
    </row>
    <row r="18" spans="4:11">
      <c r="D18">
        <v>-0.13500000000000001</v>
      </c>
      <c r="E18">
        <v>-5.8000000000000003E-2</v>
      </c>
      <c r="I18">
        <v>-0.73318072532222101</v>
      </c>
      <c r="J18">
        <v>-0.73214956806634501</v>
      </c>
      <c r="K18" s="8">
        <f t="shared" si="0"/>
        <v>1.0311572558759918E-3</v>
      </c>
    </row>
    <row r="19" spans="4:11">
      <c r="D19">
        <v>-0.14899999999999999</v>
      </c>
      <c r="E19">
        <v>-0.05</v>
      </c>
      <c r="I19">
        <v>-0.55919776008365196</v>
      </c>
      <c r="J19">
        <v>-0.56156456879835104</v>
      </c>
      <c r="K19" s="8">
        <f t="shared" si="0"/>
        <v>2.3668087146990757E-3</v>
      </c>
    </row>
    <row r="20" spans="4:11">
      <c r="I20">
        <v>-0.41548027230579399</v>
      </c>
      <c r="J20">
        <v>-0.41533479538749302</v>
      </c>
      <c r="K20" s="8">
        <f t="shared" si="0"/>
        <v>1.4547691830096854E-4</v>
      </c>
    </row>
    <row r="21" spans="4:11">
      <c r="I21">
        <v>0.23351365971944499</v>
      </c>
      <c r="J21">
        <v>0.23382072933650999</v>
      </c>
      <c r="K21" s="8">
        <f t="shared" si="0"/>
        <v>3.0706961706500335E-4</v>
      </c>
    </row>
    <row r="22" spans="4:11">
      <c r="I22">
        <v>0.60550056560554699</v>
      </c>
      <c r="J22">
        <v>0.61103964879500205</v>
      </c>
      <c r="K22" s="8">
        <f t="shared" si="0"/>
        <v>5.5390831894550629E-3</v>
      </c>
    </row>
    <row r="23" spans="4:11">
      <c r="I23">
        <v>-0.27395783940024199</v>
      </c>
      <c r="J23">
        <v>-0.28061536066395298</v>
      </c>
      <c r="K23" s="8">
        <f t="shared" si="0"/>
        <v>6.6575212637109971E-3</v>
      </c>
    </row>
    <row r="24" spans="4:11">
      <c r="I24">
        <v>-0.156561569277469</v>
      </c>
      <c r="J24">
        <v>-0.16047543546245799</v>
      </c>
      <c r="K24" s="8">
        <f t="shared" si="0"/>
        <v>3.9138661849889844E-3</v>
      </c>
    </row>
    <row r="25" spans="4:11">
      <c r="I25">
        <v>-0.44250284465934298</v>
      </c>
      <c r="J25">
        <v>-0.44051083333296398</v>
      </c>
      <c r="K25" s="8">
        <f t="shared" si="0"/>
        <v>1.9920113263789951E-3</v>
      </c>
    </row>
    <row r="26" spans="4:11">
      <c r="I26">
        <v>-7.6097371227294097E-2</v>
      </c>
      <c r="J26">
        <v>-7.3367641240360104E-2</v>
      </c>
      <c r="K26" s="8">
        <f t="shared" si="0"/>
        <v>2.729729986933993E-3</v>
      </c>
    </row>
    <row r="27" spans="4:11">
      <c r="I27">
        <v>-7.6312046328145505E-2</v>
      </c>
      <c r="J27">
        <v>-7.7866700536445496E-2</v>
      </c>
      <c r="K27" s="8">
        <f t="shared" si="0"/>
        <v>1.5546542082999909E-3</v>
      </c>
    </row>
    <row r="28" spans="4:11">
      <c r="I28">
        <v>-0.17629140789007</v>
      </c>
      <c r="J28">
        <v>-0.17926804956210499</v>
      </c>
      <c r="K28" s="8">
        <f t="shared" si="0"/>
        <v>2.9766416720349853E-3</v>
      </c>
    </row>
    <row r="29" spans="4:11">
      <c r="I29">
        <v>5.9150029405477295E-4</v>
      </c>
      <c r="J29">
        <v>1.1469532927996099E-3</v>
      </c>
      <c r="K29" s="8">
        <f t="shared" si="0"/>
        <v>5.5545299874483695E-4</v>
      </c>
    </row>
    <row r="30" spans="4:11">
      <c r="I30">
        <v>-0.27458502489233499</v>
      </c>
      <c r="J30">
        <v>-0.27930514800443001</v>
      </c>
      <c r="K30" s="8">
        <f t="shared" si="0"/>
        <v>4.7201231120950204E-3</v>
      </c>
    </row>
    <row r="31" spans="4:11">
      <c r="I31">
        <v>-4.9498583140712399E-2</v>
      </c>
      <c r="J31">
        <v>-5.2745159023748697E-2</v>
      </c>
      <c r="K31" s="8">
        <f t="shared" si="0"/>
        <v>3.2465758830362984E-3</v>
      </c>
    </row>
    <row r="32" spans="4:11">
      <c r="I32">
        <v>-8.8843240684881405E-2</v>
      </c>
      <c r="J32">
        <v>-9.3979149278216698E-2</v>
      </c>
      <c r="K32" s="8">
        <f t="shared" si="0"/>
        <v>5.1359085933352921E-3</v>
      </c>
    </row>
    <row r="33" spans="9:16">
      <c r="I33">
        <v>4.0465288054266003E-2</v>
      </c>
      <c r="J33">
        <v>3.8294415625125901E-2</v>
      </c>
      <c r="K33" s="8">
        <f t="shared" si="0"/>
        <v>2.1708724291401027E-3</v>
      </c>
    </row>
    <row r="34" spans="9:16">
      <c r="I34">
        <v>-1.7051552280768999E-2</v>
      </c>
      <c r="J34">
        <v>-1.7051552280768999E-2</v>
      </c>
      <c r="K34" s="8">
        <f t="shared" si="0"/>
        <v>0</v>
      </c>
    </row>
    <row r="35" spans="9:16">
      <c r="I35">
        <v>-5.8148761096045602E-2</v>
      </c>
      <c r="J35">
        <v>-5.5535211885985099E-2</v>
      </c>
      <c r="K35" s="8">
        <f t="shared" si="0"/>
        <v>2.6135492100605034E-3</v>
      </c>
    </row>
    <row r="36" spans="9:16">
      <c r="I36">
        <v>2.0956753949728001E-3</v>
      </c>
      <c r="J36">
        <v>3.9E-2</v>
      </c>
      <c r="K36" s="8">
        <f t="shared" si="0"/>
        <v>3.6904324605027197E-2</v>
      </c>
    </row>
    <row r="37" spans="9:16">
      <c r="I37">
        <v>9.5696406042128201E-2</v>
      </c>
      <c r="J37">
        <v>-1.6E-2</v>
      </c>
      <c r="K37" s="8">
        <f t="shared" si="0"/>
        <v>0.1116964060421282</v>
      </c>
    </row>
    <row r="38" spans="9:16">
      <c r="I38">
        <v>2.1908151410125101E-2</v>
      </c>
      <c r="J38">
        <v>0</v>
      </c>
      <c r="K38" s="8">
        <f t="shared" si="0"/>
        <v>2.1908151410125101E-2</v>
      </c>
    </row>
    <row r="39" spans="9:16">
      <c r="I39">
        <v>-9.8373812978989505E-2</v>
      </c>
      <c r="J39">
        <v>-0.16600000000000001</v>
      </c>
      <c r="K39" s="8">
        <f t="shared" si="0"/>
        <v>6.7626187021010503E-2</v>
      </c>
    </row>
    <row r="40" spans="9:16" ht="15" thickBot="1">
      <c r="I40">
        <v>-3.3502701103754098E-2</v>
      </c>
      <c r="J40">
        <v>-5.8000000000000003E-2</v>
      </c>
      <c r="K40" s="8">
        <f t="shared" si="0"/>
        <v>2.4497298896245905E-2</v>
      </c>
    </row>
    <row r="41" spans="9:16" ht="70.8" thickBot="1">
      <c r="I41">
        <v>-9.4643972497259199E-3</v>
      </c>
      <c r="J41">
        <v>-1.7999999999999999E-2</v>
      </c>
      <c r="K41" s="8">
        <f t="shared" si="0"/>
        <v>8.5356027502740787E-3</v>
      </c>
      <c r="O41" s="13" t="s">
        <v>56</v>
      </c>
      <c r="P41" s="13" t="s">
        <v>57</v>
      </c>
    </row>
    <row r="42" spans="9:16" ht="24" thickBot="1">
      <c r="I42">
        <v>-1.7524049481215401E-2</v>
      </c>
      <c r="J42">
        <v>-1.6E-2</v>
      </c>
      <c r="K42" s="8">
        <f t="shared" si="0"/>
        <v>1.5240494812154004E-3</v>
      </c>
      <c r="O42" s="14">
        <v>1</v>
      </c>
      <c r="P42" s="14">
        <v>12</v>
      </c>
    </row>
    <row r="43" spans="9:16" ht="24" thickBot="1">
      <c r="I43">
        <v>-5.9281049423052699E-2</v>
      </c>
      <c r="J43">
        <v>-5.8000000000000003E-2</v>
      </c>
      <c r="K43" s="8">
        <f t="shared" si="0"/>
        <v>1.2810494230526964E-3</v>
      </c>
      <c r="O43" s="14">
        <v>2</v>
      </c>
      <c r="P43" s="14">
        <v>13</v>
      </c>
    </row>
    <row r="44" spans="9:16" ht="24" thickBot="1">
      <c r="I44">
        <v>-2.2650726914242199E-2</v>
      </c>
      <c r="J44">
        <v>-0.05</v>
      </c>
      <c r="K44" s="8">
        <f t="shared" si="0"/>
        <v>2.7349273085757804E-2</v>
      </c>
      <c r="O44" s="14">
        <v>3</v>
      </c>
      <c r="P44" s="14">
        <v>5</v>
      </c>
    </row>
    <row r="45" spans="9:16" ht="24" thickBot="1">
      <c r="I45">
        <v>0.17409255901443599</v>
      </c>
      <c r="J45">
        <v>0.17419692504218501</v>
      </c>
      <c r="K45" s="8">
        <f t="shared" si="0"/>
        <v>1.0436602774901993E-4</v>
      </c>
      <c r="O45" s="14">
        <v>4</v>
      </c>
      <c r="P45" s="14">
        <v>7</v>
      </c>
    </row>
    <row r="46" spans="9:16" ht="24" thickBot="1">
      <c r="I46">
        <v>-6.3910403991537898E-2</v>
      </c>
      <c r="J46">
        <v>-6.3910403991537898E-2</v>
      </c>
      <c r="K46" s="8">
        <f t="shared" si="0"/>
        <v>0</v>
      </c>
      <c r="O46" s="14">
        <v>5</v>
      </c>
      <c r="P46" s="14">
        <v>2</v>
      </c>
    </row>
    <row r="47" spans="9:16" ht="24" thickBot="1">
      <c r="I47">
        <v>-5.9438373157910902E-2</v>
      </c>
      <c r="J47">
        <v>-5.9539603645982098E-2</v>
      </c>
      <c r="K47" s="8">
        <f t="shared" si="0"/>
        <v>1.0123048807119533E-4</v>
      </c>
      <c r="O47" s="14">
        <v>6</v>
      </c>
      <c r="P47" s="14">
        <v>14</v>
      </c>
    </row>
    <row r="48" spans="9:16" ht="24" thickBot="1">
      <c r="I48">
        <v>-1.4814418846595999E-2</v>
      </c>
      <c r="J48">
        <v>4.6716223038920602E-3</v>
      </c>
      <c r="K48" s="8">
        <f t="shared" si="0"/>
        <v>1.9486041150488059E-2</v>
      </c>
      <c r="O48" s="14">
        <v>7</v>
      </c>
      <c r="P48" s="14">
        <v>9</v>
      </c>
    </row>
    <row r="49" spans="9:16" ht="24" thickBot="1">
      <c r="I49">
        <v>-2.76549030160682E-2</v>
      </c>
      <c r="J49">
        <v>-2.76920770082025E-2</v>
      </c>
      <c r="K49" s="8">
        <f t="shared" si="0"/>
        <v>3.7173992134299783E-5</v>
      </c>
      <c r="O49" s="14">
        <v>8</v>
      </c>
      <c r="P49" s="14">
        <v>6</v>
      </c>
    </row>
    <row r="50" spans="9:16" ht="24" thickBot="1">
      <c r="I50">
        <v>-6.3277024033911097E-2</v>
      </c>
      <c r="J50">
        <v>-4.3697568873442498E-2</v>
      </c>
      <c r="K50" s="8">
        <f t="shared" si="0"/>
        <v>1.9579455160468599E-2</v>
      </c>
      <c r="O50" s="14">
        <v>9</v>
      </c>
      <c r="P50" s="14">
        <v>11</v>
      </c>
    </row>
    <row r="51" spans="9:16" ht="24" thickBot="1">
      <c r="I51">
        <v>-9.6950503410003094E-2</v>
      </c>
      <c r="J51">
        <v>-0.17854874822638001</v>
      </c>
      <c r="K51" s="8">
        <f t="shared" si="0"/>
        <v>8.1598244816376911E-2</v>
      </c>
      <c r="O51" s="14">
        <v>10</v>
      </c>
      <c r="P51" s="14">
        <v>4</v>
      </c>
    </row>
    <row r="52" spans="9:16" ht="24" thickBot="1">
      <c r="I52">
        <v>0.20067501452976999</v>
      </c>
      <c r="J52">
        <v>0.20679758310542801</v>
      </c>
      <c r="K52" s="8">
        <f t="shared" si="0"/>
        <v>6.1225685756580162E-3</v>
      </c>
      <c r="O52" s="14">
        <v>11</v>
      </c>
      <c r="P52" s="14">
        <v>3</v>
      </c>
    </row>
    <row r="53" spans="9:16" ht="24" thickBot="1">
      <c r="I53">
        <v>5.11426365351162E-2</v>
      </c>
      <c r="J53">
        <v>6.3498513769181697E-2</v>
      </c>
      <c r="O53" s="14">
        <v>12</v>
      </c>
      <c r="P53" s="14">
        <v>8</v>
      </c>
    </row>
    <row r="54" spans="9:16" ht="23.4">
      <c r="I54">
        <v>0.196011500191974</v>
      </c>
      <c r="J54">
        <v>0.19620163674038199</v>
      </c>
      <c r="O54" s="15">
        <v>13</v>
      </c>
      <c r="P54" s="15">
        <v>10</v>
      </c>
    </row>
    <row r="55" spans="9:16">
      <c r="I55">
        <v>-4.6994891669927E-2</v>
      </c>
      <c r="J55">
        <v>-3.5181036332202702E-2</v>
      </c>
      <c r="O55" s="5"/>
      <c r="P55" s="5"/>
    </row>
    <row r="56" spans="9:16">
      <c r="I56">
        <v>-2.6533751795604101E-2</v>
      </c>
      <c r="J56">
        <v>-2.5814564120876699E-2</v>
      </c>
      <c r="O56" s="5"/>
      <c r="P56" s="5"/>
    </row>
    <row r="57" spans="9:16">
      <c r="I57">
        <v>-7.5855432489295702E-2</v>
      </c>
      <c r="J57">
        <v>-7.4404051072186006E-2</v>
      </c>
    </row>
    <row r="58" spans="9:16">
      <c r="I58">
        <v>0.194724823611996</v>
      </c>
      <c r="J58">
        <v>0.16881057263155499</v>
      </c>
    </row>
    <row r="59" spans="9:16">
      <c r="I59">
        <v>-0.11340699435979899</v>
      </c>
      <c r="J59">
        <v>-6.1748960192980797E-2</v>
      </c>
    </row>
    <row r="60" spans="9:16">
      <c r="I60">
        <v>1.93718337173188E-3</v>
      </c>
      <c r="J60">
        <v>-4.2680519899075599E-2</v>
      </c>
    </row>
    <row r="61" spans="9:16">
      <c r="I61">
        <v>-5.9291699718833097E-3</v>
      </c>
      <c r="J61">
        <v>-3.46768408268852E-2</v>
      </c>
    </row>
    <row r="62" spans="9:16">
      <c r="I62">
        <v>3.5629341676507699E-2</v>
      </c>
      <c r="J62">
        <v>1.6388207630516401E-2</v>
      </c>
    </row>
    <row r="63" spans="9:16">
      <c r="I63">
        <v>-7.5512192397226797E-3</v>
      </c>
      <c r="J63">
        <v>-7.5512192397226797E-3</v>
      </c>
    </row>
    <row r="64" spans="9:16">
      <c r="I64">
        <v>-1.9872216826758202E-2</v>
      </c>
      <c r="J64">
        <v>-1.53314964589408E-2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655D-2CA9-4FDE-BBC0-801B60E5D291}">
  <dimension ref="F2:P21"/>
  <sheetViews>
    <sheetView showGridLines="0" zoomScale="80" zoomScaleNormal="80" workbookViewId="0">
      <selection activeCell="N16" sqref="N16"/>
    </sheetView>
  </sheetViews>
  <sheetFormatPr defaultRowHeight="14.4"/>
  <cols>
    <col min="6" max="6" width="18.33203125" customWidth="1"/>
    <col min="8" max="8" width="24" customWidth="1"/>
    <col min="10" max="10" width="37" bestFit="1" customWidth="1"/>
    <col min="16" max="16" width="10.109375" bestFit="1" customWidth="1"/>
  </cols>
  <sheetData>
    <row r="2" spans="6:16">
      <c r="H2" s="10" t="s">
        <v>58</v>
      </c>
    </row>
    <row r="3" spans="6:16">
      <c r="H3" s="9"/>
    </row>
    <row r="4" spans="6:16">
      <c r="H4" s="10" t="s">
        <v>63</v>
      </c>
    </row>
    <row r="5" spans="6:16">
      <c r="H5" s="9"/>
    </row>
    <row r="6" spans="6:16" ht="28.8">
      <c r="H6" s="10" t="s">
        <v>65</v>
      </c>
      <c r="J6" s="12" t="s">
        <v>51</v>
      </c>
    </row>
    <row r="7" spans="6:16">
      <c r="H7" s="9"/>
      <c r="P7" s="16" t="s">
        <v>64</v>
      </c>
    </row>
    <row r="8" spans="6:16" ht="43.2">
      <c r="H8" s="10" t="s">
        <v>59</v>
      </c>
    </row>
    <row r="9" spans="6:16">
      <c r="H9" s="9"/>
    </row>
    <row r="10" spans="6:16" ht="28.8">
      <c r="H10" s="10" t="s">
        <v>66</v>
      </c>
    </row>
    <row r="11" spans="6:16">
      <c r="H11" s="9"/>
    </row>
    <row r="12" spans="6:16" ht="28.8">
      <c r="H12" s="10" t="s">
        <v>61</v>
      </c>
    </row>
    <row r="13" spans="6:16">
      <c r="H13" s="9"/>
    </row>
    <row r="14" spans="6:16" ht="16.2">
      <c r="F14" s="1"/>
      <c r="H14" s="10" t="s">
        <v>60</v>
      </c>
      <c r="J14" s="10" t="s">
        <v>67</v>
      </c>
    </row>
    <row r="15" spans="6:16">
      <c r="H15" s="9"/>
    </row>
    <row r="16" spans="6:16" ht="43.2">
      <c r="H16" s="10" t="s">
        <v>62</v>
      </c>
      <c r="J16" s="10" t="s">
        <v>68</v>
      </c>
      <c r="O16" t="s">
        <v>54</v>
      </c>
    </row>
    <row r="17" spans="6:15">
      <c r="H17" s="9"/>
      <c r="O17" t="s">
        <v>53</v>
      </c>
    </row>
    <row r="18" spans="6:15" ht="30.6">
      <c r="F18" s="10" t="s">
        <v>49</v>
      </c>
      <c r="G18" s="11" t="s">
        <v>52</v>
      </c>
      <c r="H18" s="10" t="s">
        <v>47</v>
      </c>
    </row>
    <row r="19" spans="6:15">
      <c r="H19" s="18" t="s">
        <v>50</v>
      </c>
    </row>
    <row r="20" spans="6:15">
      <c r="H20" s="19"/>
      <c r="O20" t="s">
        <v>55</v>
      </c>
    </row>
    <row r="21" spans="6:15">
      <c r="H21" s="10" t="s">
        <v>48</v>
      </c>
    </row>
  </sheetData>
  <mergeCells count="1">
    <mergeCell ref="H19:H2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D0E2-13CD-41C1-A3C9-B6B83D45A091}">
  <dimension ref="B5:DZ176"/>
  <sheetViews>
    <sheetView tabSelected="1" topLeftCell="F34" workbookViewId="0">
      <selection activeCell="I60" sqref="I60"/>
    </sheetView>
  </sheetViews>
  <sheetFormatPr defaultRowHeight="14.4"/>
  <cols>
    <col min="4" max="4" width="9.6640625" bestFit="1" customWidth="1"/>
    <col min="5" max="5" width="10.33203125" bestFit="1" customWidth="1"/>
    <col min="6" max="6" width="11.33203125" bestFit="1" customWidth="1"/>
    <col min="7" max="20" width="13.88671875" bestFit="1" customWidth="1"/>
    <col min="21" max="21" width="12.6640625" bestFit="1" customWidth="1"/>
    <col min="22" max="31" width="9.6640625" bestFit="1" customWidth="1"/>
    <col min="32" max="32" width="9" bestFit="1" customWidth="1"/>
    <col min="33" max="36" width="9.21875" bestFit="1" customWidth="1"/>
    <col min="37" max="37" width="9.5546875" bestFit="1" customWidth="1"/>
    <col min="38" max="47" width="9.21875" bestFit="1" customWidth="1"/>
    <col min="48" max="48" width="9" bestFit="1" customWidth="1"/>
    <col min="49" max="60" width="9.21875" bestFit="1" customWidth="1"/>
    <col min="61" max="117" width="9" bestFit="1" customWidth="1"/>
    <col min="123" max="123" width="10.5546875" bestFit="1" customWidth="1"/>
  </cols>
  <sheetData>
    <row r="5" spans="2:34">
      <c r="B5" t="s">
        <v>75</v>
      </c>
      <c r="D5">
        <v>0</v>
      </c>
      <c r="E5" s="22">
        <v>-4.9800000000000004</v>
      </c>
      <c r="F5" s="22">
        <v>-12.72</v>
      </c>
      <c r="G5">
        <v>-10.33</v>
      </c>
      <c r="H5">
        <v>-8.7799999999999994</v>
      </c>
      <c r="I5" s="22">
        <v>-14.22</v>
      </c>
      <c r="J5">
        <v>-13.37</v>
      </c>
      <c r="K5" s="22">
        <v>-13.36</v>
      </c>
      <c r="L5">
        <v>-14.94</v>
      </c>
      <c r="M5">
        <v>-15.1</v>
      </c>
      <c r="N5">
        <v>-14.79</v>
      </c>
      <c r="O5">
        <v>-15.07</v>
      </c>
      <c r="P5">
        <v>-15.16</v>
      </c>
      <c r="Q5">
        <v>-16.04</v>
      </c>
      <c r="R5">
        <v>1.06</v>
      </c>
      <c r="S5" s="22">
        <v>1.0449999999999999</v>
      </c>
      <c r="T5" s="22">
        <v>1.01</v>
      </c>
      <c r="U5">
        <v>1.0189999999999999</v>
      </c>
      <c r="V5">
        <v>1.02</v>
      </c>
      <c r="W5" s="22">
        <v>1.07</v>
      </c>
      <c r="X5">
        <v>1.0620000000000001</v>
      </c>
      <c r="Y5" s="22">
        <v>1.0900000000000001</v>
      </c>
      <c r="Z5">
        <v>1.056</v>
      </c>
      <c r="AA5">
        <v>1.0509999999999999</v>
      </c>
      <c r="AB5">
        <v>1.0569999999999999</v>
      </c>
      <c r="AC5">
        <v>1.0549999999999999</v>
      </c>
      <c r="AD5">
        <v>1.05</v>
      </c>
      <c r="AE5">
        <v>1.036</v>
      </c>
      <c r="AG5" t="s">
        <v>70</v>
      </c>
      <c r="AH5" t="s">
        <v>71</v>
      </c>
    </row>
    <row r="7" spans="2:34">
      <c r="B7" s="2" t="s">
        <v>72</v>
      </c>
      <c r="C7" s="2"/>
      <c r="D7" s="23">
        <v>0</v>
      </c>
      <c r="E7" s="23">
        <v>-4.9777127694266197</v>
      </c>
      <c r="F7" s="23">
        <v>-12.941734551762501</v>
      </c>
      <c r="G7" s="23">
        <v>-10.4577865200626</v>
      </c>
      <c r="H7" s="23">
        <v>-8.9268487489037796</v>
      </c>
      <c r="I7" s="23">
        <v>-14.413549688290001</v>
      </c>
      <c r="J7" s="23">
        <v>-13.386061209543399</v>
      </c>
      <c r="K7" s="23">
        <v>-13.278924670955099</v>
      </c>
      <c r="L7" s="23">
        <v>-14.8966514117963</v>
      </c>
      <c r="M7" s="23">
        <v>-15.094261593570399</v>
      </c>
      <c r="N7" s="23">
        <v>-14.8498553929788</v>
      </c>
      <c r="O7" s="23">
        <v>-14.904608590367101</v>
      </c>
      <c r="P7" s="23">
        <v>-15.3829054959778</v>
      </c>
      <c r="Q7" s="23">
        <v>-16.021282124041502</v>
      </c>
      <c r="R7" s="24">
        <v>1.06</v>
      </c>
      <c r="S7" s="24">
        <v>1.0449999999999999</v>
      </c>
      <c r="T7" s="24">
        <v>1.01</v>
      </c>
      <c r="U7" s="24">
        <v>1.01509880528225</v>
      </c>
      <c r="V7" s="24">
        <v>1.01794757517422</v>
      </c>
      <c r="W7" s="24">
        <v>1.07</v>
      </c>
      <c r="X7" s="24">
        <v>1.06007192216516</v>
      </c>
      <c r="Y7" s="24">
        <v>1.0900000000000001</v>
      </c>
      <c r="Z7" s="24">
        <v>1.05344439888325</v>
      </c>
      <c r="AA7" s="24">
        <v>1.0522378231668701</v>
      </c>
      <c r="AB7" s="24">
        <v>1.05053808095172</v>
      </c>
      <c r="AC7" s="24">
        <v>1.0539839124619701</v>
      </c>
      <c r="AD7" s="24">
        <v>1.04853735072134</v>
      </c>
      <c r="AE7" s="24">
        <v>1.04491437604991</v>
      </c>
      <c r="AF7" s="2"/>
      <c r="AG7" s="25">
        <v>1.2003226155229801E-5</v>
      </c>
      <c r="AH7" s="2">
        <v>3</v>
      </c>
    </row>
    <row r="8" spans="2:34">
      <c r="B8" s="2"/>
      <c r="C8" s="2" t="s">
        <v>85</v>
      </c>
      <c r="D8" s="23">
        <v>0</v>
      </c>
      <c r="E8" s="23">
        <f>(E7-E5)/E5*100</f>
        <v>-4.592832476668194E-2</v>
      </c>
      <c r="F8" s="23">
        <f>(F7-F5)/F5*100</f>
        <v>1.7431961616548759</v>
      </c>
      <c r="G8" s="23">
        <f>(G7-G5)/G5*100</f>
        <v>1.237042788602126</v>
      </c>
      <c r="H8" s="23">
        <f>(H7-H5)/H5*100</f>
        <v>1.6725370034599112</v>
      </c>
      <c r="I8" s="23">
        <f>(I7-I5)/I5*100</f>
        <v>1.3611089190576657</v>
      </c>
      <c r="J8" s="23">
        <f>(J7-J5)/J5*100</f>
        <v>0.12012871760209475</v>
      </c>
      <c r="K8" s="23">
        <f>(K7-K5)/K5*100</f>
        <v>-0.60685126530613775</v>
      </c>
      <c r="L8" s="23">
        <f>(L7-L5)/L5*100</f>
        <v>-0.2901511927958435</v>
      </c>
      <c r="M8" s="23">
        <f>(M7-M5)/M5*100</f>
        <v>-3.8002691586756412E-2</v>
      </c>
      <c r="N8" s="23">
        <f>(N7-N5)/N5*100</f>
        <v>0.40470177808519536</v>
      </c>
      <c r="O8" s="23">
        <f>(O7-O5)/O5*100</f>
        <v>-1.0974877878759102</v>
      </c>
      <c r="P8" s="23">
        <f>(P7-P5)/P5*100</f>
        <v>1.4703528758430082</v>
      </c>
      <c r="Q8" s="23">
        <f>(Q7-Q5)/Q5*100</f>
        <v>-0.11669498727242761</v>
      </c>
      <c r="R8" s="23">
        <f>(R7-R5)/R5*100</f>
        <v>0</v>
      </c>
      <c r="S8" s="23">
        <f>(S7-S5)/S5*100</f>
        <v>0</v>
      </c>
      <c r="T8" s="23">
        <f>(T7-T5)/T5*100</f>
        <v>0</v>
      </c>
      <c r="U8" s="23">
        <f>(U7-U5)/U5*100</f>
        <v>-0.38284540900391134</v>
      </c>
      <c r="V8" s="23">
        <f>(V7-V5)/V5*100</f>
        <v>-0.20121812017451496</v>
      </c>
      <c r="W8" s="23">
        <f>(W7-W5)/W5*100</f>
        <v>0</v>
      </c>
      <c r="X8" s="23">
        <f>(X7-X5)/X5*100</f>
        <v>-0.1815515852015121</v>
      </c>
      <c r="Y8" s="23">
        <f>(Y7-Y5)/Y5*100</f>
        <v>0</v>
      </c>
      <c r="Z8" s="23">
        <f>(Z7-Z5)/Z5*100</f>
        <v>-0.24200768151041827</v>
      </c>
      <c r="AA8" s="23">
        <f>(AA7-AA5)/AA5*100</f>
        <v>0.11777575327023364</v>
      </c>
      <c r="AB8" s="23">
        <f>(AB7-AB5)/AB5*100</f>
        <v>-0.61134522689498338</v>
      </c>
      <c r="AC8" s="23">
        <f>(AC7-AC5)/AC5*100</f>
        <v>-9.6311614979131932E-2</v>
      </c>
      <c r="AD8" s="23">
        <f>(AD7-AD5)/AD5*100</f>
        <v>-0.13929993130095447</v>
      </c>
      <c r="AE8" s="23">
        <f>(AE7-AE5)/AE5*100</f>
        <v>0.86046100867856812</v>
      </c>
      <c r="AF8" s="23"/>
      <c r="AG8" s="23" cm="1">
        <f t="array" ref="AG8">MAX(ABS(E8:Q8))</f>
        <v>1.7431961616548759</v>
      </c>
      <c r="AH8" s="28" cm="1">
        <f t="array" ref="AH8">AVERAGE(ABS(D8:Q8))</f>
        <v>0.72887032099347393</v>
      </c>
    </row>
    <row r="9" spans="2:3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 cm="1">
        <f t="array" ref="AG9">MAX(ABS(R8:AE8))</f>
        <v>0.86046100867856812</v>
      </c>
      <c r="AH9" s="23" cm="1">
        <f t="array" ref="AH9">AVERAGE(ABS(R8:AE8))</f>
        <v>0.20234402364387344</v>
      </c>
    </row>
    <row r="10" spans="2:34">
      <c r="B10" t="s">
        <v>69</v>
      </c>
      <c r="D10">
        <v>0</v>
      </c>
      <c r="E10">
        <v>-4.9758337125629604</v>
      </c>
      <c r="F10">
        <v>-13.3649201147912</v>
      </c>
      <c r="G10">
        <v>-10.8473765009602</v>
      </c>
      <c r="H10">
        <v>-9.3180348116804694</v>
      </c>
      <c r="I10">
        <v>-14.750545059694399</v>
      </c>
      <c r="J10">
        <v>-13.646740955566999</v>
      </c>
      <c r="K10">
        <v>-13.339360529417799</v>
      </c>
      <c r="L10">
        <v>-15.0455905836391</v>
      </c>
      <c r="M10">
        <v>-15.1988442975049</v>
      </c>
      <c r="N10">
        <v>-14.9729654781791</v>
      </c>
      <c r="O10">
        <v>-14.4979547936733</v>
      </c>
      <c r="P10">
        <v>-15.7672871388839</v>
      </c>
      <c r="Q10">
        <v>-15.922320148495499</v>
      </c>
      <c r="R10">
        <v>1.06</v>
      </c>
      <c r="S10">
        <v>1.0449999999999999</v>
      </c>
      <c r="T10">
        <v>1.01</v>
      </c>
      <c r="U10">
        <v>1.01384208594016</v>
      </c>
      <c r="V10">
        <v>1.0189894471280001</v>
      </c>
      <c r="W10">
        <v>1.07</v>
      </c>
      <c r="X10">
        <v>1.0650387563021999</v>
      </c>
      <c r="Y10">
        <v>1.0900000000000001</v>
      </c>
      <c r="Z10">
        <v>1.06792957574589</v>
      </c>
      <c r="AA10">
        <v>1.0669404757907099</v>
      </c>
      <c r="AB10">
        <v>1.0425789353939601</v>
      </c>
      <c r="AC10">
        <v>1.0514081979246801</v>
      </c>
      <c r="AD10">
        <v>1.04504391274304</v>
      </c>
      <c r="AE10">
        <v>1.0669655403632401</v>
      </c>
      <c r="AG10" s="3">
        <v>7.6646412794402594E-5</v>
      </c>
      <c r="AH10">
        <v>3</v>
      </c>
    </row>
    <row r="13" spans="2:34">
      <c r="B13" s="2" t="s">
        <v>73</v>
      </c>
      <c r="C13" s="2"/>
      <c r="D13" s="2">
        <v>0</v>
      </c>
      <c r="E13" s="2">
        <v>-2.94992376229041</v>
      </c>
      <c r="F13" s="2">
        <v>-10.590017702419701</v>
      </c>
      <c r="G13" s="2">
        <v>-4.9421434590683804</v>
      </c>
      <c r="H13" s="2">
        <v>-1.55984912304841E-2</v>
      </c>
      <c r="I13" s="2">
        <v>-14.8752929812059</v>
      </c>
      <c r="J13" s="2">
        <v>-12.018457014388201</v>
      </c>
      <c r="K13" s="2">
        <v>-12.545002114048399</v>
      </c>
      <c r="L13" s="2">
        <v>-14.4591619126849</v>
      </c>
      <c r="M13" s="2">
        <v>-15.2216339014065</v>
      </c>
      <c r="N13" s="2">
        <v>-15.823397174096399</v>
      </c>
      <c r="O13" s="2">
        <v>-17.190213967632399</v>
      </c>
      <c r="P13" s="2">
        <v>-17.096412150761001</v>
      </c>
      <c r="Q13" s="2">
        <v>-17.185560214466602</v>
      </c>
      <c r="R13" s="2">
        <v>1.06</v>
      </c>
      <c r="S13" s="2">
        <v>1.0449999999999999</v>
      </c>
      <c r="T13" s="2">
        <v>1.01</v>
      </c>
      <c r="U13" s="2">
        <v>1.0141859868694501</v>
      </c>
      <c r="V13" s="2">
        <v>1.0357347537146</v>
      </c>
      <c r="W13" s="2">
        <v>1.07</v>
      </c>
      <c r="X13" s="2">
        <v>1.05350941939624</v>
      </c>
      <c r="Y13" s="2">
        <v>1.0900000000000001</v>
      </c>
      <c r="Z13" s="2">
        <v>1.0451445300690101</v>
      </c>
      <c r="AA13" s="2">
        <v>1.04082209431602</v>
      </c>
      <c r="AB13" s="2">
        <v>1.03802504452151</v>
      </c>
      <c r="AC13" s="2">
        <v>1.03547526428424</v>
      </c>
      <c r="AD13" s="2">
        <v>1.0352742152785099</v>
      </c>
      <c r="AE13" s="2">
        <v>1.02705916790259</v>
      </c>
      <c r="AF13" s="2"/>
      <c r="AG13" s="2">
        <v>5.5325725590129303E-4</v>
      </c>
      <c r="AH13" s="2">
        <v>3</v>
      </c>
    </row>
    <row r="14" spans="2:34">
      <c r="B14" s="2"/>
      <c r="C14" s="2"/>
      <c r="D14" s="2">
        <v>0</v>
      </c>
      <c r="E14" s="2">
        <f>((E13-E5)/E5)*100</f>
        <v>-40.764583086537961</v>
      </c>
      <c r="F14" s="2">
        <f>((F13-F5)/F5)*100</f>
        <v>-16.745143848901726</v>
      </c>
      <c r="G14" s="2">
        <f>((G13-G5)/G5)*100</f>
        <v>-52.1573721290573</v>
      </c>
      <c r="H14" s="2">
        <f>((H13-H5)/H5)*100</f>
        <v>-99.822340646577629</v>
      </c>
      <c r="I14" s="2">
        <f>((I13-I5)/I5)*100</f>
        <v>4.6082488129810111</v>
      </c>
      <c r="J14" s="2">
        <f>((J13-J5)/J5)*100</f>
        <v>-10.108773265608068</v>
      </c>
      <c r="K14" s="2">
        <f>((K13-K5)/K5)*100</f>
        <v>-6.1002835774820365</v>
      </c>
      <c r="L14" s="2">
        <f>((L13-L5)/L5)*100</f>
        <v>-3.2184610931398896</v>
      </c>
      <c r="M14" s="2">
        <f>((M13-M5)/M5)*100</f>
        <v>0.80552252587086526</v>
      </c>
      <c r="N14" s="2">
        <f>((N13-N5)/N5)*100</f>
        <v>6.9871343752292123</v>
      </c>
      <c r="O14" s="2">
        <f>((O13-O5)/O5)*100</f>
        <v>14.069103965709347</v>
      </c>
      <c r="P14" s="2">
        <f>((P13-P5)/P5)*100</f>
        <v>12.773167221378634</v>
      </c>
      <c r="Q14" s="2">
        <f>((Q13-Q5)/Q5)*100</f>
        <v>7.1418965989189678</v>
      </c>
      <c r="R14" s="2">
        <f>((R13-R5)/R5)*100</f>
        <v>0</v>
      </c>
      <c r="S14" s="2">
        <f>((S13-S5)/S5)*100</f>
        <v>0</v>
      </c>
      <c r="T14" s="2">
        <f>((T13-T5)/T5)*100</f>
        <v>0</v>
      </c>
      <c r="U14" s="2">
        <f>((U13-U5)/U5)*100</f>
        <v>-0.47242523361627625</v>
      </c>
      <c r="V14" s="2">
        <f>((V13-V5)/V5)*100</f>
        <v>1.5426229131960765</v>
      </c>
      <c r="W14" s="2">
        <f>((W13-W5)/W5)*100</f>
        <v>0</v>
      </c>
      <c r="X14" s="2">
        <f>((X13-X5)/X5)*100</f>
        <v>-0.79948969903578782</v>
      </c>
      <c r="Y14" s="2">
        <f>((Y13-Y5)/Y5)*100</f>
        <v>0</v>
      </c>
      <c r="Z14" s="2">
        <f>((Z13-Z5)/Z5)*100</f>
        <v>-1.0279801071013217</v>
      </c>
      <c r="AA14" s="2">
        <f>((AA13-AA5)/AA5)*100</f>
        <v>-0.96840206317601496</v>
      </c>
      <c r="AB14" s="2">
        <f>((AB13-AB5)/AB5)*100</f>
        <v>-1.7951708115884515</v>
      </c>
      <c r="AC14" s="2">
        <f>((AC13-AC5)/AC5)*100</f>
        <v>-1.850685849835068</v>
      </c>
      <c r="AD14" s="2">
        <f>((AD13-AD5)/AD5)*100</f>
        <v>-1.4024556877609629</v>
      </c>
      <c r="AE14" s="2">
        <f>((AE13-AE5)/AE5)*100</f>
        <v>-0.86301468121718472</v>
      </c>
      <c r="AF14" s="2"/>
      <c r="AG14" s="2" cm="1">
        <f t="array" ref="AG14">AVERAGE(ABS(D14:Q14))</f>
        <v>19.664430796242332</v>
      </c>
      <c r="AH14" s="2" cm="1">
        <f t="array" ref="AH14">AVERAGE(ABS(R14:AE14))</f>
        <v>0.76587478903765316</v>
      </c>
    </row>
    <row r="15" spans="2:3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cm="1">
        <f t="array" ref="AG15">MAX(ABS(D14:Q14))</f>
        <v>99.822340646577629</v>
      </c>
      <c r="AH15" s="2"/>
    </row>
    <row r="16" spans="2:3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cm="1">
        <f t="array" ref="AG16">MAX(ABS(R14:AE14))</f>
        <v>1.850685849835068</v>
      </c>
      <c r="AH16" s="2"/>
    </row>
    <row r="17" spans="2:130">
      <c r="B17" s="2" t="s">
        <v>74</v>
      </c>
      <c r="C17" s="2"/>
      <c r="D17" s="2">
        <v>0</v>
      </c>
      <c r="E17" s="2">
        <v>-4.9553158725970796</v>
      </c>
      <c r="F17" s="2">
        <v>-12.9160279576726</v>
      </c>
      <c r="G17" s="2">
        <v>-10.3984743458537</v>
      </c>
      <c r="H17" s="2">
        <v>-8.8286331549993502</v>
      </c>
      <c r="I17" s="2">
        <v>-14.427823608711501</v>
      </c>
      <c r="J17" s="2">
        <v>-13.376325221188999</v>
      </c>
      <c r="K17" s="2">
        <v>-13.276630805457399</v>
      </c>
      <c r="L17" s="2">
        <v>-14.8983019624525</v>
      </c>
      <c r="M17" s="2">
        <v>-15.1028161567233</v>
      </c>
      <c r="N17" s="2">
        <v>-14.8693200170678</v>
      </c>
      <c r="O17" s="2">
        <v>-14.9405092156143</v>
      </c>
      <c r="P17" s="2">
        <v>-15.411973827984699</v>
      </c>
      <c r="Q17" s="2">
        <v>-16.042518829911401</v>
      </c>
      <c r="R17" s="2">
        <v>1.06</v>
      </c>
      <c r="S17" s="2">
        <v>1.0449999999999999</v>
      </c>
      <c r="T17" s="2">
        <v>1.01</v>
      </c>
      <c r="U17" s="2">
        <v>1.0151580950296699</v>
      </c>
      <c r="V17" s="2">
        <v>1.0182273938951001</v>
      </c>
      <c r="W17" s="2">
        <v>1.07</v>
      </c>
      <c r="X17" s="2">
        <v>1.06004001370907</v>
      </c>
      <c r="Y17" s="2">
        <v>1.0900000000000001</v>
      </c>
      <c r="Z17" s="2">
        <v>1.0533929898577301</v>
      </c>
      <c r="AA17" s="2">
        <v>1.05214221942256</v>
      </c>
      <c r="AB17" s="2">
        <v>1.0504098387559899</v>
      </c>
      <c r="AC17" s="2">
        <v>1.0537624129188701</v>
      </c>
      <c r="AD17" s="2">
        <v>1.04838270508869</v>
      </c>
      <c r="AE17" s="2">
        <v>1.04472962403575</v>
      </c>
      <c r="AF17" s="2"/>
      <c r="AG17" s="25">
        <v>1.03606756299078E-5</v>
      </c>
      <c r="AH17" s="2">
        <v>3</v>
      </c>
    </row>
    <row r="18" spans="2:130">
      <c r="B18" s="2"/>
      <c r="C18" s="2"/>
      <c r="D18" s="2">
        <v>0</v>
      </c>
      <c r="E18" s="2">
        <f>(E17-E5)/E5*100</f>
        <v>-0.49566520889399213</v>
      </c>
      <c r="F18" s="2">
        <f>(F17-F5)/F5*100</f>
        <v>1.5411002961682376</v>
      </c>
      <c r="G18" s="2">
        <f>(G17-G5)/G5*100</f>
        <v>0.66286878851596909</v>
      </c>
      <c r="H18" s="2">
        <f>(H17-H5)/H5*100</f>
        <v>0.55390837129101178</v>
      </c>
      <c r="I18" s="2">
        <f>(I17-I5)/I5*100</f>
        <v>1.4614881062693401</v>
      </c>
      <c r="J18" s="2">
        <f>(J17-J5)/J5*100</f>
        <v>4.7309059005235E-2</v>
      </c>
      <c r="K18" s="2">
        <f>(K17-K5)/K5*100</f>
        <v>-0.62402091723503039</v>
      </c>
      <c r="L18" s="2">
        <f>(L17-L5)/L5*100</f>
        <v>-0.27910333030454865</v>
      </c>
      <c r="M18" s="2">
        <f>(M17-M5)/M5*100</f>
        <v>1.8650044525167331E-2</v>
      </c>
      <c r="N18" s="2">
        <f>(N17-N5)/N5*100</f>
        <v>0.53630843183097077</v>
      </c>
      <c r="O18" s="2">
        <f>(O17-O5)/O5*100</f>
        <v>-0.85926200654080997</v>
      </c>
      <c r="P18" s="2">
        <f>(P17-P5)/P5*100</f>
        <v>1.6620964906642417</v>
      </c>
      <c r="Q18" s="2">
        <f>(Q17-Q5)/Q5*100</f>
        <v>1.5703428375324596E-2</v>
      </c>
      <c r="R18" s="2">
        <f>(R17-R5)/R5*100</f>
        <v>0</v>
      </c>
      <c r="S18" s="2">
        <f>(S17-S5)/S5*100</f>
        <v>0</v>
      </c>
      <c r="T18" s="2">
        <f>(T17-T5)/T5*100</f>
        <v>0</v>
      </c>
      <c r="U18" s="2">
        <f>(U17-U5)/U5*100</f>
        <v>-0.37702698433071546</v>
      </c>
      <c r="V18" s="2">
        <f>(V17-V5)/V5*100</f>
        <v>-0.17378491224509135</v>
      </c>
      <c r="W18" s="2">
        <f>(W17-W5)/W5*100</f>
        <v>0</v>
      </c>
      <c r="X18" s="2">
        <f>(X17-X5)/X5*100</f>
        <v>-0.18455614792185332</v>
      </c>
      <c r="Y18" s="2">
        <f>(Y17-Y5)/Y5*100</f>
        <v>0</v>
      </c>
      <c r="Z18" s="2">
        <f>(Z17-Z5)/Z5*100</f>
        <v>-0.24687596044222904</v>
      </c>
      <c r="AA18" s="2">
        <f>(AA17-AA5)/AA5*100</f>
        <v>0.10867929805519486</v>
      </c>
      <c r="AB18" s="2">
        <f>(AB17-AB5)/AB5*100</f>
        <v>-0.62347788495837442</v>
      </c>
      <c r="AC18" s="2">
        <f>(AC17-AC5)/AC5*100</f>
        <v>-0.11730683233458437</v>
      </c>
      <c r="AD18" s="2">
        <f>(AD17-AD5)/AD5*100</f>
        <v>-0.15402808679143035</v>
      </c>
      <c r="AE18" s="2">
        <f>(AE17-AE5)/AE5*100</f>
        <v>0.84262780267856663</v>
      </c>
      <c r="AF18" s="2"/>
      <c r="AG18" s="2" cm="1">
        <f t="array" ref="AG18">AVERAGE(ABS(D18:Q18))</f>
        <v>0.62553460568713426</v>
      </c>
      <c r="AH18" s="2" cm="1">
        <f t="array" ref="AH18">AVERAGE(ABS(R18:AE18))</f>
        <v>0.20202599355414572</v>
      </c>
    </row>
    <row r="20" spans="2:13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  <c r="AO20">
        <v>38</v>
      </c>
      <c r="AP20">
        <v>39</v>
      </c>
      <c r="AQ20">
        <v>40</v>
      </c>
      <c r="AR20">
        <v>41</v>
      </c>
      <c r="AS20">
        <v>42</v>
      </c>
      <c r="AT20">
        <v>43</v>
      </c>
      <c r="AU20">
        <v>44</v>
      </c>
      <c r="AV20">
        <v>45</v>
      </c>
      <c r="AW20">
        <v>46</v>
      </c>
      <c r="AX20">
        <v>47</v>
      </c>
      <c r="AY20">
        <v>48</v>
      </c>
      <c r="AZ20">
        <v>49</v>
      </c>
      <c r="BA20">
        <v>50</v>
      </c>
      <c r="BB20">
        <v>51</v>
      </c>
      <c r="BC20">
        <v>52</v>
      </c>
      <c r="BD20">
        <v>53</v>
      </c>
      <c r="BE20">
        <v>54</v>
      </c>
      <c r="BF20">
        <v>55</v>
      </c>
      <c r="BG20">
        <v>56</v>
      </c>
      <c r="BH20">
        <v>57</v>
      </c>
      <c r="BI20">
        <v>1</v>
      </c>
      <c r="BJ20">
        <v>2</v>
      </c>
      <c r="BK20">
        <v>3</v>
      </c>
      <c r="BL20">
        <v>4</v>
      </c>
      <c r="BM20">
        <v>5</v>
      </c>
      <c r="BN20">
        <v>6</v>
      </c>
      <c r="BO20">
        <v>7</v>
      </c>
      <c r="BP20">
        <v>8</v>
      </c>
      <c r="BQ20">
        <v>9</v>
      </c>
      <c r="BR20">
        <v>10</v>
      </c>
      <c r="BS20">
        <v>11</v>
      </c>
      <c r="BT20">
        <v>12</v>
      </c>
      <c r="BU20">
        <v>13</v>
      </c>
      <c r="BV20">
        <v>14</v>
      </c>
      <c r="BW20">
        <v>15</v>
      </c>
      <c r="BX20">
        <v>16</v>
      </c>
      <c r="BY20">
        <v>17</v>
      </c>
      <c r="BZ20">
        <v>18</v>
      </c>
      <c r="CA20">
        <v>19</v>
      </c>
      <c r="CB20">
        <v>20</v>
      </c>
      <c r="CC20">
        <v>21</v>
      </c>
      <c r="CD20">
        <v>22</v>
      </c>
      <c r="CE20">
        <v>23</v>
      </c>
      <c r="CF20">
        <v>24</v>
      </c>
      <c r="CG20">
        <v>25</v>
      </c>
      <c r="CH20">
        <v>26</v>
      </c>
      <c r="CI20">
        <v>27</v>
      </c>
      <c r="CJ20">
        <v>28</v>
      </c>
      <c r="CK20">
        <v>29</v>
      </c>
      <c r="CL20">
        <v>30</v>
      </c>
      <c r="CM20">
        <v>31</v>
      </c>
      <c r="CN20">
        <v>32</v>
      </c>
      <c r="CO20">
        <v>33</v>
      </c>
      <c r="CP20">
        <v>34</v>
      </c>
      <c r="CQ20">
        <v>35</v>
      </c>
      <c r="CR20">
        <v>36</v>
      </c>
      <c r="CS20">
        <v>37</v>
      </c>
      <c r="CT20">
        <v>38</v>
      </c>
      <c r="CU20">
        <v>39</v>
      </c>
      <c r="CV20">
        <v>40</v>
      </c>
      <c r="CW20">
        <v>41</v>
      </c>
      <c r="CX20">
        <v>42</v>
      </c>
      <c r="CY20">
        <v>43</v>
      </c>
      <c r="CZ20">
        <v>44</v>
      </c>
      <c r="DA20">
        <v>45</v>
      </c>
      <c r="DB20">
        <v>46</v>
      </c>
      <c r="DC20">
        <v>47</v>
      </c>
      <c r="DD20">
        <v>48</v>
      </c>
      <c r="DE20">
        <v>49</v>
      </c>
      <c r="DF20">
        <v>50</v>
      </c>
      <c r="DG20">
        <v>51</v>
      </c>
      <c r="DH20">
        <v>52</v>
      </c>
      <c r="DI20">
        <v>53</v>
      </c>
      <c r="DJ20">
        <v>54</v>
      </c>
      <c r="DK20">
        <v>55</v>
      </c>
      <c r="DL20">
        <v>56</v>
      </c>
      <c r="DM20">
        <v>57</v>
      </c>
    </row>
    <row r="21" spans="2:130">
      <c r="B21" t="s">
        <v>76</v>
      </c>
      <c r="D21" s="27">
        <v>0</v>
      </c>
      <c r="E21" s="27">
        <v>-1.18</v>
      </c>
      <c r="F21" s="27">
        <v>-5.97</v>
      </c>
      <c r="G21">
        <v>-7.32</v>
      </c>
      <c r="H21">
        <v>-8.52</v>
      </c>
      <c r="I21" s="27">
        <v>-8.65</v>
      </c>
      <c r="J21">
        <v>-7.58</v>
      </c>
      <c r="K21" s="27">
        <v>-4.45</v>
      </c>
      <c r="L21" s="27">
        <v>-9.56</v>
      </c>
      <c r="M21">
        <v>-11.43</v>
      </c>
      <c r="N21">
        <v>-10.17</v>
      </c>
      <c r="O21" s="27">
        <v>-10.46</v>
      </c>
      <c r="P21">
        <v>-9.7899999999999991</v>
      </c>
      <c r="Q21">
        <v>-9.33</v>
      </c>
      <c r="R21">
        <v>-7.18</v>
      </c>
      <c r="S21">
        <v>-8.85</v>
      </c>
      <c r="T21">
        <v>-5.39</v>
      </c>
      <c r="U21">
        <v>-11.71</v>
      </c>
      <c r="V21">
        <v>-13.2</v>
      </c>
      <c r="W21">
        <v>-13.41</v>
      </c>
      <c r="X21">
        <v>-12.89</v>
      </c>
      <c r="Y21">
        <v>-12.84</v>
      </c>
      <c r="Z21">
        <v>-12.91</v>
      </c>
      <c r="AA21">
        <v>-13.25</v>
      </c>
      <c r="AB21" s="2">
        <v>-18.13</v>
      </c>
      <c r="AC21">
        <v>-12.95</v>
      </c>
      <c r="AD21">
        <v>-11.48</v>
      </c>
      <c r="AE21">
        <v>-10.45</v>
      </c>
      <c r="AF21">
        <v>-9.75</v>
      </c>
      <c r="AG21" s="2">
        <v>-18.68</v>
      </c>
      <c r="AH21">
        <v>-19.34</v>
      </c>
      <c r="AI21">
        <v>-18.46</v>
      </c>
      <c r="AJ21">
        <v>-18.5</v>
      </c>
      <c r="AK21">
        <v>-14.1</v>
      </c>
      <c r="AL21">
        <v>-13.86</v>
      </c>
      <c r="AM21">
        <v>-13.59</v>
      </c>
      <c r="AN21">
        <v>-13.41</v>
      </c>
      <c r="AO21">
        <v>-12.71</v>
      </c>
      <c r="AP21">
        <v>-13.46</v>
      </c>
      <c r="AQ21">
        <v>-13.62</v>
      </c>
      <c r="AR21">
        <v>-14.05</v>
      </c>
      <c r="AS21">
        <v>-15.5</v>
      </c>
      <c r="AT21">
        <v>-11.33</v>
      </c>
      <c r="AU21">
        <v>-11.86</v>
      </c>
      <c r="AV21">
        <v>-9.25</v>
      </c>
      <c r="AW21">
        <v>-11.89</v>
      </c>
      <c r="AX21">
        <v>-12.49</v>
      </c>
      <c r="AY21">
        <v>-12.59</v>
      </c>
      <c r="AZ21">
        <v>-12.92</v>
      </c>
      <c r="BA21">
        <v>-13.39</v>
      </c>
      <c r="BB21">
        <v>-12.52</v>
      </c>
      <c r="BC21">
        <v>-11.47</v>
      </c>
      <c r="BD21">
        <v>-12.23</v>
      </c>
      <c r="BE21">
        <v>-11.69</v>
      </c>
      <c r="BF21">
        <v>-10.78</v>
      </c>
      <c r="BG21">
        <v>-16.04</v>
      </c>
      <c r="BH21">
        <v>-16.559999999999999</v>
      </c>
      <c r="BI21" s="27">
        <v>1.04</v>
      </c>
      <c r="BJ21" s="27">
        <v>1.01</v>
      </c>
      <c r="BK21" s="27">
        <v>0.98499999999999999</v>
      </c>
      <c r="BL21">
        <v>0.98099999999999998</v>
      </c>
      <c r="BM21">
        <v>0.97599999999999998</v>
      </c>
      <c r="BN21" s="27">
        <v>0.98</v>
      </c>
      <c r="BO21">
        <v>0.98399999999999999</v>
      </c>
      <c r="BP21" s="27">
        <v>1.0049999999999999</v>
      </c>
      <c r="BQ21" s="27">
        <v>0.98</v>
      </c>
      <c r="BR21">
        <v>0.98599999999999999</v>
      </c>
      <c r="BS21">
        <v>0.97399999999999998</v>
      </c>
      <c r="BT21" s="27">
        <v>1.0149999999999999</v>
      </c>
      <c r="BU21">
        <v>0.97899999999999998</v>
      </c>
      <c r="BV21">
        <v>0.97</v>
      </c>
      <c r="BW21">
        <v>0.98799999999999999</v>
      </c>
      <c r="BX21">
        <v>1.0129999999999999</v>
      </c>
      <c r="BY21">
        <v>1.0169999999999999</v>
      </c>
      <c r="BZ21">
        <v>1.0009999999999999</v>
      </c>
      <c r="CA21">
        <v>0.97</v>
      </c>
      <c r="CB21">
        <v>0.96399999999999997</v>
      </c>
      <c r="CC21">
        <v>1.008</v>
      </c>
      <c r="CD21">
        <v>1.01</v>
      </c>
      <c r="CE21">
        <v>1.008</v>
      </c>
      <c r="CF21">
        <v>0.999</v>
      </c>
      <c r="CG21" s="2">
        <v>0.98199999999999998</v>
      </c>
      <c r="CH21">
        <v>0.95899999999999996</v>
      </c>
      <c r="CI21">
        <v>0.98199999999999998</v>
      </c>
      <c r="CJ21">
        <v>0.997</v>
      </c>
      <c r="CK21">
        <v>1.01</v>
      </c>
      <c r="CL21" s="2">
        <v>0.96199999999999997</v>
      </c>
      <c r="CM21">
        <v>0.93600000000000005</v>
      </c>
      <c r="CN21">
        <v>0.94899999999999995</v>
      </c>
      <c r="CO21">
        <v>0.94699999999999995</v>
      </c>
      <c r="CP21">
        <v>0.95899999999999996</v>
      </c>
      <c r="CQ21">
        <v>0.96599999999999997</v>
      </c>
      <c r="CR21">
        <v>0.97599999999999998</v>
      </c>
      <c r="CS21">
        <v>0.98499999999999999</v>
      </c>
      <c r="CT21">
        <v>1.0129999999999999</v>
      </c>
      <c r="CU21">
        <v>0.98299999999999998</v>
      </c>
      <c r="CV21">
        <v>0.97299999999999998</v>
      </c>
      <c r="CW21">
        <v>0.996</v>
      </c>
      <c r="CX21">
        <v>0.96599999999999997</v>
      </c>
      <c r="CY21">
        <v>1.01</v>
      </c>
      <c r="CZ21">
        <v>1.0169999999999999</v>
      </c>
      <c r="DA21">
        <v>1.036</v>
      </c>
      <c r="DB21">
        <v>1.05</v>
      </c>
      <c r="DC21">
        <v>1.0329999999999999</v>
      </c>
      <c r="DD21">
        <v>1.0269999999999999</v>
      </c>
      <c r="DE21">
        <v>1.036</v>
      </c>
      <c r="DF21">
        <v>1.0229999999999999</v>
      </c>
      <c r="DG21">
        <v>1.052</v>
      </c>
      <c r="DH21">
        <v>0.98</v>
      </c>
      <c r="DI21">
        <v>0.97099999999999997</v>
      </c>
      <c r="DJ21">
        <v>0.996</v>
      </c>
      <c r="DK21">
        <v>1.0309999999999999</v>
      </c>
      <c r="DL21">
        <v>0.96799999999999997</v>
      </c>
      <c r="DM21">
        <v>0.96499999999999997</v>
      </c>
      <c r="DS21" t="s">
        <v>86</v>
      </c>
      <c r="DT21" t="s">
        <v>37</v>
      </c>
    </row>
    <row r="22" spans="2:130">
      <c r="B22" s="2" t="s">
        <v>77</v>
      </c>
      <c r="C22" s="2"/>
      <c r="D22" s="23">
        <v>0</v>
      </c>
      <c r="E22" s="23">
        <v>-1.1466901176652</v>
      </c>
      <c r="F22" s="23">
        <v>-6.0279341773646697</v>
      </c>
      <c r="G22" s="23">
        <v>-7.3590982246724304</v>
      </c>
      <c r="H22" s="23">
        <v>-8.5831152381603601</v>
      </c>
      <c r="I22" s="23">
        <v>-8.7741146639411696</v>
      </c>
      <c r="J22" s="23">
        <v>-7.6744795786738997</v>
      </c>
      <c r="K22" s="23">
        <v>-4.5306091278432898</v>
      </c>
      <c r="L22" s="23">
        <v>-9.66628465132478</v>
      </c>
      <c r="M22" s="23">
        <v>-11.416601714457901</v>
      </c>
      <c r="N22" s="23">
        <v>-10.3061925889275</v>
      </c>
      <c r="O22" s="23">
        <v>-10.468011739323099</v>
      </c>
      <c r="P22" s="23">
        <v>-9.8478239324731796</v>
      </c>
      <c r="Q22" s="23">
        <v>-9.4044666381828304</v>
      </c>
      <c r="R22" s="23">
        <v>-7.2060517579037304</v>
      </c>
      <c r="S22" s="23">
        <v>-8.7867374953501791</v>
      </c>
      <c r="T22" s="23">
        <v>-5.6331039547050397</v>
      </c>
      <c r="U22" s="23">
        <v>-13.233732674894901</v>
      </c>
      <c r="V22" s="23">
        <v>-12.462141172720999</v>
      </c>
      <c r="W22" s="23">
        <v>-11.8971197715823</v>
      </c>
      <c r="X22" s="23">
        <v>-12.9771904228349</v>
      </c>
      <c r="Y22" s="23">
        <v>-12.760552852862499</v>
      </c>
      <c r="Z22" s="23">
        <v>-12.8092628433357</v>
      </c>
      <c r="AA22" s="23">
        <v>-13.349933479737301</v>
      </c>
      <c r="AB22" s="23">
        <v>-19.238036126432</v>
      </c>
      <c r="AC22" s="23">
        <v>-13.171359682143599</v>
      </c>
      <c r="AD22" s="23">
        <v>-11.5842644349573</v>
      </c>
      <c r="AE22" s="23">
        <v>-10.461632802910501</v>
      </c>
      <c r="AF22" s="23">
        <v>-9.83995576234474</v>
      </c>
      <c r="AG22" s="23">
        <v>-19.6884696608243</v>
      </c>
      <c r="AH22" s="23">
        <v>-19.135406286377901</v>
      </c>
      <c r="AI22" s="23">
        <v>-18.399726935759201</v>
      </c>
      <c r="AJ22" s="23">
        <v>-18.408703751175501</v>
      </c>
      <c r="AK22" s="23">
        <v>-14.0417796604786</v>
      </c>
      <c r="AL22" s="23">
        <v>-13.8167413261777</v>
      </c>
      <c r="AM22" s="23">
        <v>-13.4887405788688</v>
      </c>
      <c r="AN22" s="23">
        <v>-13.2622589246684</v>
      </c>
      <c r="AO22" s="23">
        <v>-12.613963133275901</v>
      </c>
      <c r="AP22" s="23">
        <v>-13.281523623603601</v>
      </c>
      <c r="AQ22" s="23">
        <v>-13.5779081217865</v>
      </c>
      <c r="AR22" s="23">
        <v>-13.8311752507198</v>
      </c>
      <c r="AS22" s="23">
        <v>-15.175510430648901</v>
      </c>
      <c r="AT22" s="23">
        <v>-11.360281127469401</v>
      </c>
      <c r="AU22" s="23">
        <v>-11.7788887246735</v>
      </c>
      <c r="AV22" s="23">
        <v>-9.3134275235557702</v>
      </c>
      <c r="AW22" s="23">
        <v>-11.443646261372599</v>
      </c>
      <c r="AX22" s="23">
        <v>-12.6156992750669</v>
      </c>
      <c r="AY22" s="23">
        <v>-12.642903646003001</v>
      </c>
      <c r="AZ22" s="23">
        <v>-12.7990860189215</v>
      </c>
      <c r="BA22" s="23">
        <v>-13.5960659618289</v>
      </c>
      <c r="BB22" s="23">
        <v>-12.5697231369783</v>
      </c>
      <c r="BC22" s="23">
        <v>-11.4837584451454</v>
      </c>
      <c r="BD22" s="23">
        <v>-12.387289406567101</v>
      </c>
      <c r="BE22" s="23">
        <v>-11.769191514431601</v>
      </c>
      <c r="BF22" s="23">
        <v>-11.091526542253</v>
      </c>
      <c r="BG22" s="23">
        <v>-15.581918888726101</v>
      </c>
      <c r="BH22" s="23">
        <v>-15.7977411992381</v>
      </c>
      <c r="BI22" s="24">
        <v>1.04</v>
      </c>
      <c r="BJ22" s="24">
        <v>1.01</v>
      </c>
      <c r="BK22" s="24">
        <v>0.98499999999999999</v>
      </c>
      <c r="BL22" s="24">
        <v>0.98250770716547298</v>
      </c>
      <c r="BM22" s="24">
        <v>0.97295286115727797</v>
      </c>
      <c r="BN22" s="24">
        <v>0.98</v>
      </c>
      <c r="BO22" s="24">
        <v>0.98300997497173903</v>
      </c>
      <c r="BP22" s="24">
        <v>1.0049999999999999</v>
      </c>
      <c r="BQ22" s="24">
        <v>0.98</v>
      </c>
      <c r="BR22" s="24">
        <v>0.98619662413035603</v>
      </c>
      <c r="BS22" s="24">
        <v>0.97538487230752702</v>
      </c>
      <c r="BT22" s="24">
        <v>1.0149999999999999</v>
      </c>
      <c r="BU22" s="24">
        <v>0.97626974001011102</v>
      </c>
      <c r="BV22" s="24">
        <v>0.96830114695938696</v>
      </c>
      <c r="BW22" s="24">
        <v>0.98558036839602103</v>
      </c>
      <c r="BX22" s="24">
        <v>1.00975917838461</v>
      </c>
      <c r="BY22" s="24">
        <v>1.0170556318572199</v>
      </c>
      <c r="BZ22" s="24">
        <v>0.976820168283831</v>
      </c>
      <c r="CA22" s="24">
        <v>0.994629589760612</v>
      </c>
      <c r="CB22" s="24">
        <v>0.98604268761134595</v>
      </c>
      <c r="CC22" s="24">
        <v>1.0154178317538001</v>
      </c>
      <c r="CD22" s="24">
        <v>1.01245671756452</v>
      </c>
      <c r="CE22" s="24">
        <v>1.01103380176393</v>
      </c>
      <c r="CF22" s="24">
        <v>0.998397429129664</v>
      </c>
      <c r="CG22" s="24">
        <v>0.972593451125354</v>
      </c>
      <c r="CH22" s="24">
        <v>0.96015457100066903</v>
      </c>
      <c r="CI22" s="24">
        <v>0.98039444077051197</v>
      </c>
      <c r="CJ22" s="24">
        <v>0.99666309495864003</v>
      </c>
      <c r="CK22" s="24">
        <v>1.0072312199993201</v>
      </c>
      <c r="CL22" s="24">
        <v>0.96364906705415099</v>
      </c>
      <c r="CM22" s="24">
        <v>0.94791782400957303</v>
      </c>
      <c r="CN22" s="24">
        <v>0.95904610578649696</v>
      </c>
      <c r="CO22" s="24">
        <v>0.95680343586791095</v>
      </c>
      <c r="CP22" s="24">
        <v>0.95552811231817103</v>
      </c>
      <c r="CQ22" s="24">
        <v>0.96634748817310701</v>
      </c>
      <c r="CR22" s="24">
        <v>0.97472882195274102</v>
      </c>
      <c r="CS22" s="24">
        <v>0.98226989188795999</v>
      </c>
      <c r="CT22" s="24">
        <v>1.01433558990104</v>
      </c>
      <c r="CU22" s="24">
        <v>0.98065616176661796</v>
      </c>
      <c r="CV22" s="24">
        <v>0.97115692024341305</v>
      </c>
      <c r="CW22" s="24">
        <v>1.0027708042764001</v>
      </c>
      <c r="CX22" s="24">
        <v>0.96252299359690396</v>
      </c>
      <c r="CY22" s="24">
        <v>1.0164445716797801</v>
      </c>
      <c r="CZ22" s="24">
        <v>1.0182419434646699</v>
      </c>
      <c r="DA22" s="24">
        <v>1.0331567024066599</v>
      </c>
      <c r="DB22" s="24">
        <v>1.05715706844313</v>
      </c>
      <c r="DC22" s="24">
        <v>1.03227384199106</v>
      </c>
      <c r="DD22" s="24">
        <v>1.02719285696664</v>
      </c>
      <c r="DE22" s="24">
        <v>1.0342460739517401</v>
      </c>
      <c r="DF22" s="24">
        <v>1.0226245452237199</v>
      </c>
      <c r="DG22" s="24">
        <v>1.0531396115235601</v>
      </c>
      <c r="DH22" s="24">
        <v>0.97800071910122599</v>
      </c>
      <c r="DI22" s="24">
        <v>0.968843466852227</v>
      </c>
      <c r="DJ22" s="24">
        <v>1.0017972132706201</v>
      </c>
      <c r="DK22" s="24">
        <v>1.03250342815927</v>
      </c>
      <c r="DL22" s="24">
        <v>0.96926622588607103</v>
      </c>
      <c r="DM22" s="24">
        <v>0.96149263643020899</v>
      </c>
      <c r="DN22" s="2"/>
      <c r="DO22" s="2">
        <v>1.02396712562281E-4</v>
      </c>
      <c r="DP22" s="2"/>
      <c r="DQ22" s="2">
        <v>3</v>
      </c>
      <c r="DR22" s="2"/>
      <c r="DS22" s="24" cm="1">
        <f t="array" ref="DS22">AVERAGE(ABS(D23:BH23))</f>
        <v>1.7486082171444841</v>
      </c>
      <c r="DT22" s="2" cm="1">
        <f t="array" ref="DT22">MAX(ABS(D23:BH23))</f>
        <v>13.012234627625105</v>
      </c>
    </row>
    <row r="23" spans="2:130">
      <c r="B23" s="2"/>
      <c r="C23" s="2"/>
      <c r="D23" s="23">
        <v>0</v>
      </c>
      <c r="E23" s="23">
        <f>(E22-E21)/E21*100</f>
        <v>-2.8228713843050786</v>
      </c>
      <c r="F23" s="23">
        <f>(F22-F21)/F21*100</f>
        <v>0.97042173140150734</v>
      </c>
      <c r="G23" s="23">
        <f>(G22-G21)/G21*100</f>
        <v>0.53412875235560209</v>
      </c>
      <c r="H23" s="23">
        <f>(H22-H21)/H21*100</f>
        <v>0.74078918028592233</v>
      </c>
      <c r="I23" s="23">
        <f>(I22-I21)/I21*100</f>
        <v>1.4348516062562913</v>
      </c>
      <c r="J23" s="23">
        <f>(J22-J21)/J21*100</f>
        <v>1.2464324363311301</v>
      </c>
      <c r="K23" s="23">
        <f>(K22-K21)/K21*100</f>
        <v>1.8114410751301047</v>
      </c>
      <c r="L23" s="23">
        <f>(L22-L21)/L21*100</f>
        <v>1.111764135196438</v>
      </c>
      <c r="M23" s="23">
        <f>(M22-M21)/M21*100</f>
        <v>-0.11722034595012139</v>
      </c>
      <c r="N23" s="23">
        <f>(N22-N21)/N21*100</f>
        <v>1.3391601664454273</v>
      </c>
      <c r="O23" s="23">
        <f>(O22-O21)/O21*100</f>
        <v>7.6594066186410223E-2</v>
      </c>
      <c r="P23" s="23">
        <f>(P22-P21)/P21*100</f>
        <v>0.59064282403657209</v>
      </c>
      <c r="Q23" s="23">
        <f>(Q22-Q21)/Q21*100</f>
        <v>0.79814188834759148</v>
      </c>
      <c r="R23" s="23">
        <f>(R22-R21)/R21*100</f>
        <v>0.36283785381240546</v>
      </c>
      <c r="S23" s="23">
        <f>(S22-S21)/S21*100</f>
        <v>-0.71483056101492126</v>
      </c>
      <c r="T23" s="23">
        <f>(T22-T21)/T21*100</f>
        <v>4.5102774527836731</v>
      </c>
      <c r="U23" s="23">
        <f>(U22-U21)/U21*100</f>
        <v>13.012234627625105</v>
      </c>
      <c r="V23" s="23">
        <f>(V22-V21)/V21*100</f>
        <v>-5.5898396005984861</v>
      </c>
      <c r="W23" s="23">
        <f>(W22-W21)/W21*100</f>
        <v>-11.281731755538402</v>
      </c>
      <c r="X23" s="23">
        <f>(X22-X21)/X21*100</f>
        <v>0.67641910655468729</v>
      </c>
      <c r="Y23" s="23">
        <f>(Y22-Y21)/Y21*100</f>
        <v>-0.61874725184969204</v>
      </c>
      <c r="Z23" s="23">
        <f>(Z22-Z21)/Z21*100</f>
        <v>-0.78030330491324418</v>
      </c>
      <c r="AA23" s="23">
        <f>(AA22-AA21)/AA21*100</f>
        <v>0.75421494141358947</v>
      </c>
      <c r="AB23" s="23">
        <f>(AB22-AB21)/AB21*100</f>
        <v>6.1116168032653126</v>
      </c>
      <c r="AC23" s="23">
        <f>(AC22-AC21)/AC21*100</f>
        <v>1.7093411748540535</v>
      </c>
      <c r="AD23" s="23">
        <f>(AD22-AD21)/AD21*100</f>
        <v>0.90822678534232748</v>
      </c>
      <c r="AE23" s="23">
        <f>(AE22-AE21)/AE21*100</f>
        <v>0.11131868813876826</v>
      </c>
      <c r="AF23" s="23">
        <f>(AF22-AF21)/AF21*100</f>
        <v>0.92262320353579497</v>
      </c>
      <c r="AG23" s="23">
        <f>(AG22-AG21)/AG21*100</f>
        <v>5.3986598545198072</v>
      </c>
      <c r="AH23" s="23">
        <f>(AH22-AH21)/AH21*100</f>
        <v>-1.0578785606106473</v>
      </c>
      <c r="AI23" s="23">
        <f>(AI22-AI21)/AI21*100</f>
        <v>-0.3265063068299015</v>
      </c>
      <c r="AJ23" s="23">
        <f>(AJ22-AJ21)/AJ21*100</f>
        <v>-0.49349323688918167</v>
      </c>
      <c r="AK23" s="23">
        <f>(AK22-AK21)/AK21*100</f>
        <v>-0.41291020937162992</v>
      </c>
      <c r="AL23" s="23">
        <f>(AL22-AL21)/AL21*100</f>
        <v>-0.31211164373953165</v>
      </c>
      <c r="AM23" s="23">
        <f>(AM22-AM21)/AM21*100</f>
        <v>-0.74510243657983743</v>
      </c>
      <c r="AN23" s="23">
        <f>(AN22-AN21)/AN21*100</f>
        <v>-1.1017231568352006</v>
      </c>
      <c r="AO23" s="23">
        <f>(AO22-AO21)/AO21*100</f>
        <v>-0.75560083968607605</v>
      </c>
      <c r="AP23" s="23">
        <f>(AP22-AP21)/AP21*100</f>
        <v>-1.3259760504933145</v>
      </c>
      <c r="AQ23" s="23">
        <f>(AQ22-AQ21)/AQ21*100</f>
        <v>-0.3090446271182038</v>
      </c>
      <c r="AR23" s="23">
        <f>(AR22-AR21)/AR21*100</f>
        <v>-1.5574715251259803</v>
      </c>
      <c r="AS23" s="23">
        <f>(AS22-AS21)/AS21*100</f>
        <v>-2.0934810925877381</v>
      </c>
      <c r="AT23" s="23">
        <f>(AT22-AT21)/AT21*100</f>
        <v>0.26726502620830372</v>
      </c>
      <c r="AU23" s="23">
        <f>(AU22-AU21)/AU21*100</f>
        <v>-0.6839062000548003</v>
      </c>
      <c r="AV23" s="23">
        <f>(AV22-AV21)/AV21*100</f>
        <v>0.68570295735967779</v>
      </c>
      <c r="AW23" s="23">
        <f>(AW22-AW21)/AW21*100</f>
        <v>-3.7540263972027019</v>
      </c>
      <c r="AX23" s="23">
        <f>(AX22-AX21)/AX21*100</f>
        <v>1.0063993199911925</v>
      </c>
      <c r="AY23" s="23">
        <f>(AY22-AY21)/AY21*100</f>
        <v>0.4202037013741145</v>
      </c>
      <c r="AZ23" s="23">
        <f>(AZ22-AZ21)/AZ21*100</f>
        <v>-0.93586672661377746</v>
      </c>
      <c r="BA23" s="23">
        <f>(BA22-BA21)/BA21*100</f>
        <v>1.5389541585429409</v>
      </c>
      <c r="BB23" s="23">
        <f>(BB22-BB21)/BB21*100</f>
        <v>0.39714965637620514</v>
      </c>
      <c r="BC23" s="23">
        <f>(BC22-BC21)/BC21*100</f>
        <v>0.11995157057889209</v>
      </c>
      <c r="BD23" s="23">
        <f>(BD22-BD21)/BD21*100</f>
        <v>1.2860949024292758</v>
      </c>
      <c r="BE23" s="23">
        <f>(BE22-BE21)/BE21*100</f>
        <v>0.67742955031309759</v>
      </c>
      <c r="BF23" s="23">
        <f>(BF22-BF21)/BF21*100</f>
        <v>2.889856607170691</v>
      </c>
      <c r="BG23" s="23">
        <f>(BG22-BG21)/BG21*100</f>
        <v>-2.8558672772686937</v>
      </c>
      <c r="BH23" s="23">
        <f>(BH22-BH21)/BH21*100</f>
        <v>-4.6030120818955238</v>
      </c>
      <c r="BI23" s="24">
        <f>(BI22-BI21)/BI21*100</f>
        <v>0</v>
      </c>
      <c r="BJ23" s="24">
        <f>(BJ22-BJ21)/BJ21*100</f>
        <v>0</v>
      </c>
      <c r="BK23" s="24">
        <f>(BK22-BK21)/BK21*100</f>
        <v>0</v>
      </c>
      <c r="BL23" s="24">
        <f>(BL22-BL21)/BL21*100</f>
        <v>0.15369084255586071</v>
      </c>
      <c r="BM23" s="24">
        <f>(BM22-BM21)/BM21*100</f>
        <v>-0.31220684863955001</v>
      </c>
      <c r="BN23" s="24">
        <f>(BN22-BN21)/BN21*100</f>
        <v>0</v>
      </c>
      <c r="BO23" s="24">
        <f>(BO22-BO21)/BO21*100</f>
        <v>-0.10061229962001572</v>
      </c>
      <c r="BP23" s="24">
        <f>(BP22-BP21)/BP21*100</f>
        <v>0</v>
      </c>
      <c r="BQ23" s="24">
        <f>(BQ22-BQ21)/BQ21*100</f>
        <v>0</v>
      </c>
      <c r="BR23" s="24">
        <f>(BR22-BR21)/BR21*100</f>
        <v>1.9941595370794915E-2</v>
      </c>
      <c r="BS23" s="24">
        <f>(BS22-BS21)/BS21*100</f>
        <v>0.14218401514651344</v>
      </c>
      <c r="BT23" s="24">
        <f>(BT22-BT21)/BT21*100</f>
        <v>0</v>
      </c>
      <c r="BU23" s="24">
        <f>(BU22-BU21)/BU21*100</f>
        <v>-0.27888253216434744</v>
      </c>
      <c r="BV23" s="24">
        <f>(BV22-BV21)/BV21*100</f>
        <v>-0.17513948872299104</v>
      </c>
      <c r="BW23" s="24">
        <f>(BW22-BW21)/BW21*100</f>
        <v>-0.24490198420839632</v>
      </c>
      <c r="BX23" s="24">
        <f>(BX22-BX21)/BX21*100</f>
        <v>-0.31992316045309527</v>
      </c>
      <c r="BY23" s="24">
        <f>(BY22-BY21)/BY21*100</f>
        <v>5.4701924503458826E-3</v>
      </c>
      <c r="BZ23" s="24">
        <f>(BZ22-BZ21)/BZ21*100</f>
        <v>-2.4155676040128764</v>
      </c>
      <c r="CA23" s="24">
        <f>(CA22-CA21)/CA21*100</f>
        <v>2.5391329650115488</v>
      </c>
      <c r="CB23" s="24">
        <f>(CB22-CB21)/CB21*100</f>
        <v>2.2865858517993756</v>
      </c>
      <c r="CC23" s="24">
        <f>(CC22-CC21)/CC21*100</f>
        <v>0.7358960073214349</v>
      </c>
      <c r="CD23" s="24">
        <f>(CD22-CD21)/CD21*100</f>
        <v>0.24323936282376621</v>
      </c>
      <c r="CE23" s="24">
        <f>(CE22-CE21)/CE21*100</f>
        <v>0.30097239721527558</v>
      </c>
      <c r="CF23" s="24">
        <f>(CF22-CF21)/CF21*100</f>
        <v>-6.0317404438037486E-2</v>
      </c>
      <c r="CG23" s="24">
        <f>(CG22-CG21)/CG21*100</f>
        <v>-0.9578970340780022</v>
      </c>
      <c r="CH23" s="24">
        <f>(CH22-CH21)/CH21*100</f>
        <v>0.12039322217612816</v>
      </c>
      <c r="CI23" s="24">
        <f>(CI22-CI21)/CI21*100</f>
        <v>-0.16349890320651916</v>
      </c>
      <c r="CJ23" s="24">
        <f>(CJ22-CJ21)/CJ21*100</f>
        <v>-3.3791879775322914E-2</v>
      </c>
      <c r="CK23" s="24">
        <f>(CK22-CK21)/CK21*100</f>
        <v>-0.27413663373068581</v>
      </c>
      <c r="CL23" s="24">
        <f>(CL22-CL21)/CL21*100</f>
        <v>0.17142069169969035</v>
      </c>
      <c r="CM23" s="24">
        <f>(CM22-CM21)/CM21*100</f>
        <v>1.2732717958945485</v>
      </c>
      <c r="CN23" s="24">
        <f>(CN22-CN21)/CN21*100</f>
        <v>1.058599134509695</v>
      </c>
      <c r="CO23" s="24">
        <f>(CO22-CO21)/CO21*100</f>
        <v>1.0352097009409706</v>
      </c>
      <c r="CP23" s="24">
        <f>(CP22-CP21)/CP21*100</f>
        <v>-0.36203208361094197</v>
      </c>
      <c r="CQ23" s="24">
        <f>(CQ22-CQ21)/CQ21*100</f>
        <v>3.59718605700865E-2</v>
      </c>
      <c r="CR23" s="24">
        <f>(CR22-CR21)/CR21*100</f>
        <v>-0.13024365238308999</v>
      </c>
      <c r="CS23" s="24">
        <f>(CS22-CS21)/CS21*100</f>
        <v>-0.27716833624771547</v>
      </c>
      <c r="CT23" s="24">
        <f>(CT22-CT21)/CT21*100</f>
        <v>0.13184500503850957</v>
      </c>
      <c r="CU23" s="24">
        <f>(CU22-CU21)/CU21*100</f>
        <v>-0.23843725670213864</v>
      </c>
      <c r="CV23" s="24">
        <f>(CV22-CV21)/CV21*100</f>
        <v>-0.18942237991643676</v>
      </c>
      <c r="CW23" s="24">
        <f>(CW22-CW21)/CW21*100</f>
        <v>0.67979962614458722</v>
      </c>
      <c r="CX23" s="24">
        <f>(CX22-CX21)/CX21*100</f>
        <v>-0.35993855104513517</v>
      </c>
      <c r="CY23" s="24">
        <f>(CY22-CY21)/CY21*100</f>
        <v>0.63807640393862131</v>
      </c>
      <c r="CZ23" s="24">
        <f>(CZ22-CZ21)/CZ21*100</f>
        <v>0.12211833477581047</v>
      </c>
      <c r="DA23" s="24">
        <f>(DA22-DA21)/DA21*100</f>
        <v>-0.27444957464672992</v>
      </c>
      <c r="DB23" s="24">
        <f>(DB22-DB21)/DB21*100</f>
        <v>0.68162556601237245</v>
      </c>
      <c r="DC23" s="24">
        <f>(DC22-DC21)/DC21*100</f>
        <v>-7.0296031843169099E-2</v>
      </c>
      <c r="DD23" s="24">
        <f>(DD22-DD21)/DD21*100</f>
        <v>1.8778672506335425E-2</v>
      </c>
      <c r="DE23" s="24">
        <f>(DE22-DE21)/DE21*100</f>
        <v>-0.16929788110617455</v>
      </c>
      <c r="DF23" s="24">
        <f>(DF22-DF21)/DF21*100</f>
        <v>-3.6701346654934706E-2</v>
      </c>
      <c r="DG23" s="24">
        <f>(DG22-DG21)/DG21*100</f>
        <v>0.10832809159315718</v>
      </c>
      <c r="DH23" s="24">
        <f>(DH22-DH21)/DH21*100</f>
        <v>-0.20400825497693797</v>
      </c>
      <c r="DI23" s="24">
        <f>(DI22-DI21)/DI21*100</f>
        <v>-0.2220940419951572</v>
      </c>
      <c r="DJ23" s="24">
        <f>(DJ22-DJ21)/DJ21*100</f>
        <v>0.58204952516266117</v>
      </c>
      <c r="DK23" s="24">
        <f>(DK22-DK21)/DK21*100</f>
        <v>0.1458223238865248</v>
      </c>
      <c r="DL23" s="24">
        <f>(DL22-DL21)/DL21*100</f>
        <v>0.13080845930486154</v>
      </c>
      <c r="DM23" s="24">
        <f>(DM22-DM21)/DM21*100</f>
        <v>-0.36345736474517903</v>
      </c>
      <c r="DN23" s="2"/>
      <c r="DO23" s="2"/>
      <c r="DP23" s="2"/>
      <c r="DQ23" s="2"/>
      <c r="DR23" s="2"/>
      <c r="DS23" s="24" cm="1">
        <f t="array" ref="DS23">AVERAGE(ABS(BI23:DM23))</f>
        <v>0.37887112583812377</v>
      </c>
      <c r="DT23" s="2" cm="1">
        <f t="array" ref="DT23">MAX(ABS(BI23:DM23))</f>
        <v>2.5391329650115488</v>
      </c>
    </row>
    <row r="26" spans="2:130">
      <c r="B26" s="2" t="s">
        <v>78</v>
      </c>
      <c r="C26" s="2"/>
      <c r="D26" s="2">
        <v>0</v>
      </c>
      <c r="E26" s="2">
        <v>-1.1505778616083999</v>
      </c>
      <c r="F26" s="2">
        <v>-6.0674355547284504</v>
      </c>
      <c r="G26" s="2">
        <v>-7.3166599329145701</v>
      </c>
      <c r="H26" s="2">
        <v>-8.4002571033796904</v>
      </c>
      <c r="I26" s="2">
        <v>-8.4757139517889595</v>
      </c>
      <c r="J26" s="2">
        <v>-7.4828192175736801</v>
      </c>
      <c r="K26" s="2">
        <v>-4.3702279741072303</v>
      </c>
      <c r="L26" s="2">
        <v>-9.7104078054722702</v>
      </c>
      <c r="M26" s="2">
        <v>-11.5868100866016</v>
      </c>
      <c r="N26" s="2">
        <v>-10.39222575879</v>
      </c>
      <c r="O26" s="2">
        <v>-10.647562625098701</v>
      </c>
      <c r="P26" s="2">
        <v>-9.9195886677093803</v>
      </c>
      <c r="Q26" s="2">
        <v>-9.4493922153541696</v>
      </c>
      <c r="R26" s="2">
        <v>-7.20519023919646</v>
      </c>
      <c r="S26" s="2">
        <v>-8.8987124751898996</v>
      </c>
      <c r="T26" s="2">
        <v>-5.67671947989027</v>
      </c>
      <c r="U26" s="2">
        <v>-13.314813387470799</v>
      </c>
      <c r="V26" s="2">
        <v>-11.9768463195813</v>
      </c>
      <c r="W26" s="2">
        <v>-11.0333670525062</v>
      </c>
      <c r="X26" s="2">
        <v>-13.5523170059805</v>
      </c>
      <c r="Y26" s="2">
        <v>-13.5342156332201</v>
      </c>
      <c r="Z26" s="2">
        <v>-13.7650768936288</v>
      </c>
      <c r="AA26" s="2">
        <v>-46.798779282266302</v>
      </c>
      <c r="AB26" s="2">
        <v>5.0517187545343001</v>
      </c>
      <c r="AC26" s="2">
        <v>-21.7653032044356</v>
      </c>
      <c r="AD26" s="2">
        <v>-10.4378701681936</v>
      </c>
      <c r="AE26" s="2">
        <v>-9.6422644223382008</v>
      </c>
      <c r="AF26" s="2">
        <v>-8.78098119457254</v>
      </c>
      <c r="AG26" s="2">
        <v>-739.44954009338403</v>
      </c>
      <c r="AH26" s="2">
        <v>-21.327948721955501</v>
      </c>
      <c r="AI26" s="2">
        <v>-22.521568597631401</v>
      </c>
      <c r="AJ26" s="2">
        <v>-22.575107930148899</v>
      </c>
      <c r="AK26" s="2">
        <v>-14.560708292568</v>
      </c>
      <c r="AL26" s="2">
        <v>-14.4661748334234</v>
      </c>
      <c r="AM26" s="2">
        <v>-14.1392679205984</v>
      </c>
      <c r="AN26" s="2">
        <v>-13.889181940310801</v>
      </c>
      <c r="AO26" s="2">
        <v>-13.249571770597701</v>
      </c>
      <c r="AP26" s="2">
        <v>-13.915855914414299</v>
      </c>
      <c r="AQ26" s="2">
        <v>-14.2922226878313</v>
      </c>
      <c r="AR26" s="2">
        <v>-14.3668780636721</v>
      </c>
      <c r="AS26" s="2">
        <v>-15.658054980092899</v>
      </c>
      <c r="AT26" s="2">
        <v>-11.524067323845999</v>
      </c>
      <c r="AU26" s="2">
        <v>-12.243871895349599</v>
      </c>
      <c r="AV26" s="2">
        <v>-9.6773284426351207</v>
      </c>
      <c r="AW26" s="2">
        <v>-11.882295851613501</v>
      </c>
      <c r="AX26" s="2">
        <v>-13.2393240759435</v>
      </c>
      <c r="AY26" s="2">
        <v>-13.2223934222227</v>
      </c>
      <c r="AZ26" s="2">
        <v>-13.481584657176599</v>
      </c>
      <c r="BA26" s="2">
        <v>-14.110493432618201</v>
      </c>
      <c r="BB26" s="2">
        <v>-12.880249444818</v>
      </c>
      <c r="BC26" s="2">
        <v>-11.736123290767001</v>
      </c>
      <c r="BD26" s="2">
        <v>-12.703887409272101</v>
      </c>
      <c r="BE26" s="2">
        <v>-12.0372190136829</v>
      </c>
      <c r="BF26" s="2">
        <v>-10.9279751414205</v>
      </c>
      <c r="BG26" s="2">
        <v>-15.9017812966915</v>
      </c>
      <c r="BH26" s="2">
        <v>-16.147880786262299</v>
      </c>
      <c r="BI26" s="2">
        <v>1.04</v>
      </c>
      <c r="BJ26" s="2">
        <v>1.01</v>
      </c>
      <c r="BK26" s="2">
        <v>0.98499999999999999</v>
      </c>
      <c r="BL26" s="2">
        <v>0.98211349047978902</v>
      </c>
      <c r="BM26" s="2">
        <v>0.97260950097225796</v>
      </c>
      <c r="BN26" s="2">
        <v>0.98</v>
      </c>
      <c r="BO26" s="2">
        <v>1.0420665109429199</v>
      </c>
      <c r="BP26" s="2">
        <v>1.0049999999999999</v>
      </c>
      <c r="BQ26" s="2">
        <v>0.98</v>
      </c>
      <c r="BR26" s="2">
        <v>0.98063693404069896</v>
      </c>
      <c r="BS26" s="2">
        <v>0.966497726134386</v>
      </c>
      <c r="BT26" s="2">
        <v>1.0149999999999999</v>
      </c>
      <c r="BU26" s="2">
        <v>0.96172667350770502</v>
      </c>
      <c r="BV26" s="2">
        <v>0.94572339499931601</v>
      </c>
      <c r="BW26" s="2">
        <v>0.97151699320904605</v>
      </c>
      <c r="BX26" s="2">
        <v>1.00980999035831</v>
      </c>
      <c r="BY26" s="2">
        <v>1.01707161900194</v>
      </c>
      <c r="BZ26" s="2">
        <v>0.96703523584601003</v>
      </c>
      <c r="CA26" s="2">
        <v>0.95192242746467104</v>
      </c>
      <c r="CB26" s="2">
        <v>0.91934919909028401</v>
      </c>
      <c r="CC26" s="2">
        <v>0.90167411569230305</v>
      </c>
      <c r="CD26" s="2">
        <v>0.88712046750294005</v>
      </c>
      <c r="CE26" s="2">
        <v>0.87051485035633103</v>
      </c>
      <c r="CF26" s="2">
        <v>0.36220323239545499</v>
      </c>
      <c r="CG26" s="2">
        <v>-0.20930820201486899</v>
      </c>
      <c r="CH26" s="2">
        <v>0.24886543715579101</v>
      </c>
      <c r="CI26" s="2">
        <v>1.1836683146216</v>
      </c>
      <c r="CJ26" s="2">
        <v>1.18974886538356</v>
      </c>
      <c r="CK26" s="2">
        <v>1.14137720923618</v>
      </c>
      <c r="CL26" s="2">
        <v>-3.2573877505171898E-2</v>
      </c>
      <c r="CM26" s="2">
        <v>0.31273774976575602</v>
      </c>
      <c r="CN26" s="2">
        <v>0.68174192078636198</v>
      </c>
      <c r="CO26" s="2">
        <v>0.68323866202780004</v>
      </c>
      <c r="CP26" s="2">
        <v>0.82669253491331496</v>
      </c>
      <c r="CQ26" s="2">
        <v>0.84548024001730804</v>
      </c>
      <c r="CR26" s="2">
        <v>0.85817130315547396</v>
      </c>
      <c r="CS26" s="2">
        <v>0.86815349432362598</v>
      </c>
      <c r="CT26" s="2">
        <v>0.91188797259828103</v>
      </c>
      <c r="CU26" s="2">
        <v>0.866562320238499</v>
      </c>
      <c r="CV26" s="2">
        <v>0.85560605729532002</v>
      </c>
      <c r="CW26" s="2">
        <v>0.97772722118361899</v>
      </c>
      <c r="CX26" s="2">
        <v>0.92407823972876302</v>
      </c>
      <c r="CY26" s="2">
        <v>1.0049647503211501</v>
      </c>
      <c r="CZ26" s="2">
        <v>0.93087460597074201</v>
      </c>
      <c r="DA26" s="2">
        <v>0.99038540982813605</v>
      </c>
      <c r="DB26" s="2">
        <v>1.00918932453706</v>
      </c>
      <c r="DC26" s="2">
        <v>0.960118278683745</v>
      </c>
      <c r="DD26" s="2">
        <v>0.94751572664831896</v>
      </c>
      <c r="DE26" s="2">
        <v>0.97566493583844305</v>
      </c>
      <c r="DF26" s="2">
        <v>0.98120494574494999</v>
      </c>
      <c r="DG26" s="2">
        <v>1.0426746431285201</v>
      </c>
      <c r="DH26" s="2">
        <v>1.1084141232385101</v>
      </c>
      <c r="DI26" s="2">
        <v>1.08854256536556</v>
      </c>
      <c r="DJ26" s="2">
        <v>1.068529762701</v>
      </c>
      <c r="DK26" s="2">
        <v>1.0483412814383299</v>
      </c>
      <c r="DL26" s="2">
        <v>0.91530887478232204</v>
      </c>
      <c r="DM26" s="2">
        <v>0.89845043139449998</v>
      </c>
      <c r="DN26" s="2"/>
      <c r="DO26" s="2">
        <v>5.1494016510702503</v>
      </c>
      <c r="DP26" s="2"/>
      <c r="DQ26" s="2" t="s">
        <v>79</v>
      </c>
      <c r="DR26" s="2"/>
      <c r="DS26" s="2" cm="1">
        <f t="array" ref="DS26">AVERAGE(ABS(D27:BH27))</f>
        <v>79.845996581204972</v>
      </c>
      <c r="DT26" s="2" cm="1">
        <f t="array" ref="DT26">MAX(ABS(D27:BH27))</f>
        <v>3858.5093152750751</v>
      </c>
      <c r="DU26" s="2"/>
      <c r="DV26" s="2"/>
      <c r="DW26" s="2"/>
      <c r="DX26" s="2"/>
      <c r="DY26" s="2"/>
      <c r="DZ26" s="2"/>
    </row>
    <row r="27" spans="2:130">
      <c r="B27" s="2"/>
      <c r="C27" s="2"/>
      <c r="D27" s="2">
        <v>0</v>
      </c>
      <c r="E27" s="2">
        <f>(E26-E21)/E21*100</f>
        <v>-2.493401558610171</v>
      </c>
      <c r="F27" s="2">
        <f>(F26-F21)/F21*100</f>
        <v>1.6320863438601452</v>
      </c>
      <c r="G27" s="2">
        <f>(G26-G21)/G21*100</f>
        <v>-4.562933176817241E-2</v>
      </c>
      <c r="H27" s="2">
        <f>(H26-H21)/H21*100</f>
        <v>-1.405433058923816</v>
      </c>
      <c r="I27" s="2">
        <f>(I26-I21)/I21*100</f>
        <v>-2.014867609376195</v>
      </c>
      <c r="J27" s="2">
        <f>(J26-J21)/J21*100</f>
        <v>-1.2820683697403694</v>
      </c>
      <c r="K27" s="2">
        <f>(K26-K21)/K21*100</f>
        <v>-1.7926297953431432</v>
      </c>
      <c r="L27" s="2">
        <f>(L26-L21)/L21*100</f>
        <v>1.5733034045216496</v>
      </c>
      <c r="M27" s="2">
        <f>(M26-M21)/M21*100</f>
        <v>1.3719167681679849</v>
      </c>
      <c r="N27" s="2">
        <f>(N26-N21)/N21*100</f>
        <v>2.1851107058997012</v>
      </c>
      <c r="O27" s="2">
        <f>(O26-O21)/O21*100</f>
        <v>1.793141731345121</v>
      </c>
      <c r="P27" s="2">
        <f>(P26-P21)/P21*100</f>
        <v>1.3236840419752929</v>
      </c>
      <c r="Q27" s="2">
        <f>(Q26-Q21)/Q21*100</f>
        <v>1.2796593285548719</v>
      </c>
      <c r="R27" s="2">
        <f>(R26-R21)/R21*100</f>
        <v>0.35083898602312313</v>
      </c>
      <c r="S27" s="2">
        <f>(S26-S21)/S21*100</f>
        <v>0.55042344847344593</v>
      </c>
      <c r="T27" s="2">
        <f>(T26-T21)/T21*100</f>
        <v>5.3194708699493578</v>
      </c>
      <c r="U27" s="2">
        <f>(U26-U21)/U21*100</f>
        <v>13.704640371227997</v>
      </c>
      <c r="V27" s="2">
        <f>(V26-V21)/V21*100</f>
        <v>-9.2663157607477196</v>
      </c>
      <c r="W27" s="2">
        <f>(W26-W21)/W21*100</f>
        <v>-17.722840771765842</v>
      </c>
      <c r="X27" s="2">
        <f>(X26-X21)/X21*100</f>
        <v>5.1382234754111673</v>
      </c>
      <c r="Y27" s="2">
        <f>(Y26-Y21)/Y21*100</f>
        <v>5.4066638101253908</v>
      </c>
      <c r="Z27" s="2">
        <f>(Z26-Z21)/Z21*100</f>
        <v>6.6233686570782329</v>
      </c>
      <c r="AA27" s="2">
        <f>(AA26-AA21)/AA21*100</f>
        <v>253.1983342057834</v>
      </c>
      <c r="AB27" s="2">
        <f>(AB26-AB21)/AB21*100</f>
        <v>-127.86386516566077</v>
      </c>
      <c r="AC27" s="2">
        <f>(AC26-AC21)/AC21*100</f>
        <v>68.07183941649113</v>
      </c>
      <c r="AD27" s="2">
        <f>(AD26-AD21)/AD21*100</f>
        <v>-9.0777859913449532</v>
      </c>
      <c r="AE27" s="2">
        <f>(AE26-AE21)/AE21*100</f>
        <v>-7.729527058964579</v>
      </c>
      <c r="AF27" s="2">
        <f>(AF26-AF21)/AF21*100</f>
        <v>-9.9386544146406166</v>
      </c>
      <c r="AG27" s="2">
        <f>(AG26-AG21)/AG21*100</f>
        <v>3858.5093152750751</v>
      </c>
      <c r="AH27" s="2">
        <f>(AH26-AH21)/AH21*100</f>
        <v>10.278948924278703</v>
      </c>
      <c r="AI27" s="2">
        <f>(AI26-AI21)/AI21*100</f>
        <v>22.001996736898157</v>
      </c>
      <c r="AJ27" s="2">
        <f>(AJ26-AJ21)/AJ21*100</f>
        <v>22.027610433237292</v>
      </c>
      <c r="AK27" s="2">
        <f>(AK26-AK21)/AK21*100</f>
        <v>3.2674346990638328</v>
      </c>
      <c r="AL27" s="2">
        <f>(AL26-AL21)/AL21*100</f>
        <v>4.3735557967056335</v>
      </c>
      <c r="AM27" s="2">
        <f>(AM26-AM21)/AM21*100</f>
        <v>4.0417065533362742</v>
      </c>
      <c r="AN27" s="2">
        <f>(AN26-AN21)/AN21*100</f>
        <v>3.5733179739806142</v>
      </c>
      <c r="AO27" s="2">
        <f>(AO26-AO21)/AO21*100</f>
        <v>4.2452538992737994</v>
      </c>
      <c r="AP27" s="2">
        <f>(AP26-AP21)/AP21*100</f>
        <v>3.3867452779665577</v>
      </c>
      <c r="AQ27" s="2">
        <f>(AQ26-AQ21)/AQ21*100</f>
        <v>4.9355557109493464</v>
      </c>
      <c r="AR27" s="2">
        <f>(AR26-AR21)/AR21*100</f>
        <v>2.2553598837871855</v>
      </c>
      <c r="AS27" s="2">
        <f>(AS26-AS21)/AS21*100</f>
        <v>1.0197095489864465</v>
      </c>
      <c r="AT27" s="2">
        <f>(AT26-AT21)/AT21*100</f>
        <v>1.7128625229126153</v>
      </c>
      <c r="AU27" s="2">
        <f>(AU26-AU21)/AU21*100</f>
        <v>3.2366938899628996</v>
      </c>
      <c r="AV27" s="2">
        <f>(AV26-AV21)/AV21*100</f>
        <v>4.6197669474067098</v>
      </c>
      <c r="AW27" s="2">
        <f>(AW26-AW21)/AW21*100</f>
        <v>-6.4795192485280984E-2</v>
      </c>
      <c r="AX27" s="2">
        <f>(AX26-AX21)/AX21*100</f>
        <v>5.9993921212449957</v>
      </c>
      <c r="AY27" s="2">
        <f>(AY26-AY21)/AY21*100</f>
        <v>5.0229819080436844</v>
      </c>
      <c r="AZ27" s="2">
        <f>(AZ26-AZ21)/AZ21*100</f>
        <v>4.3466304735030903</v>
      </c>
      <c r="BA27" s="2">
        <f>(BA26-BA21)/BA21*100</f>
        <v>5.3808322077535484</v>
      </c>
      <c r="BB27" s="2">
        <f>(BB26-BB21)/BB21*100</f>
        <v>2.877391731773169</v>
      </c>
      <c r="BC27" s="2">
        <f>(BC26-BC21)/BC21*100</f>
        <v>2.3201681845422857</v>
      </c>
      <c r="BD27" s="2">
        <f>(BD26-BD21)/BD21*100</f>
        <v>3.8747948427808683</v>
      </c>
      <c r="BE27" s="2">
        <f>(BE26-BE21)/BE21*100</f>
        <v>2.9702225293661333</v>
      </c>
      <c r="BF27" s="2">
        <f>(BF26-BF21)/BF21*100</f>
        <v>1.3726822024165199</v>
      </c>
      <c r="BG27" s="2">
        <f>(BG26-BG21)/BG21*100</f>
        <v>-0.86171261414276568</v>
      </c>
      <c r="BH27" s="2">
        <f>(BH26-BH21)/BH21*100</f>
        <v>-2.4886425950344209</v>
      </c>
      <c r="BI27" s="2">
        <f>(BI26-BI21)/BI21*100</f>
        <v>0</v>
      </c>
      <c r="BJ27" s="2">
        <f>(BJ26-BJ21)/BJ21*100</f>
        <v>0</v>
      </c>
      <c r="BK27" s="2">
        <f>(BK26-BK21)/BK21*100</f>
        <v>0</v>
      </c>
      <c r="BL27" s="2">
        <f>(BL26-BL21)/BL21*100</f>
        <v>0.11350565543211383</v>
      </c>
      <c r="BM27" s="2">
        <f>(BM26-BM21)/BM21*100</f>
        <v>-0.34738719546537117</v>
      </c>
      <c r="BN27" s="2">
        <f>(BN26-BN21)/BN21*100</f>
        <v>0</v>
      </c>
      <c r="BO27" s="2">
        <f>(BO26-BO21)/BO21*100</f>
        <v>5.90106818525609</v>
      </c>
      <c r="BP27" s="2">
        <f>(BP26-BP21)/BP21*100</f>
        <v>0</v>
      </c>
      <c r="BQ27" s="2">
        <f>(BQ26-BQ21)/BQ21*100</f>
        <v>0</v>
      </c>
      <c r="BR27" s="2">
        <f>(BR26-BR21)/BR21*100</f>
        <v>-0.54392149688651392</v>
      </c>
      <c r="BS27" s="2">
        <f>(BS26-BS21)/BS21*100</f>
        <v>-0.77025399030944286</v>
      </c>
      <c r="BT27" s="2">
        <f>(BT26-BT21)/BT21*100</f>
        <v>0</v>
      </c>
      <c r="BU27" s="2">
        <f>(BU26-BU21)/BU21*100</f>
        <v>-1.7643847285285965</v>
      </c>
      <c r="BV27" s="2">
        <f>(BV26-BV21)/BV21*100</f>
        <v>-2.5027427835756662</v>
      </c>
      <c r="BW27" s="2">
        <f>(BW26-BW21)/BW21*100</f>
        <v>-1.6683205254001958</v>
      </c>
      <c r="BX27" s="2">
        <f>(BX26-BX21)/BX21*100</f>
        <v>-0.31490717094668486</v>
      </c>
      <c r="BY27" s="2">
        <f>(BY26-BY21)/BY21*100</f>
        <v>7.0421830816206465E-3</v>
      </c>
      <c r="BZ27" s="2">
        <f>(BZ26-BZ21)/BZ21*100</f>
        <v>-3.3930833320669191</v>
      </c>
      <c r="CA27" s="2">
        <f>(CA26-CA21)/CA21*100</f>
        <v>-1.8636672716833953</v>
      </c>
      <c r="CB27" s="2">
        <f>(CB26-CB21)/CB21*100</f>
        <v>-4.6318258205099543</v>
      </c>
      <c r="CC27" s="2">
        <f>(CC26-CC21)/CC21*100</f>
        <v>-10.54820280830327</v>
      </c>
      <c r="CD27" s="2">
        <f>(CD26-CD21)/CD21*100</f>
        <v>-12.16629034624356</v>
      </c>
      <c r="CE27" s="2">
        <f>(CE26-CE21)/CE21*100</f>
        <v>-13.639399766237</v>
      </c>
      <c r="CF27" s="2">
        <f>(CF26-CF21)/CF21*100</f>
        <v>-63.743420180635134</v>
      </c>
      <c r="CG27" s="2">
        <f>(CG26-CG21)/CG21*100</f>
        <v>-121.31448085691132</v>
      </c>
      <c r="CH27" s="2">
        <f>(CH26-CH21)/CH21*100</f>
        <v>-74.049485176664135</v>
      </c>
      <c r="CI27" s="2">
        <f>(CI26-CI21)/CI21*100</f>
        <v>20.536488250672104</v>
      </c>
      <c r="CJ27" s="2">
        <f>(CJ26-CJ21)/CJ21*100</f>
        <v>19.332885193937809</v>
      </c>
      <c r="CK27" s="2">
        <f>(CK26-CK21)/CK21*100</f>
        <v>13.007644478829706</v>
      </c>
      <c r="CL27" s="2">
        <f>(CL26-CL21)/CL21*100</f>
        <v>-103.38605795272058</v>
      </c>
      <c r="CM27" s="2">
        <f>(CM26-CM21)/CM21*100</f>
        <v>-66.587847247248291</v>
      </c>
      <c r="CN27" s="2">
        <f>(CN26-CN21)/CN21*100</f>
        <v>-28.16207367899241</v>
      </c>
      <c r="CO27" s="2">
        <f>(CO26-CO21)/CO21*100</f>
        <v>-27.852306016071797</v>
      </c>
      <c r="CP27" s="2">
        <f>(CP26-CP21)/CP21*100</f>
        <v>-13.79639886201095</v>
      </c>
      <c r="CQ27" s="2">
        <f>(CQ26-CQ21)/CQ21*100</f>
        <v>-12.476165629678254</v>
      </c>
      <c r="CR27" s="2">
        <f>(CR26-CR21)/CR21*100</f>
        <v>-12.072612381611272</v>
      </c>
      <c r="CS27" s="2">
        <f>(CS26-CS21)/CS21*100</f>
        <v>-11.862589408768933</v>
      </c>
      <c r="CT27" s="2">
        <f>(CT26-CT21)/CT21*100</f>
        <v>-9.9814439685803436</v>
      </c>
      <c r="CU27" s="2">
        <f>(CU26-CU21)/CU21*100</f>
        <v>-11.845135275839368</v>
      </c>
      <c r="CV27" s="2">
        <f>(CV26-CV21)/CV21*100</f>
        <v>-12.065153412608423</v>
      </c>
      <c r="CW27" s="2">
        <f>(CW26-CW21)/CW21*100</f>
        <v>-1.8346163470262058</v>
      </c>
      <c r="CX27" s="2">
        <f>(CX26-CX21)/CX21*100</f>
        <v>-4.3397267361528939</v>
      </c>
      <c r="CY27" s="2">
        <f>(CY26-CY21)/CY21*100</f>
        <v>-0.49853957216336037</v>
      </c>
      <c r="CZ27" s="2">
        <f>(CZ26-CZ21)/CZ21*100</f>
        <v>-8.4685736508611509</v>
      </c>
      <c r="DA27" s="2">
        <f>(DA26-DA21)/DA21*100</f>
        <v>-4.4029527192918891</v>
      </c>
      <c r="DB27" s="2">
        <f>(DB26-DB21)/DB21*100</f>
        <v>-3.8867309964704799</v>
      </c>
      <c r="DC27" s="2">
        <f>(DC26-DC21)/DC21*100</f>
        <v>-7.0553457227739518</v>
      </c>
      <c r="DD27" s="2">
        <f>(DD26-DD21)/DD21*100</f>
        <v>-7.7394618648180105</v>
      </c>
      <c r="DE27" s="2">
        <f>(DE26-DE21)/DE21*100</f>
        <v>-5.8238478920421795</v>
      </c>
      <c r="DF27" s="2">
        <f>(DF26-DF21)/DF21*100</f>
        <v>-4.0855380503470116</v>
      </c>
      <c r="DG27" s="2">
        <f>(DG26-DG21)/DG21*100</f>
        <v>-0.88644076725094589</v>
      </c>
      <c r="DH27" s="2">
        <f>(DH26-DH21)/DH21*100</f>
        <v>13.103481963113275</v>
      </c>
      <c r="DI27" s="2">
        <f>(DI26-DI21)/DI21*100</f>
        <v>12.105310542282192</v>
      </c>
      <c r="DJ27" s="2">
        <f>(DJ26-DJ21)/DJ21*100</f>
        <v>7.2821046888554193</v>
      </c>
      <c r="DK27" s="2">
        <f>(DK26-DK21)/DK21*100</f>
        <v>1.6819865604587803</v>
      </c>
      <c r="DL27" s="2">
        <f>(DL26-DL21)/DL21*100</f>
        <v>-5.4432980596774732</v>
      </c>
      <c r="DM27" s="2">
        <f>(DM26-DM21)/DM21*100</f>
        <v>-6.8963283529015529</v>
      </c>
      <c r="DN27" s="2"/>
      <c r="DO27" s="2"/>
      <c r="DP27" s="2"/>
      <c r="DQ27" s="2"/>
      <c r="DR27" s="2"/>
      <c r="DS27" s="2" cm="1">
        <f t="array" ref="DS27">AVERAGE(ABS(BI27:DM27))</f>
        <v>13.645306591547266</v>
      </c>
      <c r="DT27" s="2" cm="1">
        <f t="array" ref="DT27">MAX(ABS(BI27:DM27))</f>
        <v>121.31448085691132</v>
      </c>
      <c r="DU27" s="2"/>
      <c r="DV27" s="2"/>
      <c r="DW27" s="2"/>
      <c r="DX27" s="2"/>
      <c r="DY27" s="2"/>
      <c r="DZ27" s="2"/>
    </row>
    <row r="28" spans="2:130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</row>
    <row r="29" spans="2:130">
      <c r="B29" s="2" t="s">
        <v>80</v>
      </c>
      <c r="C29" s="2"/>
      <c r="D29" s="2">
        <v>0</v>
      </c>
      <c r="E29" s="2">
        <v>-1.14659092372309</v>
      </c>
      <c r="F29" s="2">
        <v>-6.0273922004503797</v>
      </c>
      <c r="G29" s="2">
        <v>-7.3574026639606398</v>
      </c>
      <c r="H29" s="2">
        <v>-8.5786035071413895</v>
      </c>
      <c r="I29" s="2">
        <v>-8.7688476769681092</v>
      </c>
      <c r="J29" s="2">
        <v>-7.6682418702776101</v>
      </c>
      <c r="K29" s="2">
        <v>-4.5251472051313897</v>
      </c>
      <c r="L29" s="2">
        <v>-9.6624046226264007</v>
      </c>
      <c r="M29" s="2">
        <v>-11.4154947867518</v>
      </c>
      <c r="N29" s="2">
        <v>-10.3045783876592</v>
      </c>
      <c r="O29" s="2">
        <v>-10.4676788561639</v>
      </c>
      <c r="P29" s="2">
        <v>-9.8481726401466503</v>
      </c>
      <c r="Q29" s="2">
        <v>-9.4060752605107503</v>
      </c>
      <c r="R29" s="2">
        <v>-7.2069361182430596</v>
      </c>
      <c r="S29" s="2">
        <v>-8.7865406168787406</v>
      </c>
      <c r="T29" s="2">
        <v>-5.6330296326215299</v>
      </c>
      <c r="U29" s="2">
        <v>-13.2338785770774</v>
      </c>
      <c r="V29" s="2">
        <v>-12.4652212131064</v>
      </c>
      <c r="W29" s="2">
        <v>-11.902214643874199</v>
      </c>
      <c r="X29" s="2">
        <v>-12.9875421701796</v>
      </c>
      <c r="Y29" s="2">
        <v>-12.7727714934414</v>
      </c>
      <c r="Z29" s="2">
        <v>-12.823383306889699</v>
      </c>
      <c r="AA29" s="2">
        <v>-13.428186033306799</v>
      </c>
      <c r="AB29" s="2">
        <v>-19.3200392182538</v>
      </c>
      <c r="AC29" s="2">
        <v>-13.255415824845301</v>
      </c>
      <c r="AD29" s="2">
        <v>-11.6989809272262</v>
      </c>
      <c r="AE29" s="2">
        <v>-10.477883102424901</v>
      </c>
      <c r="AF29" s="2">
        <v>-9.8356208603262907</v>
      </c>
      <c r="AG29" s="2">
        <v>-19.769106790440699</v>
      </c>
      <c r="AH29" s="2">
        <v>-19.203269162932401</v>
      </c>
      <c r="AI29" s="2">
        <v>-18.4384040362329</v>
      </c>
      <c r="AJ29" s="2">
        <v>-18.447304928331601</v>
      </c>
      <c r="AK29" s="2">
        <v>-14.0544211984299</v>
      </c>
      <c r="AL29" s="2">
        <v>-13.8281179273897</v>
      </c>
      <c r="AM29" s="2">
        <v>-13.499567531119901</v>
      </c>
      <c r="AN29" s="2">
        <v>-13.272858601283399</v>
      </c>
      <c r="AO29" s="2">
        <v>-12.623692124542201</v>
      </c>
      <c r="AP29" s="2">
        <v>-13.2920945238901</v>
      </c>
      <c r="AQ29" s="2">
        <v>-13.588564327442</v>
      </c>
      <c r="AR29" s="2">
        <v>-13.831069141931501</v>
      </c>
      <c r="AS29" s="2">
        <v>-15.176731615182099</v>
      </c>
      <c r="AT29" s="2">
        <v>-11.3587898827078</v>
      </c>
      <c r="AU29" s="2">
        <v>-11.787138216297</v>
      </c>
      <c r="AV29" s="2">
        <v>-9.3173422132314698</v>
      </c>
      <c r="AW29" s="2">
        <v>-11.447873679076199</v>
      </c>
      <c r="AX29" s="2">
        <v>-12.6224243012611</v>
      </c>
      <c r="AY29" s="2">
        <v>-12.650376462599199</v>
      </c>
      <c r="AZ29" s="2">
        <v>-12.804204640021901</v>
      </c>
      <c r="BA29" s="2">
        <v>-13.599222505861601</v>
      </c>
      <c r="BB29" s="2">
        <v>-12.5692210156177</v>
      </c>
      <c r="BC29" s="2">
        <v>-11.462750997643001</v>
      </c>
      <c r="BD29" s="2">
        <v>-12.364811002660201</v>
      </c>
      <c r="BE29" s="2">
        <v>-11.753604218178699</v>
      </c>
      <c r="BF29" s="2">
        <v>-11.0840319129007</v>
      </c>
      <c r="BG29" s="2">
        <v>-15.5849320612604</v>
      </c>
      <c r="BH29" s="2">
        <v>-15.8017888983128</v>
      </c>
      <c r="BI29" s="2">
        <v>1.04</v>
      </c>
      <c r="BJ29" s="2">
        <v>1.01</v>
      </c>
      <c r="BK29" s="2">
        <v>0.98499999999999999</v>
      </c>
      <c r="BL29" s="2">
        <v>0.98250840978648002</v>
      </c>
      <c r="BM29" s="2">
        <v>0.97295611558288397</v>
      </c>
      <c r="BN29" s="2">
        <v>0.98</v>
      </c>
      <c r="BO29" s="2">
        <v>0.98303581436429299</v>
      </c>
      <c r="BP29" s="2">
        <v>1.0049999999999999</v>
      </c>
      <c r="BQ29" s="2">
        <v>0.98</v>
      </c>
      <c r="BR29" s="2">
        <v>0.98619655650233795</v>
      </c>
      <c r="BS29" s="2">
        <v>0.97538373037644599</v>
      </c>
      <c r="BT29" s="2">
        <v>1.0149999999999999</v>
      </c>
      <c r="BU29" s="2">
        <v>0.97626538009856301</v>
      </c>
      <c r="BV29" s="2">
        <v>0.96829399210631895</v>
      </c>
      <c r="BW29" s="2">
        <v>0.98557578892861797</v>
      </c>
      <c r="BX29" s="2">
        <v>1.00975902941953</v>
      </c>
      <c r="BY29" s="2">
        <v>1.0170555598889299</v>
      </c>
      <c r="BZ29" s="2">
        <v>0.97683035250233297</v>
      </c>
      <c r="CA29" s="2">
        <v>0.99461604966636796</v>
      </c>
      <c r="CB29" s="2">
        <v>0.98601342932526104</v>
      </c>
      <c r="CC29" s="2">
        <v>1.0154137951214599</v>
      </c>
      <c r="CD29" s="2">
        <v>1.0124509424482699</v>
      </c>
      <c r="CE29" s="2">
        <v>1.01102740645809</v>
      </c>
      <c r="CF29" s="2">
        <v>0.99838368710714598</v>
      </c>
      <c r="CG29" s="2">
        <v>0.9727738422844</v>
      </c>
      <c r="CH29" s="2">
        <v>0.960175796633569</v>
      </c>
      <c r="CI29" s="2">
        <v>0.98021457963329295</v>
      </c>
      <c r="CJ29" s="2">
        <v>0.996681715514245</v>
      </c>
      <c r="CK29" s="2">
        <v>1.00731011421234</v>
      </c>
      <c r="CL29" s="2">
        <v>0.96383957210576898</v>
      </c>
      <c r="CM29" s="2">
        <v>0.94808506676350601</v>
      </c>
      <c r="CN29" s="2">
        <v>0.95917402596166801</v>
      </c>
      <c r="CO29" s="2">
        <v>0.95692931871102405</v>
      </c>
      <c r="CP29" s="2">
        <v>0.95550948654576295</v>
      </c>
      <c r="CQ29" s="2">
        <v>0.96633515430447903</v>
      </c>
      <c r="CR29" s="2">
        <v>0.97471979995880198</v>
      </c>
      <c r="CS29" s="2">
        <v>0.98226189380161699</v>
      </c>
      <c r="CT29" s="2">
        <v>1.01433080495904</v>
      </c>
      <c r="CU29" s="2">
        <v>0.98064864437055299</v>
      </c>
      <c r="CV29" s="2">
        <v>0.97114941029355895</v>
      </c>
      <c r="CW29" s="2">
        <v>1.0027754640617199</v>
      </c>
      <c r="CX29" s="2">
        <v>0.96252023595270197</v>
      </c>
      <c r="CY29" s="2">
        <v>1.0164447873654601</v>
      </c>
      <c r="CZ29" s="2">
        <v>1.0182366124882001</v>
      </c>
      <c r="DA29" s="2">
        <v>1.0331596929409199</v>
      </c>
      <c r="DB29" s="2">
        <v>1.05715585128462</v>
      </c>
      <c r="DC29" s="2">
        <v>1.0322723106489899</v>
      </c>
      <c r="DD29" s="2">
        <v>1.02718933083411</v>
      </c>
      <c r="DE29" s="2">
        <v>1.03425081745203</v>
      </c>
      <c r="DF29" s="2">
        <v>1.0226248727196601</v>
      </c>
      <c r="DG29" s="2">
        <v>1.05314313098259</v>
      </c>
      <c r="DH29" s="2">
        <v>0.97816835348197095</v>
      </c>
      <c r="DI29" s="2">
        <v>0.96901174827424497</v>
      </c>
      <c r="DJ29" s="2">
        <v>1.0018933932363401</v>
      </c>
      <c r="DK29" s="2">
        <v>1.0325095272557001</v>
      </c>
      <c r="DL29" s="2">
        <v>0.96925267756375599</v>
      </c>
      <c r="DM29" s="2">
        <v>0.961476982239172</v>
      </c>
      <c r="DN29" s="2"/>
      <c r="DO29" s="25">
        <v>9.6393043125720196E-5</v>
      </c>
      <c r="DP29" s="2"/>
      <c r="DQ29" s="2">
        <v>3</v>
      </c>
      <c r="DR29" s="2"/>
      <c r="DS29" s="2" cm="1">
        <f t="array" ref="DS29">AVERAGE(ABS(D30:BH30))</f>
        <v>1.7640739387980346</v>
      </c>
      <c r="DT29" s="2" cm="1">
        <f t="array" ref="DT29">MAX(ABS(D30:BH30))</f>
        <v>13.013480589900931</v>
      </c>
      <c r="DU29" s="25">
        <f>DS29-DS22</f>
        <v>1.5465721653550535E-2</v>
      </c>
      <c r="DV29" s="2"/>
      <c r="DW29" s="2"/>
      <c r="DX29" s="2"/>
      <c r="DY29" s="2"/>
      <c r="DZ29" s="2"/>
    </row>
    <row r="30" spans="2:130">
      <c r="B30" s="2"/>
      <c r="C30" s="2"/>
      <c r="D30" s="2">
        <v>0</v>
      </c>
      <c r="E30" s="2">
        <f>(E29-E21)/E21*100</f>
        <v>-2.8312776505855863</v>
      </c>
      <c r="F30" s="2">
        <f>(F29-F21)/F21*100</f>
        <v>0.96134339112864264</v>
      </c>
      <c r="G30" s="2">
        <f>(G29-G21)/G21*100</f>
        <v>0.51096535465354531</v>
      </c>
      <c r="H30" s="2">
        <f>(H29-H21)/H21*100</f>
        <v>0.68783459086138454</v>
      </c>
      <c r="I30" s="2">
        <f>(I29-I21)/I21*100</f>
        <v>1.3739615834463448</v>
      </c>
      <c r="J30" s="2">
        <f>(J29-J21)/J21*100</f>
        <v>1.1641407688339049</v>
      </c>
      <c r="K30" s="2">
        <f>(K29-K21)/K21*100</f>
        <v>1.6887012389076292</v>
      </c>
      <c r="L30" s="2">
        <f>(L29-L21)/L21*100</f>
        <v>1.0711780609456083</v>
      </c>
      <c r="M30" s="2">
        <f>(M29-M21)/M21*100</f>
        <v>-0.12690475282764052</v>
      </c>
      <c r="N30" s="2">
        <f>(N29-N21)/N21*100</f>
        <v>1.3232879809164224</v>
      </c>
      <c r="O30" s="2">
        <f>(O29-O21)/O21*100</f>
        <v>7.3411626805919533E-2</v>
      </c>
      <c r="P30" s="2">
        <f>(P29-P21)/P21*100</f>
        <v>0.59420470017008309</v>
      </c>
      <c r="Q30" s="2">
        <f>(Q29-Q21)/Q21*100</f>
        <v>0.81538328521704395</v>
      </c>
      <c r="R30" s="2">
        <f>(R29-R21)/R21*100</f>
        <v>0.37515485018189221</v>
      </c>
      <c r="S30" s="2">
        <f>(S29-S21)/S21*100</f>
        <v>-0.71705517651140227</v>
      </c>
      <c r="T30" s="2">
        <f>(T29-T21)/T21*100</f>
        <v>4.5088985644068682</v>
      </c>
      <c r="U30" s="2">
        <f>(U29-U21)/U21*100</f>
        <v>13.013480589900931</v>
      </c>
      <c r="V30" s="2">
        <f>(V29-V21)/V21*100</f>
        <v>-5.5665059613151486</v>
      </c>
      <c r="W30" s="2">
        <f>(W29-W21)/W21*100</f>
        <v>-11.243738673570478</v>
      </c>
      <c r="X30" s="2">
        <f>(X29-X21)/X21*100</f>
        <v>0.75672746454304962</v>
      </c>
      <c r="Y30" s="2">
        <f>(Y29-Y21)/Y21*100</f>
        <v>-0.52358649967756676</v>
      </c>
      <c r="Z30" s="2">
        <f>(Z29-Z21)/Z21*100</f>
        <v>-0.67092713485903144</v>
      </c>
      <c r="AA30" s="2">
        <f>(AA29-AA21)/AA21*100</f>
        <v>1.34480025137207</v>
      </c>
      <c r="AB30" s="2">
        <f>(AB29-AB21)/AB21*100</f>
        <v>6.5639228806056344</v>
      </c>
      <c r="AC30" s="2">
        <f>(AC29-AC21)/AC21*100</f>
        <v>2.3584233578787752</v>
      </c>
      <c r="AD30" s="2">
        <f>(AD29-AD21)/AD21*100</f>
        <v>1.9074993660818815</v>
      </c>
      <c r="AE30" s="2">
        <f>(AE29-AE21)/AE21*100</f>
        <v>0.26682394664977566</v>
      </c>
      <c r="AF30" s="2">
        <f>(AF29-AF21)/AF21*100</f>
        <v>0.87816267001323778</v>
      </c>
      <c r="AG30" s="2">
        <f>(AG29-AG21)/AG21*100</f>
        <v>5.8303361372628419</v>
      </c>
      <c r="AH30" s="2">
        <f>(AH29-AH21)/AH21*100</f>
        <v>-0.70698467977042012</v>
      </c>
      <c r="AI30" s="2">
        <f>(AI29-AI21)/AI21*100</f>
        <v>-0.1169878860623037</v>
      </c>
      <c r="AJ30" s="2">
        <f>(AJ29-AJ21)/AJ21*100</f>
        <v>-0.28483822523459001</v>
      </c>
      <c r="AK30" s="2">
        <f>(AK29-AK21)/AK21*100</f>
        <v>-0.32325391184468066</v>
      </c>
      <c r="AL30" s="2">
        <f>(AL29-AL21)/AL21*100</f>
        <v>-0.23002938391269495</v>
      </c>
      <c r="AM30" s="2">
        <f>(AM29-AM21)/AM21*100</f>
        <v>-0.66543391376084648</v>
      </c>
      <c r="AN30" s="2">
        <f>(AN29-AN21)/AN21*100</f>
        <v>-1.0226800799149949</v>
      </c>
      <c r="AO30" s="2">
        <f>(AO29-AO21)/AO21*100</f>
        <v>-0.67905488165067007</v>
      </c>
      <c r="AP30" s="2">
        <f>(AP29-AP21)/AP21*100</f>
        <v>-1.2474403871463673</v>
      </c>
      <c r="AQ30" s="2">
        <f>(AQ29-AQ21)/AQ21*100</f>
        <v>-0.23080523170336806</v>
      </c>
      <c r="AR30" s="2">
        <f>(AR29-AR21)/AR21*100</f>
        <v>-1.5582267478185059</v>
      </c>
      <c r="AS30" s="2">
        <f>(AS29-AS21)/AS21*100</f>
        <v>-2.0856024826961339</v>
      </c>
      <c r="AT30" s="2">
        <f>(AT29-AT21)/AT21*100</f>
        <v>0.25410311304324729</v>
      </c>
      <c r="AU30" s="2">
        <f>(AU29-AU21)/AU21*100</f>
        <v>-0.61434893510117206</v>
      </c>
      <c r="AV30" s="2">
        <f>(AV29-AV21)/AV21*100</f>
        <v>0.72802392682670081</v>
      </c>
      <c r="AW30" s="2">
        <f>(AW29-AW21)/AW21*100</f>
        <v>-3.7184720010412224</v>
      </c>
      <c r="AX30" s="2">
        <f>(AX29-AX21)/AX21*100</f>
        <v>1.0602426041721373</v>
      </c>
      <c r="AY30" s="2">
        <f>(AY29-AY21)/AY21*100</f>
        <v>0.47955887688006038</v>
      </c>
      <c r="AZ30" s="2">
        <f>(AZ29-AZ21)/AZ21*100</f>
        <v>-0.89624891623915781</v>
      </c>
      <c r="BA30" s="2">
        <f>(BA29-BA21)/BA21*100</f>
        <v>1.5625280497505616</v>
      </c>
      <c r="BB30" s="2">
        <f>(BB29-BB21)/BB21*100</f>
        <v>0.3931391023777972</v>
      </c>
      <c r="BC30" s="2">
        <f>(BC29-BC21)/BC21*100</f>
        <v>-6.3199671813424299E-2</v>
      </c>
      <c r="BD30" s="2">
        <f>(BD29-BD21)/BD21*100</f>
        <v>1.1022976505331159</v>
      </c>
      <c r="BE30" s="2">
        <f>(BE29-BE21)/BE21*100</f>
        <v>0.54409083129768832</v>
      </c>
      <c r="BF30" s="2">
        <f>(BF29-BF21)/BF21*100</f>
        <v>2.8203331437912893</v>
      </c>
      <c r="BG30" s="2">
        <f>(BG29-BG21)/BG21*100</f>
        <v>-2.8370819123416426</v>
      </c>
      <c r="BH30" s="2">
        <f>(BH29-BH21)/BH21*100</f>
        <v>-4.5785694546328406</v>
      </c>
      <c r="BI30" s="2">
        <f>(BI29-BI21)/BI21*100</f>
        <v>0</v>
      </c>
      <c r="BJ30" s="2">
        <f>(BJ29-BJ21)/BJ21*100</f>
        <v>0</v>
      </c>
      <c r="BK30" s="2">
        <f>(BK29-BK21)/BK21*100</f>
        <v>0</v>
      </c>
      <c r="BL30" s="2">
        <f>(BL29-BL21)/BL21*100</f>
        <v>0.15376246549235842</v>
      </c>
      <c r="BM30" s="2">
        <f>(BM29-BM21)/BM21*100</f>
        <v>-0.31187340339303332</v>
      </c>
      <c r="BN30" s="2">
        <f>(BN29-BN21)/BN21*100</f>
        <v>0</v>
      </c>
      <c r="BO30" s="2">
        <f>(BO29-BO21)/BO21*100</f>
        <v>-9.7986345092174118E-2</v>
      </c>
      <c r="BP30" s="2">
        <f>(BP29-BP21)/BP21*100</f>
        <v>0</v>
      </c>
      <c r="BQ30" s="2">
        <f>(BQ29-BQ21)/BQ21*100</f>
        <v>0</v>
      </c>
      <c r="BR30" s="2">
        <f>(BR29-BR21)/BR21*100</f>
        <v>1.9934736545432395E-2</v>
      </c>
      <c r="BS30" s="2">
        <f>(BS29-BS21)/BS21*100</f>
        <v>0.14206677376242433</v>
      </c>
      <c r="BT30" s="2">
        <f>(BT29-BT21)/BT21*100</f>
        <v>0</v>
      </c>
      <c r="BU30" s="2">
        <f>(BU29-BU21)/BU21*100</f>
        <v>-0.27932787552982374</v>
      </c>
      <c r="BV30" s="2">
        <f>(BV29-BV21)/BV21*100</f>
        <v>-0.17587710244134303</v>
      </c>
      <c r="BW30" s="2">
        <f>(BW29-BW21)/BW21*100</f>
        <v>-0.24536549305486044</v>
      </c>
      <c r="BX30" s="2">
        <f>(BX29-BX21)/BX21*100</f>
        <v>-0.31993786579169836</v>
      </c>
      <c r="BY30" s="2">
        <f>(BY29-BY21)/BY21*100</f>
        <v>5.4631159223228623E-3</v>
      </c>
      <c r="BZ30" s="2">
        <f>(BZ29-BZ21)/BZ21*100</f>
        <v>-2.4145501995671257</v>
      </c>
      <c r="CA30" s="2">
        <f>(CA29-CA21)/CA21*100</f>
        <v>2.5377370790070093</v>
      </c>
      <c r="CB30" s="2">
        <f>(CB29-CB21)/CB21*100</f>
        <v>2.2835507598818539</v>
      </c>
      <c r="CC30" s="2">
        <f>(CC29-CC21)/CC21*100</f>
        <v>0.73549554776387882</v>
      </c>
      <c r="CD30" s="2">
        <f>(CD29-CD21)/CD21*100</f>
        <v>0.24266756913563689</v>
      </c>
      <c r="CE30" s="2">
        <f>(CE29-CE21)/CE21*100</f>
        <v>0.30033794227082983</v>
      </c>
      <c r="CF30" s="2">
        <f>(CF29-CF21)/CF21*100</f>
        <v>-6.1692982267669741E-2</v>
      </c>
      <c r="CG30" s="2">
        <f>(CG29-CG21)/CG21*100</f>
        <v>-0.93952726228105721</v>
      </c>
      <c r="CH30" s="2">
        <f>(CH29-CH21)/CH21*100</f>
        <v>0.12260653113337198</v>
      </c>
      <c r="CI30" s="2">
        <f>(CI29-CI21)/CI21*100</f>
        <v>-0.18181470129399549</v>
      </c>
      <c r="CJ30" s="2">
        <f>(CJ29-CJ21)/CJ21*100</f>
        <v>-3.1924221239217031E-2</v>
      </c>
      <c r="CK30" s="2">
        <f>(CK29-CK21)/CK21*100</f>
        <v>-0.26632532551089616</v>
      </c>
      <c r="CL30" s="2">
        <f>(CL29-CL21)/CL21*100</f>
        <v>0.19122371161840085</v>
      </c>
      <c r="CM30" s="2">
        <f>(CM29-CM21)/CM21*100</f>
        <v>1.2911396114856792</v>
      </c>
      <c r="CN30" s="2">
        <f>(CN29-CN21)/CN21*100</f>
        <v>1.0720786050229774</v>
      </c>
      <c r="CO30" s="2">
        <f>(CO29-CO21)/CO21*100</f>
        <v>1.0485025038040225</v>
      </c>
      <c r="CP30" s="2">
        <f>(CP29-CP21)/CP21*100</f>
        <v>-0.36397429136986548</v>
      </c>
      <c r="CQ30" s="2">
        <f>(CQ29-CQ21)/CQ21*100</f>
        <v>3.4695062575471766E-2</v>
      </c>
      <c r="CR30" s="2">
        <f>(CR29-CR21)/CR21*100</f>
        <v>-0.13116803700799165</v>
      </c>
      <c r="CS30" s="2">
        <f>(CS29-CS21)/CS21*100</f>
        <v>-0.27798032470893347</v>
      </c>
      <c r="CT30" s="2">
        <f>(CT29-CT21)/CT21*100</f>
        <v>0.13137265143535479</v>
      </c>
      <c r="CU30" s="2">
        <f>(CU29-CU21)/CU21*100</f>
        <v>-0.23920199689186103</v>
      </c>
      <c r="CV30" s="2">
        <f>(CV29-CV21)/CV21*100</f>
        <v>-0.19019421443381607</v>
      </c>
      <c r="CW30" s="2">
        <f>(CW29-CW21)/CW21*100</f>
        <v>0.68026747607629667</v>
      </c>
      <c r="CX30" s="2">
        <f>(CX29-CX21)/CX21*100</f>
        <v>-0.36022402145941979</v>
      </c>
      <c r="CY30" s="2">
        <f>(CY29-CY21)/CY21*100</f>
        <v>0.63809775895644139</v>
      </c>
      <c r="CZ30" s="2">
        <f>(CZ29-CZ21)/CZ21*100</f>
        <v>0.12159414829893539</v>
      </c>
      <c r="DA30" s="2">
        <f>(DA29-DA21)/DA21*100</f>
        <v>-0.27416091303862122</v>
      </c>
      <c r="DB30" s="2">
        <f>(DB29-DB21)/DB21*100</f>
        <v>0.681509646154279</v>
      </c>
      <c r="DC30" s="2">
        <f>(DC29-DC21)/DC21*100</f>
        <v>-7.044427405711276E-2</v>
      </c>
      <c r="DD30" s="2">
        <f>(DD29-DD21)/DD21*100</f>
        <v>1.8435329514128716E-2</v>
      </c>
      <c r="DE30" s="2">
        <f>(DE29-DE21)/DE21*100</f>
        <v>-0.16884001428282566</v>
      </c>
      <c r="DF30" s="2">
        <f>(DF29-DF21)/DF21*100</f>
        <v>-3.6669333366553036E-2</v>
      </c>
      <c r="DG30" s="2">
        <f>(DG29-DG21)/DG21*100</f>
        <v>0.10866264093060851</v>
      </c>
      <c r="DH30" s="2">
        <f>(DH29-DH21)/DH21*100</f>
        <v>-0.18690270592132946</v>
      </c>
      <c r="DI30" s="2">
        <f>(DI29-DI21)/DI21*100</f>
        <v>-0.20476330852265789</v>
      </c>
      <c r="DJ30" s="2">
        <f>(DJ29-DJ21)/DJ21*100</f>
        <v>0.59170614822691603</v>
      </c>
      <c r="DK30" s="2">
        <f>(DK29-DK21)/DK21*100</f>
        <v>0.14641389483028067</v>
      </c>
      <c r="DL30" s="2">
        <f>(DL29-DL21)/DL21*100</f>
        <v>0.12940883923099397</v>
      </c>
      <c r="DM30" s="2">
        <f>(DM29-DM21)/DM21*100</f>
        <v>-0.36507956070756203</v>
      </c>
      <c r="DN30" s="2"/>
      <c r="DO30" s="2"/>
      <c r="DP30" s="2"/>
      <c r="DQ30" s="2"/>
      <c r="DR30" s="2"/>
      <c r="DS30" s="2" cm="1">
        <f t="array" ref="DS30">AVERAGE(ABS(BI30:DM30))</f>
        <v>0.37937783021591848</v>
      </c>
      <c r="DT30" s="2" cm="1">
        <f t="array" ref="DT30">MAX(ABS(BI30:DM30))</f>
        <v>2.5377370790070093</v>
      </c>
      <c r="DU30" s="25">
        <f>DS30-DS23</f>
        <v>5.0670437779470889E-4</v>
      </c>
      <c r="DV30" s="2"/>
      <c r="DW30" s="2"/>
      <c r="DX30" s="2"/>
      <c r="DY30" s="2"/>
      <c r="DZ30" s="2"/>
    </row>
    <row r="42" spans="2:21">
      <c r="C42" s="2"/>
    </row>
    <row r="43" spans="2:21">
      <c r="C43" s="2"/>
    </row>
    <row r="44" spans="2:21">
      <c r="C44" s="2"/>
    </row>
    <row r="45" spans="2:21">
      <c r="B45" t="s">
        <v>81</v>
      </c>
      <c r="C45" s="2"/>
      <c r="G45">
        <v>6</v>
      </c>
      <c r="H45">
        <v>2</v>
      </c>
      <c r="I45">
        <v>3</v>
      </c>
      <c r="J45">
        <v>12</v>
      </c>
      <c r="K45">
        <v>14</v>
      </c>
      <c r="L45">
        <v>7</v>
      </c>
      <c r="M45">
        <v>4</v>
      </c>
      <c r="N45">
        <v>5</v>
      </c>
      <c r="O45">
        <v>10</v>
      </c>
      <c r="P45">
        <v>11</v>
      </c>
      <c r="Q45">
        <v>13</v>
      </c>
      <c r="R45">
        <v>8</v>
      </c>
      <c r="S45">
        <v>9</v>
      </c>
    </row>
    <row r="46" spans="2:21">
      <c r="B46" t="s">
        <v>82</v>
      </c>
      <c r="C46" s="2"/>
    </row>
    <row r="47" spans="2:21">
      <c r="C47" s="2"/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8</v>
      </c>
      <c r="O47">
        <v>9</v>
      </c>
      <c r="P47">
        <v>10</v>
      </c>
      <c r="Q47">
        <v>11</v>
      </c>
      <c r="R47">
        <v>12</v>
      </c>
      <c r="S47">
        <v>13</v>
      </c>
      <c r="T47">
        <v>14</v>
      </c>
    </row>
    <row r="48" spans="2:21">
      <c r="C48" s="2" t="s">
        <v>83</v>
      </c>
      <c r="G48" s="26">
        <v>0</v>
      </c>
      <c r="H48" s="26">
        <v>2.2498505027969E-4</v>
      </c>
      <c r="I48" s="26">
        <v>2.24898403543505E-4</v>
      </c>
      <c r="J48" s="26">
        <v>2.24967018561836E-4</v>
      </c>
      <c r="K48" s="26">
        <v>2.2497963995991201E-4</v>
      </c>
      <c r="L48" s="26">
        <v>2.2500127910311799E-4</v>
      </c>
      <c r="M48" s="26">
        <v>2.2500095555460999E-4</v>
      </c>
      <c r="N48" s="26">
        <v>2.24990729543588E-4</v>
      </c>
      <c r="O48" s="26">
        <v>2.24855467121568E-4</v>
      </c>
      <c r="P48" s="26">
        <v>2.2499771045465699E-4</v>
      </c>
      <c r="Q48" s="26">
        <v>2.2499292251556999E-4</v>
      </c>
      <c r="R48" s="26">
        <v>2.2499796573591501E-4</v>
      </c>
      <c r="S48" s="26">
        <v>2.2499994360653799E-4</v>
      </c>
      <c r="T48" s="26">
        <v>2.2498545656658101E-4</v>
      </c>
      <c r="U48" s="26">
        <f>MAX(G48:T48)</f>
        <v>2.2500127910311799E-4</v>
      </c>
    </row>
    <row r="49" spans="3:62">
      <c r="C49" s="2"/>
    </row>
    <row r="50" spans="3:62">
      <c r="C50" s="2" t="s">
        <v>84</v>
      </c>
      <c r="G50">
        <v>16</v>
      </c>
      <c r="H50">
        <v>12</v>
      </c>
      <c r="I50">
        <v>34</v>
      </c>
      <c r="J50">
        <v>32</v>
      </c>
      <c r="K50">
        <v>8</v>
      </c>
      <c r="L50">
        <v>5</v>
      </c>
      <c r="M50">
        <v>26</v>
      </c>
      <c r="N50">
        <v>33</v>
      </c>
      <c r="O50">
        <v>24</v>
      </c>
      <c r="P50">
        <v>35</v>
      </c>
      <c r="Q50">
        <v>38</v>
      </c>
      <c r="R50">
        <v>46</v>
      </c>
      <c r="S50">
        <v>47</v>
      </c>
      <c r="T50">
        <v>13</v>
      </c>
      <c r="U50">
        <v>51</v>
      </c>
      <c r="V50">
        <v>17</v>
      </c>
      <c r="W50">
        <v>45</v>
      </c>
      <c r="X50">
        <v>10</v>
      </c>
      <c r="Y50">
        <v>3</v>
      </c>
      <c r="Z50">
        <v>40</v>
      </c>
      <c r="AA50">
        <v>28</v>
      </c>
      <c r="AB50">
        <v>41</v>
      </c>
      <c r="AC50">
        <v>42</v>
      </c>
      <c r="AD50">
        <v>19</v>
      </c>
      <c r="AE50">
        <v>56</v>
      </c>
      <c r="AF50">
        <v>4</v>
      </c>
      <c r="AG50">
        <v>2</v>
      </c>
      <c r="AH50">
        <v>27</v>
      </c>
      <c r="AI50">
        <v>30</v>
      </c>
      <c r="AJ50">
        <v>31</v>
      </c>
      <c r="AK50">
        <v>29</v>
      </c>
      <c r="AL50">
        <v>57</v>
      </c>
      <c r="AM50">
        <v>43</v>
      </c>
      <c r="AN50">
        <v>54</v>
      </c>
      <c r="AO50">
        <v>44</v>
      </c>
      <c r="AP50">
        <v>21</v>
      </c>
      <c r="AQ50">
        <v>36</v>
      </c>
      <c r="AR50">
        <v>37</v>
      </c>
      <c r="AS50">
        <v>39</v>
      </c>
      <c r="AT50">
        <v>14</v>
      </c>
      <c r="AU50">
        <v>22</v>
      </c>
      <c r="AV50">
        <v>6</v>
      </c>
      <c r="AW50">
        <v>49</v>
      </c>
      <c r="AX50">
        <v>55</v>
      </c>
      <c r="AY50">
        <v>52</v>
      </c>
      <c r="AZ50">
        <v>53</v>
      </c>
      <c r="BA50">
        <v>25</v>
      </c>
      <c r="BB50">
        <v>7</v>
      </c>
      <c r="BC50">
        <v>9</v>
      </c>
      <c r="BD50">
        <v>11</v>
      </c>
      <c r="BE50">
        <v>50</v>
      </c>
      <c r="BF50">
        <v>15</v>
      </c>
      <c r="BG50">
        <v>48</v>
      </c>
      <c r="BH50">
        <v>20</v>
      </c>
      <c r="BI50">
        <v>18</v>
      </c>
      <c r="BJ50">
        <v>23</v>
      </c>
    </row>
    <row r="51" spans="3:62">
      <c r="C51" s="2"/>
    </row>
    <row r="54" spans="3:62">
      <c r="AJ54" t="s">
        <v>88</v>
      </c>
    </row>
    <row r="55" spans="3:62">
      <c r="E55" t="s">
        <v>87</v>
      </c>
      <c r="G55">
        <v>0</v>
      </c>
      <c r="H55">
        <v>-4.9777157185923997</v>
      </c>
      <c r="I55">
        <v>-12.9417398651316</v>
      </c>
      <c r="J55">
        <v>-10.4577956528264</v>
      </c>
      <c r="K55">
        <v>-8.9268575613615404</v>
      </c>
      <c r="L55">
        <v>-14.413562545027499</v>
      </c>
      <c r="M55">
        <v>-13.3860867576927</v>
      </c>
      <c r="N55">
        <v>-13.278955110727299</v>
      </c>
      <c r="O55">
        <v>-14.8966750609248</v>
      </c>
      <c r="P55">
        <v>-15.094285030088299</v>
      </c>
      <c r="Q55">
        <v>-14.849872465739701</v>
      </c>
      <c r="R55">
        <v>-14.9046206964949</v>
      </c>
      <c r="S55">
        <v>-15.3829195796042</v>
      </c>
      <c r="T55">
        <v>-16.021304698426299</v>
      </c>
      <c r="U55">
        <v>1.06</v>
      </c>
      <c r="V55">
        <v>1.0449999999999999</v>
      </c>
      <c r="W55">
        <v>1.01</v>
      </c>
      <c r="X55">
        <v>1.01509859279725</v>
      </c>
      <c r="Y55">
        <v>1.0179473854210399</v>
      </c>
      <c r="Z55">
        <v>1.07</v>
      </c>
      <c r="AA55">
        <v>1.06007187814922</v>
      </c>
      <c r="AB55">
        <v>1.0900000000000001</v>
      </c>
      <c r="AC55">
        <v>1.0534444023932901</v>
      </c>
      <c r="AD55">
        <v>1.0522378388351199</v>
      </c>
      <c r="AE55">
        <v>1.0505381067630899</v>
      </c>
      <c r="AF55">
        <v>1.05398392466054</v>
      </c>
      <c r="AG55">
        <v>1.0485373599630801</v>
      </c>
      <c r="AH55">
        <v>1.0449143900396101</v>
      </c>
      <c r="AJ55">
        <v>4</v>
      </c>
      <c r="AK55" s="20" cm="1">
        <f t="array" ref="AK55">AVERAGE(ABS(G56:T56))</f>
        <v>0.72886308873578842</v>
      </c>
      <c r="AL55">
        <f>AVERAGE(U56:AH56)</f>
        <v>-6.2598482527626509E-2</v>
      </c>
    </row>
    <row r="56" spans="3:62">
      <c r="G56">
        <v>0</v>
      </c>
      <c r="H56">
        <f>(H55-E5)/E5*100</f>
        <v>-4.5869104570295784E-2</v>
      </c>
      <c r="I56">
        <f t="shared" ref="I56:AH56" si="0">(I55-F5)/F5*100</f>
        <v>1.7432379334245252</v>
      </c>
      <c r="J56">
        <f t="shared" si="0"/>
        <v>1.2371311987066789</v>
      </c>
      <c r="K56">
        <f t="shared" si="0"/>
        <v>1.6726373731382809</v>
      </c>
      <c r="L56">
        <f t="shared" si="0"/>
        <v>1.3611993321202438</v>
      </c>
      <c r="M56">
        <f t="shared" si="0"/>
        <v>0.12031980323635805</v>
      </c>
      <c r="N56">
        <f t="shared" si="0"/>
        <v>-0.60662342269985225</v>
      </c>
      <c r="O56">
        <f t="shared" si="0"/>
        <v>-0.28999289876305201</v>
      </c>
      <c r="P56">
        <f t="shared" si="0"/>
        <v>-3.7847482858943758E-2</v>
      </c>
      <c r="Q56">
        <f t="shared" si="0"/>
        <v>0.40481721257404596</v>
      </c>
      <c r="R56">
        <f t="shared" si="0"/>
        <v>-1.0974074552428659</v>
      </c>
      <c r="S56">
        <f t="shared" si="0"/>
        <v>1.4704457757533</v>
      </c>
      <c r="T56">
        <f t="shared" si="0"/>
        <v>-0.11655424921259579</v>
      </c>
      <c r="U56">
        <f t="shared" si="0"/>
        <v>0</v>
      </c>
      <c r="V56">
        <f t="shared" si="0"/>
        <v>0</v>
      </c>
      <c r="W56">
        <f t="shared" si="0"/>
        <v>0</v>
      </c>
      <c r="X56">
        <f t="shared" si="0"/>
        <v>-0.38286626131009777</v>
      </c>
      <c r="Y56">
        <f t="shared" si="0"/>
        <v>-0.20123672342746177</v>
      </c>
      <c r="Z56">
        <f t="shared" si="0"/>
        <v>0</v>
      </c>
      <c r="AA56">
        <f t="shared" si="0"/>
        <v>-0.18155572982863111</v>
      </c>
      <c r="AB56">
        <f t="shared" si="0"/>
        <v>0</v>
      </c>
      <c r="AC56">
        <f t="shared" si="0"/>
        <v>-0.24200734912026328</v>
      </c>
      <c r="AD56">
        <f t="shared" si="0"/>
        <v>0.11777724406469689</v>
      </c>
      <c r="AE56">
        <f t="shared" si="0"/>
        <v>-0.61134278494891614</v>
      </c>
      <c r="AF56">
        <f t="shared" si="0"/>
        <v>-9.6310458716579131E-2</v>
      </c>
      <c r="AG56">
        <f t="shared" si="0"/>
        <v>-0.13929905113523638</v>
      </c>
      <c r="AH56">
        <f t="shared" si="0"/>
        <v>0.86046235903571733</v>
      </c>
      <c r="AK56" s="20">
        <f>AK55-AH8</f>
        <v>-7.2322576855077259E-6</v>
      </c>
      <c r="AL56" s="21">
        <f>AL55-AH9</f>
        <v>-0.26494250617149995</v>
      </c>
    </row>
    <row r="57" spans="3:62">
      <c r="AK57" s="20">
        <v>0.72887032099347393</v>
      </c>
      <c r="AL57">
        <v>0.20234402364387344</v>
      </c>
    </row>
    <row r="58" spans="3:62">
      <c r="E58" t="s">
        <v>89</v>
      </c>
      <c r="G58">
        <v>0</v>
      </c>
      <c r="H58">
        <v>-4.9777128302574303</v>
      </c>
      <c r="I58">
        <v>-12.9417349638213</v>
      </c>
      <c r="J58">
        <v>-10.457786244720699</v>
      </c>
      <c r="K58">
        <v>-8.9268485714776293</v>
      </c>
      <c r="L58">
        <v>-14.4135499555961</v>
      </c>
      <c r="M58">
        <v>-13.386059369765899</v>
      </c>
      <c r="N58">
        <v>-13.278921995468799</v>
      </c>
      <c r="O58">
        <v>-14.896650483027701</v>
      </c>
      <c r="P58">
        <v>-15.0942608091274</v>
      </c>
      <c r="Q58">
        <v>-14.8498547352798</v>
      </c>
      <c r="R58">
        <v>-14.9046087716731</v>
      </c>
      <c r="S58">
        <v>-15.3829057074341</v>
      </c>
      <c r="T58">
        <v>-16.0212813822158</v>
      </c>
      <c r="U58">
        <v>1.06</v>
      </c>
      <c r="V58">
        <v>1.0449999999999999</v>
      </c>
      <c r="W58">
        <v>1.01</v>
      </c>
      <c r="X58">
        <v>1.0150987952586501</v>
      </c>
      <c r="Y58">
        <v>1.0179475658302</v>
      </c>
      <c r="Z58">
        <v>1.07</v>
      </c>
      <c r="AA58">
        <v>1.0600719102310101</v>
      </c>
      <c r="AB58">
        <v>1.0900000000000001</v>
      </c>
      <c r="AC58">
        <v>1.05344438253467</v>
      </c>
      <c r="AD58">
        <v>1.05223780315461</v>
      </c>
      <c r="AE58">
        <v>1.0505380607620201</v>
      </c>
      <c r="AF58">
        <v>1.0539838999268201</v>
      </c>
      <c r="AG58">
        <v>1.0485373433268099</v>
      </c>
      <c r="AH58">
        <v>1.04491436265158</v>
      </c>
      <c r="AJ58">
        <v>4</v>
      </c>
      <c r="AK58" s="20" cm="1">
        <f t="array" ref="AK58">AVERAGE(ABS(G59:T59))</f>
        <v>0.7288715537366709</v>
      </c>
      <c r="AL58">
        <f>AVERAGE(U59:AH59)</f>
        <v>-6.2596741333129841E-2</v>
      </c>
    </row>
    <row r="59" spans="3:62">
      <c r="G59">
        <v>0</v>
      </c>
      <c r="H59">
        <f>(H58-E5)/E5*100</f>
        <v>-4.5927103264460832E-2</v>
      </c>
      <c r="I59">
        <f t="shared" ref="I59:AH59" si="1">(I58-F5)/F5*100</f>
        <v>1.7431994011108471</v>
      </c>
      <c r="J59">
        <f t="shared" si="1"/>
        <v>1.2370401231432644</v>
      </c>
      <c r="K59">
        <f t="shared" si="1"/>
        <v>1.6725349826609337</v>
      </c>
      <c r="L59">
        <f t="shared" si="1"/>
        <v>1.3611107988473916</v>
      </c>
      <c r="M59">
        <f t="shared" si="1"/>
        <v>0.12011495711219107</v>
      </c>
      <c r="N59">
        <f t="shared" si="1"/>
        <v>-0.60687129140119811</v>
      </c>
      <c r="O59">
        <f t="shared" si="1"/>
        <v>-0.29015740945313812</v>
      </c>
      <c r="P59">
        <f t="shared" si="1"/>
        <v>-3.8007886573507711E-2</v>
      </c>
      <c r="Q59">
        <f t="shared" si="1"/>
        <v>0.40469733116836454</v>
      </c>
      <c r="R59">
        <f t="shared" si="1"/>
        <v>-1.097486584783677</v>
      </c>
      <c r="S59">
        <f t="shared" si="1"/>
        <v>1.4703542706734807</v>
      </c>
      <c r="T59">
        <f t="shared" si="1"/>
        <v>-0.11669961212093952</v>
      </c>
      <c r="U59">
        <f t="shared" si="1"/>
        <v>0</v>
      </c>
      <c r="V59">
        <f t="shared" si="1"/>
        <v>0</v>
      </c>
      <c r="W59">
        <f t="shared" si="1"/>
        <v>0</v>
      </c>
      <c r="X59">
        <f t="shared" si="1"/>
        <v>-0.38284639267417142</v>
      </c>
      <c r="Y59">
        <f t="shared" si="1"/>
        <v>-0.20121903625490734</v>
      </c>
      <c r="Z59">
        <f t="shared" si="1"/>
        <v>0</v>
      </c>
      <c r="AA59">
        <f t="shared" si="1"/>
        <v>-0.18155270894443962</v>
      </c>
      <c r="AB59">
        <f t="shared" si="1"/>
        <v>0</v>
      </c>
      <c r="AC59">
        <f t="shared" si="1"/>
        <v>-0.24200922967140739</v>
      </c>
      <c r="AD59">
        <f t="shared" si="1"/>
        <v>0.11777384915414695</v>
      </c>
      <c r="AE59">
        <f t="shared" si="1"/>
        <v>-0.61134713698958232</v>
      </c>
      <c r="AF59">
        <f t="shared" si="1"/>
        <v>-9.6312803145011464E-2</v>
      </c>
      <c r="AG59">
        <f t="shared" si="1"/>
        <v>-0.1393006355419163</v>
      </c>
      <c r="AH59">
        <f t="shared" si="1"/>
        <v>0.86045971540347155</v>
      </c>
    </row>
    <row r="107" spans="8:8">
      <c r="H107" cm="1">
        <f t="array" aca="1" ref="H107" ca="1">G50:H107</f>
        <v>0</v>
      </c>
    </row>
    <row r="116" spans="10:66">
      <c r="K116">
        <v>2.90583020982766E-2</v>
      </c>
      <c r="L116">
        <v>-4.7922664864184603E-2</v>
      </c>
      <c r="M116">
        <v>-5.5480651925076098E-2</v>
      </c>
      <c r="N116">
        <v>-0.17227756200038999</v>
      </c>
      <c r="O116">
        <v>-0.77863324332289796</v>
      </c>
      <c r="P116">
        <v>-2.7934038223698599E-2</v>
      </c>
      <c r="Q116">
        <v>3.0089190112924902</v>
      </c>
      <c r="R116">
        <v>-1.2198430723238001</v>
      </c>
      <c r="S116">
        <v>-2.0677868916646601E-2</v>
      </c>
      <c r="T116">
        <v>-4.2594348481123499E-2</v>
      </c>
      <c r="U116">
        <v>-0.62998396450990901</v>
      </c>
      <c r="V116">
        <v>-0.25547023623671999</v>
      </c>
      <c r="W116">
        <v>-6.1206292608273399E-2</v>
      </c>
      <c r="X116">
        <v>-0.232139476816667</v>
      </c>
      <c r="Y116">
        <v>-0.42165932802732498</v>
      </c>
      <c r="Z116">
        <v>-0.51827093546413905</v>
      </c>
      <c r="AA116">
        <v>-0.33550356963192701</v>
      </c>
      <c r="AB116">
        <v>2.5758563273150899E-2</v>
      </c>
      <c r="AC116">
        <v>7.8458009237488094E-2</v>
      </c>
      <c r="AD116">
        <v>-1.37578620337847E-2</v>
      </c>
      <c r="AE116">
        <v>3.0182922291290701E-2</v>
      </c>
      <c r="AF116">
        <v>2.6062594662124999E-2</v>
      </c>
      <c r="AG116">
        <v>8.8682916316307495E-2</v>
      </c>
      <c r="AH116">
        <v>-0.156256128726532</v>
      </c>
      <c r="AI116">
        <v>-5.25553529620294E-2</v>
      </c>
      <c r="AJ116">
        <v>-0.11386910239983999</v>
      </c>
      <c r="AK116">
        <v>2.41081143168905E-2</v>
      </c>
      <c r="AL116">
        <v>-0.238387349548806</v>
      </c>
      <c r="AM116">
        <v>-5.0626749957593697E-2</v>
      </c>
      <c r="AN116">
        <v>5.5424217094472003E-3</v>
      </c>
      <c r="AO116">
        <v>-1.2699532935589701E-2</v>
      </c>
      <c r="AP116">
        <v>-1.54354893184612E-2</v>
      </c>
      <c r="AQ116">
        <v>-1.6110485900594801E-2</v>
      </c>
      <c r="AR116">
        <v>-2.05795391886287E-2</v>
      </c>
      <c r="AS116">
        <v>4.6436802340665703E-2</v>
      </c>
      <c r="AT116">
        <v>-2.45395188134881E-2</v>
      </c>
      <c r="AU116">
        <v>-5.0139970787253199E-2</v>
      </c>
      <c r="AV116">
        <v>2.9534827560272599E-2</v>
      </c>
      <c r="AW116">
        <v>-3.1789286892361303E-2</v>
      </c>
      <c r="AX116">
        <v>-3.2832669357712001E-2</v>
      </c>
      <c r="AY116">
        <v>-9.7762398388794997E-2</v>
      </c>
      <c r="AZ116">
        <v>-2.77540192746395E-2</v>
      </c>
      <c r="BA116">
        <v>-8.9393881461392002E-2</v>
      </c>
      <c r="BB116">
        <v>-5.2217174725866802E-2</v>
      </c>
      <c r="BC116">
        <v>-1.7281595415352499E-2</v>
      </c>
      <c r="BD116">
        <v>-0.355570241024881</v>
      </c>
      <c r="BE116">
        <v>-3.42793390218641E-2</v>
      </c>
      <c r="BF116">
        <v>-0.133689180291552</v>
      </c>
      <c r="BG116">
        <v>-0.28408376058361601</v>
      </c>
      <c r="BH116">
        <v>-0.207902890434252</v>
      </c>
      <c r="BI116">
        <v>-5.0422655578532802E-2</v>
      </c>
      <c r="BJ116">
        <v>-0.27381461760050502</v>
      </c>
      <c r="BK116">
        <v>-2.8055002141979798E-2</v>
      </c>
      <c r="BL116">
        <v>-0.16893454762191701</v>
      </c>
      <c r="BM116">
        <v>-6.6012986885081101E-2</v>
      </c>
      <c r="BN116">
        <v>-4.5706784043439502E-2</v>
      </c>
    </row>
    <row r="120" spans="10:66">
      <c r="J120">
        <v>0.706549311740438</v>
      </c>
    </row>
    <row r="121" spans="10:66">
      <c r="J121">
        <v>2.90583020982766E-2</v>
      </c>
    </row>
    <row r="122" spans="10:66">
      <c r="J122">
        <v>-4.7922664864184603E-2</v>
      </c>
    </row>
    <row r="123" spans="10:66">
      <c r="J123">
        <v>-5.5480651925076098E-2</v>
      </c>
    </row>
    <row r="124" spans="10:66">
      <c r="J124">
        <v>-0.17227756200038999</v>
      </c>
    </row>
    <row r="125" spans="10:66">
      <c r="J125">
        <v>-0.77863324332289796</v>
      </c>
    </row>
    <row r="126" spans="10:66">
      <c r="J126">
        <v>-2.7934038223698599E-2</v>
      </c>
    </row>
    <row r="127" spans="10:66">
      <c r="J127">
        <v>3.0089190112924902</v>
      </c>
    </row>
    <row r="128" spans="10:66">
      <c r="J128">
        <v>-1.2198430723238001</v>
      </c>
    </row>
    <row r="129" spans="10:10">
      <c r="J129">
        <v>-2.0677868916646601E-2</v>
      </c>
    </row>
    <row r="130" spans="10:10">
      <c r="J130">
        <v>-4.2594348481123499E-2</v>
      </c>
    </row>
    <row r="131" spans="10:10">
      <c r="J131">
        <v>-0.62998396450990901</v>
      </c>
    </row>
    <row r="132" spans="10:10">
      <c r="J132">
        <v>-0.25547023623671999</v>
      </c>
    </row>
    <row r="133" spans="10:10">
      <c r="J133">
        <v>-6.1206292608273399E-2</v>
      </c>
    </row>
    <row r="134" spans="10:10">
      <c r="J134">
        <v>-0.232139476816667</v>
      </c>
    </row>
    <row r="135" spans="10:10">
      <c r="J135">
        <v>-0.42165932802732498</v>
      </c>
    </row>
    <row r="136" spans="10:10">
      <c r="J136">
        <v>-0.51827093546413905</v>
      </c>
    </row>
    <row r="137" spans="10:10">
      <c r="J137">
        <v>-0.33550356963192701</v>
      </c>
    </row>
    <row r="138" spans="10:10">
      <c r="J138">
        <v>2.5758563273150899E-2</v>
      </c>
    </row>
    <row r="139" spans="10:10">
      <c r="J139">
        <v>7.8458009237488094E-2</v>
      </c>
    </row>
    <row r="140" spans="10:10">
      <c r="J140">
        <v>-1.37578620337847E-2</v>
      </c>
    </row>
    <row r="141" spans="10:10">
      <c r="J141">
        <v>3.0182922291290701E-2</v>
      </c>
    </row>
    <row r="142" spans="10:10">
      <c r="J142">
        <v>2.6062594662124999E-2</v>
      </c>
    </row>
    <row r="143" spans="10:10">
      <c r="J143">
        <v>8.8682916316307495E-2</v>
      </c>
    </row>
    <row r="144" spans="10:10">
      <c r="J144">
        <v>-0.156256128726532</v>
      </c>
    </row>
    <row r="145" spans="10:10">
      <c r="J145">
        <v>-5.25553529620294E-2</v>
      </c>
    </row>
    <row r="146" spans="10:10">
      <c r="J146">
        <v>-0.11386910239983999</v>
      </c>
    </row>
    <row r="147" spans="10:10">
      <c r="J147">
        <v>2.41081143168905E-2</v>
      </c>
    </row>
    <row r="148" spans="10:10">
      <c r="J148">
        <v>-0.238387349548806</v>
      </c>
    </row>
    <row r="149" spans="10:10">
      <c r="J149">
        <v>-5.0626749957593697E-2</v>
      </c>
    </row>
    <row r="150" spans="10:10">
      <c r="J150">
        <v>5.5424217094472003E-3</v>
      </c>
    </row>
    <row r="151" spans="10:10">
      <c r="J151">
        <v>-1.2699532935589701E-2</v>
      </c>
    </row>
    <row r="152" spans="10:10">
      <c r="J152">
        <v>-1.54354893184612E-2</v>
      </c>
    </row>
    <row r="153" spans="10:10">
      <c r="J153">
        <v>-1.6110485900594801E-2</v>
      </c>
    </row>
    <row r="154" spans="10:10">
      <c r="J154">
        <v>-2.05795391886287E-2</v>
      </c>
    </row>
    <row r="155" spans="10:10">
      <c r="J155">
        <v>4.6436802340665703E-2</v>
      </c>
    </row>
    <row r="156" spans="10:10">
      <c r="J156">
        <v>-2.45395188134881E-2</v>
      </c>
    </row>
    <row r="157" spans="10:10">
      <c r="J157">
        <v>-5.0139970787253199E-2</v>
      </c>
    </row>
    <row r="158" spans="10:10">
      <c r="J158">
        <v>2.9534827560272599E-2</v>
      </c>
    </row>
    <row r="159" spans="10:10">
      <c r="J159">
        <v>-3.1789286892361303E-2</v>
      </c>
    </row>
    <row r="160" spans="10:10">
      <c r="J160">
        <v>-3.2832669357712001E-2</v>
      </c>
    </row>
    <row r="161" spans="10:10">
      <c r="J161">
        <v>-9.7762398388794997E-2</v>
      </c>
    </row>
    <row r="162" spans="10:10">
      <c r="J162">
        <v>-2.77540192746395E-2</v>
      </c>
    </row>
    <row r="163" spans="10:10">
      <c r="J163">
        <v>-8.9393881461392002E-2</v>
      </c>
    </row>
    <row r="164" spans="10:10">
      <c r="J164">
        <v>-5.2217174725866802E-2</v>
      </c>
    </row>
    <row r="165" spans="10:10">
      <c r="J165">
        <v>-1.7281595415352499E-2</v>
      </c>
    </row>
    <row r="166" spans="10:10">
      <c r="J166">
        <v>-0.355570241024881</v>
      </c>
    </row>
    <row r="167" spans="10:10">
      <c r="J167">
        <v>-3.42793390218641E-2</v>
      </c>
    </row>
    <row r="168" spans="10:10">
      <c r="J168">
        <v>-0.133689180291552</v>
      </c>
    </row>
    <row r="169" spans="10:10">
      <c r="J169">
        <v>-0.28408376058361601</v>
      </c>
    </row>
    <row r="170" spans="10:10">
      <c r="J170">
        <v>-0.207902890434252</v>
      </c>
    </row>
    <row r="171" spans="10:10">
      <c r="J171">
        <v>-5.0422655578532802E-2</v>
      </c>
    </row>
    <row r="172" spans="10:10">
      <c r="J172">
        <v>-0.27381461760050502</v>
      </c>
    </row>
    <row r="173" spans="10:10">
      <c r="J173">
        <v>-2.8055002141979798E-2</v>
      </c>
    </row>
    <row r="174" spans="10:10">
      <c r="J174">
        <v>-0.16893454762191701</v>
      </c>
    </row>
    <row r="175" spans="10:10">
      <c r="J175">
        <v>-6.6012986885081101E-2</v>
      </c>
    </row>
    <row r="176" spans="10:10">
      <c r="J176">
        <v>-4.5706784043439502E-2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19D5-B041-4327-9275-C9776850228A}">
  <dimension ref="B2:DL118"/>
  <sheetViews>
    <sheetView topLeftCell="A76" workbookViewId="0">
      <selection activeCell="M80" sqref="M80:M93"/>
    </sheetView>
  </sheetViews>
  <sheetFormatPr defaultRowHeight="14.4"/>
  <cols>
    <col min="13" max="13" width="11.5546875" bestFit="1" customWidth="1"/>
  </cols>
  <sheetData>
    <row r="2" spans="3:116">
      <c r="C2">
        <v>0</v>
      </c>
      <c r="D2">
        <v>-1.1760165146173001</v>
      </c>
      <c r="E2">
        <v>-5.9255286389595598</v>
      </c>
      <c r="F2">
        <v>-7.2316256892671396</v>
      </c>
      <c r="G2">
        <v>-8.5125830328504808</v>
      </c>
      <c r="H2">
        <v>-8.6593078071011291</v>
      </c>
      <c r="I2">
        <v>-7.6000172667120598</v>
      </c>
      <c r="J2">
        <v>-4.4818216983969297</v>
      </c>
      <c r="K2">
        <v>-9.5901676441863906</v>
      </c>
      <c r="L2">
        <v>-11.424703321053199</v>
      </c>
      <c r="M2">
        <v>-10.1799590760637</v>
      </c>
      <c r="N2">
        <v>-10.477036891478701</v>
      </c>
      <c r="O2">
        <v>-9.78762376562314</v>
      </c>
      <c r="P2">
        <v>-9.3707519544761801</v>
      </c>
      <c r="Q2">
        <v>-7.1525170768967303</v>
      </c>
      <c r="R2">
        <v>-8.8419983987489594</v>
      </c>
      <c r="S2">
        <v>-5.3739353176154196</v>
      </c>
      <c r="T2">
        <v>-13.136036073451899</v>
      </c>
      <c r="U2">
        <v>-13.615722894867</v>
      </c>
      <c r="V2">
        <v>-13.5233604426695</v>
      </c>
      <c r="W2">
        <v>-12.902049826425801</v>
      </c>
      <c r="X2">
        <v>-12.834263046001601</v>
      </c>
      <c r="Y2">
        <v>-12.898449977335099</v>
      </c>
      <c r="Z2">
        <v>-13.2320121054821</v>
      </c>
      <c r="AA2">
        <v>-18.082691979129301</v>
      </c>
      <c r="AB2">
        <v>-12.926774752469999</v>
      </c>
      <c r="AC2">
        <v>-11.510503776236201</v>
      </c>
      <c r="AD2">
        <v>-10.485747507334599</v>
      </c>
      <c r="AE2">
        <v>-9.7740842852601695</v>
      </c>
      <c r="AF2">
        <v>-18.757198802558602</v>
      </c>
      <c r="AG2">
        <v>-19.4841423989287</v>
      </c>
      <c r="AH2">
        <v>-18.542004049523399</v>
      </c>
      <c r="AI2">
        <v>-18.582735336315999</v>
      </c>
      <c r="AJ2">
        <v>-14.088923941754301</v>
      </c>
      <c r="AK2">
        <v>-13.8446137049849</v>
      </c>
      <c r="AL2">
        <v>-13.5784473656114</v>
      </c>
      <c r="AM2">
        <v>-13.395388920582199</v>
      </c>
      <c r="AN2">
        <v>-12.700319017444199</v>
      </c>
      <c r="AO2">
        <v>-13.4431546108297</v>
      </c>
      <c r="AP2">
        <v>-13.6043074367185</v>
      </c>
      <c r="AQ2">
        <v>-14.0265134989753</v>
      </c>
      <c r="AR2">
        <v>-15.482747330771099</v>
      </c>
      <c r="AS2">
        <v>-11.3281375196593</v>
      </c>
      <c r="AT2">
        <v>-11.8247069187394</v>
      </c>
      <c r="AU2">
        <v>-9.2245747466089494</v>
      </c>
      <c r="AV2">
        <v>-11.3688435934341</v>
      </c>
      <c r="AW2">
        <v>-12.5308333981218</v>
      </c>
      <c r="AX2">
        <v>-12.6005886091086</v>
      </c>
      <c r="AY2">
        <v>-12.901682038419899</v>
      </c>
      <c r="AZ2">
        <v>-13.3801872955104</v>
      </c>
      <c r="BA2">
        <v>-12.507110516043101</v>
      </c>
      <c r="BB2">
        <v>-11.433731137472201</v>
      </c>
      <c r="BC2">
        <v>-12.105689592245801</v>
      </c>
      <c r="BD2">
        <v>-11.701634721357999</v>
      </c>
      <c r="BE2">
        <v>-10.813990180020101</v>
      </c>
      <c r="BF2">
        <v>-16.010695176876499</v>
      </c>
      <c r="BG2">
        <v>-16.527565963892801</v>
      </c>
      <c r="BH2">
        <v>1.04</v>
      </c>
      <c r="BI2">
        <v>1.01</v>
      </c>
      <c r="BJ2">
        <v>0.98499999999999999</v>
      </c>
      <c r="BK2">
        <v>0.98333793489275201</v>
      </c>
      <c r="BL2">
        <v>0.97585563409935006</v>
      </c>
      <c r="BM2">
        <v>0.98</v>
      </c>
      <c r="BN2">
        <v>0.98340750040889302</v>
      </c>
      <c r="BO2">
        <v>1.0049999999999999</v>
      </c>
      <c r="BP2">
        <v>0.98</v>
      </c>
      <c r="BQ2">
        <v>0.984673634806152</v>
      </c>
      <c r="BR2">
        <v>0.97300236042288701</v>
      </c>
      <c r="BS2">
        <v>1.0149999999999999</v>
      </c>
      <c r="BT2">
        <v>0.97679949634597096</v>
      </c>
      <c r="BU2">
        <v>0.96717762689953402</v>
      </c>
      <c r="BV2">
        <v>0.98582192535056301</v>
      </c>
      <c r="BW2">
        <v>1.0118446508732499</v>
      </c>
      <c r="BX2">
        <v>1.0156192673090301</v>
      </c>
      <c r="BY2">
        <v>0.98125878457080895</v>
      </c>
      <c r="BZ2">
        <v>0.97704630410475002</v>
      </c>
      <c r="CA2">
        <v>0.97224962575104301</v>
      </c>
      <c r="CB2">
        <v>1.0081067423449901</v>
      </c>
      <c r="CC2">
        <v>1.0082946080428099</v>
      </c>
      <c r="CD2">
        <v>1.0066125838070701</v>
      </c>
      <c r="CE2">
        <v>0.99658277516331895</v>
      </c>
      <c r="CF2">
        <v>0.97267450777177999</v>
      </c>
      <c r="CG2">
        <v>0.95666624212589002</v>
      </c>
      <c r="CH2">
        <v>0.98086091296845501</v>
      </c>
      <c r="CI2">
        <v>0.99608760050483702</v>
      </c>
      <c r="CJ2">
        <v>1.009355368587</v>
      </c>
      <c r="CK2">
        <v>0.95639132393102</v>
      </c>
      <c r="CL2">
        <v>0.933206034026556</v>
      </c>
      <c r="CM2">
        <v>0.949258942674853</v>
      </c>
      <c r="CN2">
        <v>0.94709671541850504</v>
      </c>
      <c r="CO2">
        <v>0.95809778376898702</v>
      </c>
      <c r="CP2">
        <v>0.96519368573270203</v>
      </c>
      <c r="CQ2">
        <v>0.97500836214237896</v>
      </c>
      <c r="CR2">
        <v>0.98401018751543601</v>
      </c>
      <c r="CS2">
        <v>1.0112913054363999</v>
      </c>
      <c r="CT2">
        <v>0.98206779857159099</v>
      </c>
      <c r="CU2">
        <v>0.97211239784831605</v>
      </c>
      <c r="CV2">
        <v>0.997281695858242</v>
      </c>
      <c r="CW2">
        <v>0.96801544774940496</v>
      </c>
      <c r="CX2">
        <v>1.0098006951073999</v>
      </c>
      <c r="CY2">
        <v>1.01556879877357</v>
      </c>
      <c r="CZ2">
        <v>1.03482626205432</v>
      </c>
      <c r="DA2">
        <v>1.0537611910385301</v>
      </c>
      <c r="DB2">
        <v>1.0300343889269901</v>
      </c>
      <c r="DC2">
        <v>1.0249250149737399</v>
      </c>
      <c r="DD2">
        <v>1.03465898598048</v>
      </c>
      <c r="DE2">
        <v>1.02230966129997</v>
      </c>
      <c r="DF2">
        <v>1.05099784536107</v>
      </c>
      <c r="DG2">
        <v>0.97783618781311699</v>
      </c>
      <c r="DH2">
        <v>0.96664537349167601</v>
      </c>
      <c r="DI2">
        <v>0.99528477016929495</v>
      </c>
      <c r="DJ2">
        <v>1.0307532016007599</v>
      </c>
      <c r="DK2">
        <v>0.96973732925787703</v>
      </c>
      <c r="DL2">
        <v>0.96632678750273804</v>
      </c>
    </row>
    <row r="5" spans="3:116">
      <c r="C5">
        <v>0</v>
      </c>
    </row>
    <row r="6" spans="3:116">
      <c r="C6">
        <v>-1.1760165146173001</v>
      </c>
    </row>
    <row r="7" spans="3:116">
      <c r="C7">
        <v>-5.9255286389595598</v>
      </c>
    </row>
    <row r="8" spans="3:116">
      <c r="C8">
        <v>-7.2316256892671396</v>
      </c>
    </row>
    <row r="9" spans="3:116">
      <c r="C9">
        <v>-8.5125830328504808</v>
      </c>
    </row>
    <row r="10" spans="3:116">
      <c r="C10">
        <v>-8.6593078071011291</v>
      </c>
    </row>
    <row r="11" spans="3:116">
      <c r="C11">
        <v>-7.6000172667120598</v>
      </c>
    </row>
    <row r="12" spans="3:116">
      <c r="C12">
        <v>-4.4818216983969297</v>
      </c>
    </row>
    <row r="13" spans="3:116">
      <c r="C13">
        <v>-9.5901676441863906</v>
      </c>
    </row>
    <row r="14" spans="3:116">
      <c r="C14">
        <v>-11.424703321053199</v>
      </c>
    </row>
    <row r="15" spans="3:116">
      <c r="C15">
        <v>-10.1799590760637</v>
      </c>
    </row>
    <row r="16" spans="3:116">
      <c r="C16">
        <v>-10.477036891478701</v>
      </c>
    </row>
    <row r="17" spans="3:3">
      <c r="C17">
        <v>-9.78762376562314</v>
      </c>
    </row>
    <row r="18" spans="3:3">
      <c r="C18">
        <v>-9.3707519544761801</v>
      </c>
    </row>
    <row r="19" spans="3:3">
      <c r="C19">
        <v>-7.1525170768967303</v>
      </c>
    </row>
    <row r="20" spans="3:3">
      <c r="C20">
        <v>-8.8419983987489594</v>
      </c>
    </row>
    <row r="21" spans="3:3">
      <c r="C21">
        <v>-5.3739353176154196</v>
      </c>
    </row>
    <row r="22" spans="3:3">
      <c r="C22">
        <v>-13.136036073451899</v>
      </c>
    </row>
    <row r="23" spans="3:3">
      <c r="C23">
        <v>-13.615722894867</v>
      </c>
    </row>
    <row r="24" spans="3:3">
      <c r="C24">
        <v>-13.5233604426695</v>
      </c>
    </row>
    <row r="25" spans="3:3">
      <c r="C25">
        <v>-12.902049826425801</v>
      </c>
    </row>
    <row r="26" spans="3:3">
      <c r="C26">
        <v>-12.834263046001601</v>
      </c>
    </row>
    <row r="27" spans="3:3">
      <c r="C27">
        <v>-12.898449977335099</v>
      </c>
    </row>
    <row r="28" spans="3:3">
      <c r="C28">
        <v>-13.2320121054821</v>
      </c>
    </row>
    <row r="29" spans="3:3">
      <c r="C29">
        <v>-18.082691979129301</v>
      </c>
    </row>
    <row r="30" spans="3:3">
      <c r="C30">
        <v>-12.926774752469999</v>
      </c>
    </row>
    <row r="31" spans="3:3">
      <c r="C31">
        <v>-11.510503776236201</v>
      </c>
    </row>
    <row r="32" spans="3:3">
      <c r="C32">
        <v>-10.485747507334599</v>
      </c>
    </row>
    <row r="33" spans="3:3">
      <c r="C33">
        <v>-9.7740842852601695</v>
      </c>
    </row>
    <row r="34" spans="3:3">
      <c r="C34">
        <v>-18.757198802558602</v>
      </c>
    </row>
    <row r="35" spans="3:3">
      <c r="C35">
        <v>-19.4841423989287</v>
      </c>
    </row>
    <row r="36" spans="3:3">
      <c r="C36">
        <v>-18.542004049523399</v>
      </c>
    </row>
    <row r="37" spans="3:3">
      <c r="C37">
        <v>-18.582735336315999</v>
      </c>
    </row>
    <row r="38" spans="3:3">
      <c r="C38">
        <v>-14.088923941754301</v>
      </c>
    </row>
    <row r="39" spans="3:3">
      <c r="C39">
        <v>-13.8446137049849</v>
      </c>
    </row>
    <row r="40" spans="3:3">
      <c r="C40">
        <v>-13.5784473656114</v>
      </c>
    </row>
    <row r="41" spans="3:3">
      <c r="C41">
        <v>-13.395388920582199</v>
      </c>
    </row>
    <row r="42" spans="3:3">
      <c r="C42">
        <v>-12.700319017444199</v>
      </c>
    </row>
    <row r="43" spans="3:3">
      <c r="C43">
        <v>-13.4431546108297</v>
      </c>
    </row>
    <row r="44" spans="3:3">
      <c r="C44">
        <v>-13.6043074367185</v>
      </c>
    </row>
    <row r="45" spans="3:3">
      <c r="C45">
        <v>-14.0265134989753</v>
      </c>
    </row>
    <row r="46" spans="3:3">
      <c r="C46">
        <v>-15.482747330771099</v>
      </c>
    </row>
    <row r="47" spans="3:3">
      <c r="C47">
        <v>-11.3281375196593</v>
      </c>
    </row>
    <row r="48" spans="3:3">
      <c r="C48">
        <v>-11.8247069187394</v>
      </c>
    </row>
    <row r="49" spans="2:5">
      <c r="C49">
        <v>-9.2245747466089494</v>
      </c>
    </row>
    <row r="50" spans="2:5">
      <c r="C50">
        <v>-11.3688435934341</v>
      </c>
    </row>
    <row r="51" spans="2:5">
      <c r="C51">
        <v>-12.5308333981218</v>
      </c>
    </row>
    <row r="52" spans="2:5">
      <c r="C52">
        <v>-12.6005886091086</v>
      </c>
    </row>
    <row r="53" spans="2:5">
      <c r="C53">
        <v>-12.901682038419899</v>
      </c>
    </row>
    <row r="54" spans="2:5">
      <c r="C54">
        <v>-13.3801872955104</v>
      </c>
    </row>
    <row r="55" spans="2:5">
      <c r="C55">
        <v>-12.507110516043101</v>
      </c>
    </row>
    <row r="56" spans="2:5">
      <c r="C56">
        <v>-11.433731137472201</v>
      </c>
    </row>
    <row r="57" spans="2:5">
      <c r="C57">
        <v>-12.105689592245801</v>
      </c>
    </row>
    <row r="58" spans="2:5">
      <c r="C58">
        <v>-11.701634721357999</v>
      </c>
    </row>
    <row r="59" spans="2:5">
      <c r="C59">
        <v>-10.813990180020101</v>
      </c>
    </row>
    <row r="60" spans="2:5">
      <c r="C60">
        <v>-16.010695176876499</v>
      </c>
    </row>
    <row r="61" spans="2:5">
      <c r="C61">
        <v>-16.527565963892801</v>
      </c>
    </row>
    <row r="62" spans="2:5">
      <c r="B62">
        <v>1</v>
      </c>
      <c r="C62">
        <v>1.04</v>
      </c>
      <c r="D62">
        <v>1.04</v>
      </c>
      <c r="E62">
        <f>(D62-C62)/D62*100</f>
        <v>0</v>
      </c>
    </row>
    <row r="63" spans="2:5">
      <c r="B63">
        <v>2</v>
      </c>
      <c r="C63">
        <v>1.01</v>
      </c>
      <c r="D63">
        <v>1.01</v>
      </c>
      <c r="E63">
        <f t="shared" ref="E63:E118" si="0">(D63-C63)/D63*100</f>
        <v>0</v>
      </c>
    </row>
    <row r="64" spans="2:5">
      <c r="B64">
        <v>3</v>
      </c>
      <c r="C64">
        <v>0.98499999999999999</v>
      </c>
      <c r="D64">
        <v>0.98499999999999999</v>
      </c>
      <c r="E64">
        <f t="shared" si="0"/>
        <v>0</v>
      </c>
    </row>
    <row r="65" spans="2:26">
      <c r="B65">
        <v>4</v>
      </c>
      <c r="C65">
        <v>0.98333793489275201</v>
      </c>
      <c r="D65">
        <v>0.98099999999999998</v>
      </c>
      <c r="E65">
        <f t="shared" si="0"/>
        <v>-0.23832159966891181</v>
      </c>
    </row>
    <row r="66" spans="2:26">
      <c r="B66">
        <v>5</v>
      </c>
      <c r="C66">
        <v>0.97585563409935006</v>
      </c>
      <c r="D66">
        <v>0.97599999999999998</v>
      </c>
      <c r="E66">
        <f t="shared" si="0"/>
        <v>1.4791588181344587E-2</v>
      </c>
    </row>
    <row r="67" spans="2:26">
      <c r="B67">
        <v>6</v>
      </c>
      <c r="C67">
        <v>0.98</v>
      </c>
      <c r="D67">
        <v>0.98</v>
      </c>
      <c r="E67">
        <f t="shared" si="0"/>
        <v>0</v>
      </c>
    </row>
    <row r="68" spans="2:26">
      <c r="B68">
        <v>7</v>
      </c>
      <c r="C68">
        <v>0.98340750040889302</v>
      </c>
      <c r="D68">
        <v>0.98399999999999999</v>
      </c>
      <c r="E68">
        <f t="shared" si="0"/>
        <v>6.0213373079976144E-2</v>
      </c>
    </row>
    <row r="69" spans="2:26">
      <c r="B69">
        <v>8</v>
      </c>
      <c r="C69">
        <v>1.0049999999999999</v>
      </c>
      <c r="D69">
        <v>1.0049999999999999</v>
      </c>
      <c r="E69">
        <f t="shared" si="0"/>
        <v>0</v>
      </c>
    </row>
    <row r="70" spans="2:26">
      <c r="B70">
        <v>9</v>
      </c>
      <c r="C70">
        <v>0.98</v>
      </c>
      <c r="D70">
        <v>0.98</v>
      </c>
      <c r="E70">
        <f t="shared" si="0"/>
        <v>0</v>
      </c>
    </row>
    <row r="71" spans="2:26">
      <c r="B71">
        <v>10</v>
      </c>
      <c r="C71">
        <v>0.984673634806152</v>
      </c>
      <c r="D71">
        <v>0.98599999999999999</v>
      </c>
      <c r="E71">
        <f t="shared" si="0"/>
        <v>0.13451979653630722</v>
      </c>
    </row>
    <row r="72" spans="2:26">
      <c r="B72">
        <v>11</v>
      </c>
      <c r="C72">
        <v>0.97300236042288701</v>
      </c>
      <c r="D72">
        <v>0.97399999999999998</v>
      </c>
      <c r="E72">
        <f t="shared" si="0"/>
        <v>0.10242706130523237</v>
      </c>
    </row>
    <row r="73" spans="2:26">
      <c r="B73">
        <v>12</v>
      </c>
      <c r="C73">
        <v>1.0149999999999999</v>
      </c>
      <c r="D73">
        <v>1.0149999999999999</v>
      </c>
      <c r="E73">
        <f t="shared" si="0"/>
        <v>0</v>
      </c>
    </row>
    <row r="74" spans="2:26">
      <c r="B74">
        <v>13</v>
      </c>
      <c r="C74">
        <v>0.97679949634597096</v>
      </c>
      <c r="D74">
        <v>0.97899999999999998</v>
      </c>
      <c r="E74">
        <f t="shared" si="0"/>
        <v>0.22477054688754011</v>
      </c>
    </row>
    <row r="75" spans="2:26">
      <c r="B75">
        <v>14</v>
      </c>
      <c r="C75">
        <v>0.96717762689953402</v>
      </c>
      <c r="D75">
        <v>0.97</v>
      </c>
      <c r="E75">
        <f t="shared" si="0"/>
        <v>0.29096629901710908</v>
      </c>
    </row>
    <row r="76" spans="2:26">
      <c r="B76">
        <v>15</v>
      </c>
      <c r="C76">
        <v>0.98582192535056301</v>
      </c>
      <c r="D76">
        <v>0.98799999999999999</v>
      </c>
      <c r="E76">
        <f t="shared" si="0"/>
        <v>0.22045289974058488</v>
      </c>
    </row>
    <row r="77" spans="2:26">
      <c r="B77">
        <v>16</v>
      </c>
      <c r="C77">
        <v>1.0118446508732499</v>
      </c>
      <c r="D77">
        <v>1.0129999999999999</v>
      </c>
      <c r="E77">
        <f t="shared" si="0"/>
        <v>0.11405223363770697</v>
      </c>
    </row>
    <row r="78" spans="2:26">
      <c r="B78">
        <v>17</v>
      </c>
      <c r="C78">
        <v>1.0156192673090301</v>
      </c>
      <c r="D78">
        <v>1.0169999999999999</v>
      </c>
      <c r="E78">
        <f t="shared" si="0"/>
        <v>0.13576525968238276</v>
      </c>
      <c r="M78">
        <v>0</v>
      </c>
      <c r="N78">
        <v>2.6078715262763997E-4</v>
      </c>
      <c r="O78">
        <v>2.6077844816458701E-4</v>
      </c>
      <c r="P78">
        <v>2.6065648502636901E-4</v>
      </c>
      <c r="Q78">
        <v>2.6069825169155699E-4</v>
      </c>
      <c r="R78">
        <v>2.6084387414186802E-4</v>
      </c>
      <c r="S78">
        <v>2.60842322385976E-4</v>
      </c>
      <c r="T78">
        <v>2.6083153384308199E-4</v>
      </c>
      <c r="U78">
        <v>2.6046175815295299E-4</v>
      </c>
      <c r="V78">
        <v>2.60840526215678E-4</v>
      </c>
      <c r="W78">
        <v>2.60838620267691E-4</v>
      </c>
      <c r="X78">
        <v>2.6084439463250298E-4</v>
      </c>
      <c r="Y78">
        <v>2.6084319976345499E-4</v>
      </c>
      <c r="Z78">
        <v>2.6070737746572198E-4</v>
      </c>
    </row>
    <row r="79" spans="2:26">
      <c r="B79">
        <v>18</v>
      </c>
      <c r="C79">
        <v>0.98125878457080895</v>
      </c>
      <c r="D79">
        <v>1.0009999999999999</v>
      </c>
      <c r="E79">
        <f t="shared" si="0"/>
        <v>1.9721493935255685</v>
      </c>
    </row>
    <row r="80" spans="2:26">
      <c r="B80">
        <v>19</v>
      </c>
      <c r="C80">
        <v>0.97704630410475002</v>
      </c>
      <c r="D80">
        <v>0.97</v>
      </c>
      <c r="E80">
        <f t="shared" si="0"/>
        <v>-0.72642310358247886</v>
      </c>
      <c r="M80" s="17">
        <v>0</v>
      </c>
    </row>
    <row r="81" spans="2:13">
      <c r="B81">
        <v>20</v>
      </c>
      <c r="C81">
        <v>0.97224962575104301</v>
      </c>
      <c r="D81">
        <v>0.96399999999999997</v>
      </c>
      <c r="E81">
        <f t="shared" si="0"/>
        <v>-0.85577030612479721</v>
      </c>
      <c r="M81" s="17">
        <v>2.6078715262763997E-4</v>
      </c>
    </row>
    <row r="82" spans="2:13">
      <c r="B82">
        <v>21</v>
      </c>
      <c r="C82">
        <v>1.0081067423449901</v>
      </c>
      <c r="D82">
        <v>1.008</v>
      </c>
      <c r="E82">
        <f t="shared" si="0"/>
        <v>-1.0589518352190977E-2</v>
      </c>
      <c r="M82" s="17">
        <v>2.6077844816458701E-4</v>
      </c>
    </row>
    <row r="83" spans="2:13">
      <c r="B83">
        <v>22</v>
      </c>
      <c r="C83">
        <v>1.0082946080428099</v>
      </c>
      <c r="D83">
        <v>1.01</v>
      </c>
      <c r="E83">
        <f t="shared" si="0"/>
        <v>0.1688506888307035</v>
      </c>
      <c r="M83" s="17">
        <v>2.6065648502636901E-4</v>
      </c>
    </row>
    <row r="84" spans="2:13">
      <c r="B84">
        <v>23</v>
      </c>
      <c r="C84">
        <v>1.0066125838070701</v>
      </c>
      <c r="D84">
        <v>1.008</v>
      </c>
      <c r="E84">
        <f t="shared" si="0"/>
        <v>0.13764049533034964</v>
      </c>
      <c r="M84" s="17">
        <v>2.6069825169155699E-4</v>
      </c>
    </row>
    <row r="85" spans="2:13">
      <c r="B85">
        <v>24</v>
      </c>
      <c r="C85">
        <v>0.99658277516331895</v>
      </c>
      <c r="D85">
        <v>0.999</v>
      </c>
      <c r="E85">
        <f t="shared" si="0"/>
        <v>0.24196444811622153</v>
      </c>
      <c r="M85" s="17">
        <v>2.6084387414186802E-4</v>
      </c>
    </row>
    <row r="86" spans="2:13">
      <c r="B86">
        <v>25</v>
      </c>
      <c r="C86">
        <v>0.97267450777177999</v>
      </c>
      <c r="D86">
        <v>0.98199999999999998</v>
      </c>
      <c r="E86">
        <f t="shared" si="0"/>
        <v>0.94964279309775868</v>
      </c>
      <c r="M86" s="17">
        <v>2.60842322385976E-4</v>
      </c>
    </row>
    <row r="87" spans="2:13">
      <c r="B87">
        <v>26</v>
      </c>
      <c r="C87">
        <v>0.95666624212589002</v>
      </c>
      <c r="D87">
        <v>0.95899999999999996</v>
      </c>
      <c r="E87">
        <f t="shared" si="0"/>
        <v>0.24335327154431105</v>
      </c>
      <c r="M87" s="17">
        <v>2.6083153384308199E-4</v>
      </c>
    </row>
    <row r="88" spans="2:13">
      <c r="B88">
        <v>27</v>
      </c>
      <c r="C88">
        <v>0.98086091296845501</v>
      </c>
      <c r="D88">
        <v>0.98199999999999998</v>
      </c>
      <c r="E88">
        <f t="shared" si="0"/>
        <v>0.11599664272352056</v>
      </c>
      <c r="M88" s="17">
        <v>2.6046175815295299E-4</v>
      </c>
    </row>
    <row r="89" spans="2:13">
      <c r="B89">
        <v>28</v>
      </c>
      <c r="C89">
        <v>0.99608760050483702</v>
      </c>
      <c r="D89">
        <v>0.997</v>
      </c>
      <c r="E89">
        <f t="shared" si="0"/>
        <v>9.1514492995283289E-2</v>
      </c>
      <c r="M89" s="17">
        <v>2.60840526215678E-4</v>
      </c>
    </row>
    <row r="90" spans="2:13">
      <c r="B90">
        <v>29</v>
      </c>
      <c r="C90">
        <v>1.009355368587</v>
      </c>
      <c r="D90">
        <v>1.01</v>
      </c>
      <c r="E90">
        <f t="shared" si="0"/>
        <v>6.3824892376235065E-2</v>
      </c>
      <c r="M90" s="17">
        <v>2.60838620267691E-4</v>
      </c>
    </row>
    <row r="91" spans="2:13">
      <c r="B91">
        <v>30</v>
      </c>
      <c r="C91">
        <v>0.95639132393102</v>
      </c>
      <c r="D91">
        <v>0.96199999999999997</v>
      </c>
      <c r="E91">
        <f t="shared" si="0"/>
        <v>0.58302246039292804</v>
      </c>
      <c r="M91" s="17">
        <v>2.6084439463250298E-4</v>
      </c>
    </row>
    <row r="92" spans="2:13">
      <c r="B92">
        <v>31</v>
      </c>
      <c r="C92">
        <v>0.933206034026556</v>
      </c>
      <c r="D92">
        <v>0.93600000000000005</v>
      </c>
      <c r="E92">
        <f t="shared" si="0"/>
        <v>0.29850063818846762</v>
      </c>
      <c r="M92" s="17">
        <v>2.6084319976345499E-4</v>
      </c>
    </row>
    <row r="93" spans="2:13">
      <c r="B93">
        <v>32</v>
      </c>
      <c r="C93">
        <v>0.949258942674853</v>
      </c>
      <c r="D93">
        <v>0.94899999999999995</v>
      </c>
      <c r="E93">
        <f t="shared" si="0"/>
        <v>-2.7285845611490681E-2</v>
      </c>
      <c r="M93" s="17">
        <v>2.6070737746572198E-4</v>
      </c>
    </row>
    <row r="94" spans="2:13">
      <c r="B94">
        <v>33</v>
      </c>
      <c r="C94">
        <v>0.94709671541850504</v>
      </c>
      <c r="D94">
        <v>0.94699999999999995</v>
      </c>
      <c r="E94">
        <f t="shared" si="0"/>
        <v>-1.0212821383853106E-2</v>
      </c>
    </row>
    <row r="95" spans="2:13">
      <c r="B95">
        <v>34</v>
      </c>
      <c r="C95">
        <v>0.95809778376898702</v>
      </c>
      <c r="D95">
        <v>0.95899999999999996</v>
      </c>
      <c r="E95">
        <f t="shared" si="0"/>
        <v>9.4078856205729131E-2</v>
      </c>
    </row>
    <row r="96" spans="2:13">
      <c r="B96">
        <v>35</v>
      </c>
      <c r="C96">
        <v>0.96519368573270203</v>
      </c>
      <c r="D96">
        <v>0.96599999999999997</v>
      </c>
      <c r="E96">
        <f t="shared" si="0"/>
        <v>8.3469385848647645E-2</v>
      </c>
    </row>
    <row r="97" spans="2:5">
      <c r="B97">
        <v>36</v>
      </c>
      <c r="C97">
        <v>0.97500836214237896</v>
      </c>
      <c r="D97">
        <v>0.97599999999999998</v>
      </c>
      <c r="E97">
        <f t="shared" si="0"/>
        <v>0.10160223951035036</v>
      </c>
    </row>
    <row r="98" spans="2:5">
      <c r="B98">
        <v>37</v>
      </c>
      <c r="C98">
        <v>0.98401018751543601</v>
      </c>
      <c r="D98">
        <v>0.98499999999999999</v>
      </c>
      <c r="E98">
        <f t="shared" si="0"/>
        <v>0.10048857711309431</v>
      </c>
    </row>
    <row r="99" spans="2:5">
      <c r="B99">
        <v>38</v>
      </c>
      <c r="C99">
        <v>1.0112913054363999</v>
      </c>
      <c r="D99">
        <v>1.0129999999999999</v>
      </c>
      <c r="E99">
        <f t="shared" si="0"/>
        <v>0.16867665978282437</v>
      </c>
    </row>
    <row r="100" spans="2:5">
      <c r="B100">
        <v>39</v>
      </c>
      <c r="C100">
        <v>0.98206779857159099</v>
      </c>
      <c r="D100">
        <v>0.98299999999999998</v>
      </c>
      <c r="E100">
        <f t="shared" si="0"/>
        <v>9.4832291801525581E-2</v>
      </c>
    </row>
    <row r="101" spans="2:5">
      <c r="B101">
        <v>40</v>
      </c>
      <c r="C101">
        <v>0.97211239784831605</v>
      </c>
      <c r="D101">
        <v>0.97299999999999998</v>
      </c>
      <c r="E101">
        <f t="shared" si="0"/>
        <v>9.1223242721883924E-2</v>
      </c>
    </row>
    <row r="102" spans="2:5">
      <c r="B102">
        <v>41</v>
      </c>
      <c r="C102">
        <v>0.997281695858242</v>
      </c>
      <c r="D102">
        <v>0.996</v>
      </c>
      <c r="E102">
        <f t="shared" si="0"/>
        <v>-0.12868432311666714</v>
      </c>
    </row>
    <row r="103" spans="2:5">
      <c r="B103">
        <v>42</v>
      </c>
      <c r="C103">
        <v>0.96801544774940496</v>
      </c>
      <c r="D103">
        <v>0.96599999999999997</v>
      </c>
      <c r="E103">
        <f t="shared" si="0"/>
        <v>-0.20863848337525737</v>
      </c>
    </row>
    <row r="104" spans="2:5">
      <c r="B104">
        <v>43</v>
      </c>
      <c r="C104">
        <v>1.0098006951073999</v>
      </c>
      <c r="D104">
        <v>1.01</v>
      </c>
      <c r="E104">
        <f t="shared" si="0"/>
        <v>1.9733157683179819E-2</v>
      </c>
    </row>
    <row r="105" spans="2:5">
      <c r="B105">
        <v>44</v>
      </c>
      <c r="C105">
        <v>1.01556879877357</v>
      </c>
      <c r="D105">
        <v>1.0169999999999999</v>
      </c>
      <c r="E105">
        <f t="shared" si="0"/>
        <v>0.14072775087806524</v>
      </c>
    </row>
    <row r="106" spans="2:5">
      <c r="B106">
        <v>45</v>
      </c>
      <c r="C106">
        <v>1.03482626205432</v>
      </c>
      <c r="D106">
        <v>1.036</v>
      </c>
      <c r="E106">
        <f t="shared" si="0"/>
        <v>0.11329516850192922</v>
      </c>
    </row>
    <row r="107" spans="2:5">
      <c r="B107">
        <v>46</v>
      </c>
      <c r="C107">
        <v>1.0537611910385301</v>
      </c>
      <c r="D107">
        <v>1.05</v>
      </c>
      <c r="E107">
        <f t="shared" si="0"/>
        <v>-0.35820867033619136</v>
      </c>
    </row>
    <row r="108" spans="2:5">
      <c r="B108">
        <v>47</v>
      </c>
      <c r="C108">
        <v>1.0300343889269901</v>
      </c>
      <c r="D108">
        <v>1.0329999999999999</v>
      </c>
      <c r="E108">
        <f t="shared" si="0"/>
        <v>0.28708722875216408</v>
      </c>
    </row>
    <row r="109" spans="2:5">
      <c r="B109">
        <v>48</v>
      </c>
      <c r="C109">
        <v>1.0249250149737399</v>
      </c>
      <c r="D109">
        <v>1.0269999999999999</v>
      </c>
      <c r="E109">
        <f t="shared" si="0"/>
        <v>0.2020433326445982</v>
      </c>
    </row>
    <row r="110" spans="2:5">
      <c r="B110">
        <v>49</v>
      </c>
      <c r="C110">
        <v>1.03465898598048</v>
      </c>
      <c r="D110">
        <v>1.036</v>
      </c>
      <c r="E110">
        <f t="shared" si="0"/>
        <v>0.12944150767567819</v>
      </c>
    </row>
    <row r="111" spans="2:5">
      <c r="B111">
        <v>50</v>
      </c>
      <c r="C111">
        <v>1.02230966129997</v>
      </c>
      <c r="D111">
        <v>1.0229999999999999</v>
      </c>
      <c r="E111">
        <f t="shared" si="0"/>
        <v>6.7481788859225816E-2</v>
      </c>
    </row>
    <row r="112" spans="2:5">
      <c r="B112">
        <v>51</v>
      </c>
      <c r="C112">
        <v>1.05099784536107</v>
      </c>
      <c r="D112">
        <v>1.052</v>
      </c>
      <c r="E112">
        <f t="shared" si="0"/>
        <v>9.5261847807039238E-2</v>
      </c>
    </row>
    <row r="113" spans="2:5">
      <c r="B113">
        <v>52</v>
      </c>
      <c r="C113">
        <v>0.97783618781311699</v>
      </c>
      <c r="D113">
        <v>0.98</v>
      </c>
      <c r="E113">
        <f t="shared" si="0"/>
        <v>0.22079716192683635</v>
      </c>
    </row>
    <row r="114" spans="2:5">
      <c r="B114">
        <v>53</v>
      </c>
      <c r="C114">
        <v>0.96664537349167601</v>
      </c>
      <c r="D114">
        <v>0.97099999999999997</v>
      </c>
      <c r="E114">
        <f t="shared" si="0"/>
        <v>0.44846822948753517</v>
      </c>
    </row>
    <row r="115" spans="2:5">
      <c r="B115">
        <v>54</v>
      </c>
      <c r="C115">
        <v>0.99528477016929495</v>
      </c>
      <c r="D115">
        <v>0.996</v>
      </c>
      <c r="E115">
        <f t="shared" si="0"/>
        <v>7.1810223966369907E-2</v>
      </c>
    </row>
    <row r="116" spans="2:5">
      <c r="B116">
        <v>55</v>
      </c>
      <c r="C116">
        <v>1.0307532016007599</v>
      </c>
      <c r="D116">
        <v>1.0309999999999999</v>
      </c>
      <c r="E116">
        <f t="shared" si="0"/>
        <v>2.3937769082446408E-2</v>
      </c>
    </row>
    <row r="117" spans="2:5">
      <c r="B117">
        <v>56</v>
      </c>
      <c r="C117">
        <v>0.96973732925787703</v>
      </c>
      <c r="D117">
        <v>0.96799999999999997</v>
      </c>
      <c r="E117">
        <f t="shared" si="0"/>
        <v>-0.17947616300382879</v>
      </c>
    </row>
    <row r="118" spans="2:5">
      <c r="B118">
        <v>57</v>
      </c>
      <c r="C118">
        <v>0.96632678750273804</v>
      </c>
      <c r="D118">
        <v>0.96499999999999997</v>
      </c>
      <c r="E118">
        <f t="shared" si="0"/>
        <v>-0.1374909329262248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Bartley</dc:creator>
  <cp:lastModifiedBy>Ellie Bartley</cp:lastModifiedBy>
  <dcterms:created xsi:type="dcterms:W3CDTF">2022-11-02T03:10:55Z</dcterms:created>
  <dcterms:modified xsi:type="dcterms:W3CDTF">2022-11-21T04:22:08Z</dcterms:modified>
</cp:coreProperties>
</file>