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anielle\"/>
    </mc:Choice>
  </mc:AlternateContent>
  <xr:revisionPtr revIDLastSave="0" documentId="13_ncr:1_{09BC47CF-FF83-4561-86A2-6080C9CEE333}" xr6:coauthVersionLast="47" xr6:coauthVersionMax="47" xr10:uidLastSave="{00000000-0000-0000-0000-000000000000}"/>
  <bookViews>
    <workbookView xWindow="-110" yWindow="-110" windowWidth="19420" windowHeight="10420" firstSheet="11" activeTab="17" xr2:uid="{00000000-000D-0000-FFFF-FFFF00000000}"/>
  </bookViews>
  <sheets>
    <sheet name="Lead Source" sheetId="1" r:id="rId1"/>
    <sheet name="Marketing" sheetId="2" r:id="rId2"/>
    <sheet name="Appts By Salesperson" sheetId="3" r:id="rId3"/>
    <sheet name="Monthly Totals" sheetId="4" r:id="rId4"/>
    <sheet name="JAN" sheetId="5" r:id="rId5"/>
    <sheet name="FEB" sheetId="6" r:id="rId6"/>
    <sheet name="MAR" sheetId="7" r:id="rId7"/>
    <sheet name="APR" sheetId="8" r:id="rId8"/>
    <sheet name="MAY" sheetId="9" r:id="rId9"/>
    <sheet name="JUN" sheetId="10" r:id="rId10"/>
    <sheet name="JUL" sheetId="11" r:id="rId11"/>
    <sheet name="AUG" sheetId="12" r:id="rId12"/>
    <sheet name="SEP" sheetId="13" r:id="rId13"/>
    <sheet name="OCT" sheetId="14" r:id="rId14"/>
    <sheet name="NOV" sheetId="15" r:id="rId15"/>
    <sheet name="DEC" sheetId="16" r:id="rId16"/>
    <sheet name="Weekly Check" sheetId="17" r:id="rId17"/>
    <sheet name="Monthly Review" sheetId="18" r:id="rId18"/>
    <sheet name="Close Ratio" sheetId="19" r:id="rId19"/>
    <sheet name="Tech Sales" sheetId="20" r:id="rId20"/>
    <sheet name="Trending Report" sheetId="21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2" l="1"/>
  <c r="M15" i="2"/>
  <c r="K15" i="2"/>
  <c r="I15" i="2"/>
  <c r="HE33" i="1"/>
  <c r="HD33" i="1"/>
  <c r="HC33" i="1"/>
  <c r="HB33" i="1"/>
  <c r="K26" i="18"/>
  <c r="H26" i="18"/>
  <c r="K25" i="18"/>
  <c r="H25" i="18"/>
  <c r="H20" i="18"/>
  <c r="H19" i="18"/>
  <c r="H15" i="18"/>
  <c r="G15" i="18"/>
  <c r="H14" i="18"/>
  <c r="G14" i="18"/>
  <c r="G10" i="18"/>
  <c r="F10" i="18"/>
  <c r="H9" i="18"/>
  <c r="H8" i="18"/>
  <c r="H7" i="18"/>
  <c r="H6" i="18"/>
  <c r="H5" i="18"/>
  <c r="BG15" i="19"/>
  <c r="HC13" i="1"/>
  <c r="HC14" i="1"/>
  <c r="HD12" i="1"/>
  <c r="HC51" i="1"/>
  <c r="HD50" i="1"/>
  <c r="AF27" i="10"/>
  <c r="AM12" i="19"/>
  <c r="AE31" i="8"/>
  <c r="AG42" i="8"/>
  <c r="AG41" i="8"/>
  <c r="AF10" i="10"/>
  <c r="AF13" i="8"/>
  <c r="AF15" i="8" s="1"/>
  <c r="AG15" i="7"/>
  <c r="AG14" i="7"/>
  <c r="AG13" i="7"/>
  <c r="AG12" i="7"/>
  <c r="AG11" i="7"/>
  <c r="AG10" i="7"/>
  <c r="O3" i="4"/>
  <c r="O15" i="4"/>
  <c r="O13" i="4"/>
  <c r="O14" i="4"/>
  <c r="O11" i="4"/>
  <c r="O16" i="4"/>
  <c r="O12" i="4"/>
  <c r="F37" i="20"/>
  <c r="D37" i="20"/>
  <c r="C37" i="20"/>
  <c r="D20" i="20"/>
  <c r="C20" i="20"/>
  <c r="F56" i="17"/>
  <c r="E56" i="17"/>
  <c r="D56" i="17"/>
  <c r="F58" i="17" s="1"/>
  <c r="C56" i="17"/>
  <c r="H55" i="17"/>
  <c r="G55" i="17"/>
  <c r="H54" i="17"/>
  <c r="G54" i="17"/>
  <c r="H53" i="17"/>
  <c r="G53" i="17"/>
  <c r="H52" i="17"/>
  <c r="G52" i="17"/>
  <c r="H51" i="17"/>
  <c r="G51" i="17"/>
  <c r="H50" i="17"/>
  <c r="G50" i="17"/>
  <c r="H49" i="17"/>
  <c r="G49" i="17"/>
  <c r="H48" i="17"/>
  <c r="G48" i="17"/>
  <c r="H47" i="17"/>
  <c r="G47" i="17"/>
  <c r="H46" i="17"/>
  <c r="G46" i="17"/>
  <c r="H45" i="17"/>
  <c r="G45" i="17"/>
  <c r="H44" i="17"/>
  <c r="G44" i="17"/>
  <c r="H43" i="17"/>
  <c r="G43" i="17"/>
  <c r="H42" i="17"/>
  <c r="G42" i="17"/>
  <c r="H41" i="17"/>
  <c r="G41" i="17"/>
  <c r="H40" i="17"/>
  <c r="G40" i="17"/>
  <c r="H39" i="17"/>
  <c r="G39" i="17"/>
  <c r="H38" i="17"/>
  <c r="G38" i="17"/>
  <c r="H37" i="17"/>
  <c r="G37" i="17"/>
  <c r="H36" i="17"/>
  <c r="G36" i="17"/>
  <c r="H35" i="17"/>
  <c r="G35" i="17"/>
  <c r="H34" i="17"/>
  <c r="G34" i="17"/>
  <c r="H33" i="17"/>
  <c r="G33" i="17"/>
  <c r="H32" i="17"/>
  <c r="G32" i="17"/>
  <c r="H31" i="17"/>
  <c r="G31" i="17"/>
  <c r="H30" i="17"/>
  <c r="G30" i="17"/>
  <c r="H29" i="17"/>
  <c r="G29" i="17"/>
  <c r="H28" i="17"/>
  <c r="G28" i="17"/>
  <c r="H27" i="17"/>
  <c r="G27" i="17"/>
  <c r="H26" i="17"/>
  <c r="G26" i="17"/>
  <c r="H25" i="17"/>
  <c r="G25" i="17"/>
  <c r="H24" i="17"/>
  <c r="G24" i="17"/>
  <c r="H23" i="17"/>
  <c r="G23" i="17"/>
  <c r="H22" i="17"/>
  <c r="G22" i="17"/>
  <c r="H21" i="17"/>
  <c r="G21" i="17"/>
  <c r="H20" i="17"/>
  <c r="G20" i="17"/>
  <c r="H19" i="17"/>
  <c r="G19" i="17"/>
  <c r="H18" i="17"/>
  <c r="G18" i="17"/>
  <c r="H17" i="17"/>
  <c r="G17" i="17"/>
  <c r="H16" i="17"/>
  <c r="G16" i="17"/>
  <c r="H15" i="17"/>
  <c r="G15" i="17"/>
  <c r="H14" i="17"/>
  <c r="G14" i="17"/>
  <c r="H13" i="17"/>
  <c r="G13" i="17"/>
  <c r="H12" i="17"/>
  <c r="G12" i="17"/>
  <c r="H11" i="17"/>
  <c r="G11" i="17"/>
  <c r="H10" i="17"/>
  <c r="G10" i="17"/>
  <c r="H9" i="17"/>
  <c r="G9" i="17"/>
  <c r="H8" i="17"/>
  <c r="G8" i="17"/>
  <c r="H7" i="17"/>
  <c r="G7" i="17"/>
  <c r="H6" i="17"/>
  <c r="G6" i="17"/>
  <c r="H5" i="17"/>
  <c r="G5" i="17"/>
  <c r="H4" i="17"/>
  <c r="H56" i="17" s="1"/>
  <c r="G4" i="17"/>
  <c r="G56" i="17" s="1"/>
  <c r="AD38" i="6"/>
  <c r="AD37" i="6"/>
  <c r="AD36" i="6"/>
  <c r="AD35" i="6"/>
  <c r="AD34" i="6"/>
  <c r="AE15" i="6"/>
  <c r="AE14" i="6"/>
  <c r="AE13" i="6"/>
  <c r="AE12" i="6"/>
  <c r="AE11" i="6"/>
  <c r="AE10" i="6"/>
  <c r="AE9" i="6"/>
  <c r="AE8" i="6"/>
  <c r="AE7" i="6"/>
  <c r="AE6" i="6"/>
  <c r="AE5" i="6"/>
  <c r="AE4" i="6"/>
  <c r="AE3" i="6"/>
  <c r="AE2" i="6"/>
  <c r="AE25" i="6"/>
  <c r="AE24" i="6"/>
  <c r="AE23" i="6"/>
  <c r="AE22" i="6"/>
  <c r="AE20" i="6"/>
  <c r="AE21" i="6"/>
  <c r="AE19" i="6"/>
  <c r="AE18" i="6"/>
  <c r="AE27" i="6"/>
  <c r="AE28" i="6"/>
  <c r="AE29" i="6"/>
  <c r="AE26" i="6"/>
  <c r="HB8" i="1"/>
  <c r="HC8" i="1"/>
  <c r="HD8" i="1"/>
  <c r="HE8" i="1"/>
  <c r="HB9" i="1"/>
  <c r="HC9" i="1"/>
  <c r="HD9" i="1"/>
  <c r="HE9" i="1"/>
  <c r="HB10" i="1"/>
  <c r="HC10" i="1"/>
  <c r="HD10" i="1"/>
  <c r="HE10" i="1"/>
  <c r="HB11" i="1"/>
  <c r="HC11" i="1"/>
  <c r="HD11" i="1"/>
  <c r="HE11" i="1"/>
  <c r="HB12" i="1"/>
  <c r="HC12" i="1"/>
  <c r="HE12" i="1"/>
  <c r="HB13" i="1"/>
  <c r="HD13" i="1"/>
  <c r="HE13" i="1"/>
  <c r="HB14" i="1"/>
  <c r="HD14" i="1"/>
  <c r="HE14" i="1"/>
  <c r="HB15" i="1"/>
  <c r="HC15" i="1"/>
  <c r="HD15" i="1"/>
  <c r="HE15" i="1"/>
  <c r="HB6" i="1"/>
  <c r="O22" i="2"/>
  <c r="M22" i="2"/>
  <c r="K22" i="2"/>
  <c r="O23" i="2"/>
  <c r="M23" i="2"/>
  <c r="F44" i="5"/>
  <c r="G44" i="5"/>
  <c r="E44" i="5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B31" i="6"/>
  <c r="B30" i="6"/>
  <c r="Y31" i="5"/>
  <c r="C34" i="6"/>
  <c r="F76" i="3"/>
  <c r="IB5" i="3"/>
  <c r="IB4" i="3"/>
  <c r="JA73" i="3"/>
  <c r="JA72" i="3"/>
  <c r="JA71" i="3"/>
  <c r="JA70" i="3"/>
  <c r="JA69" i="3"/>
  <c r="JA68" i="3"/>
  <c r="JA67" i="3"/>
  <c r="JA66" i="3"/>
  <c r="JA65" i="3"/>
  <c r="JA64" i="3"/>
  <c r="JA63" i="3"/>
  <c r="JA62" i="3"/>
  <c r="JA61" i="3"/>
  <c r="JA60" i="3"/>
  <c r="JA59" i="3"/>
  <c r="JA58" i="3"/>
  <c r="JA57" i="3"/>
  <c r="JA56" i="3"/>
  <c r="JA55" i="3"/>
  <c r="JA54" i="3"/>
  <c r="JA53" i="3"/>
  <c r="JA52" i="3"/>
  <c r="JA51" i="3"/>
  <c r="JA50" i="3"/>
  <c r="JA49" i="3"/>
  <c r="JA48" i="3"/>
  <c r="JA47" i="3"/>
  <c r="JA46" i="3"/>
  <c r="JA45" i="3"/>
  <c r="JA44" i="3"/>
  <c r="JA43" i="3"/>
  <c r="JA42" i="3"/>
  <c r="JA41" i="3"/>
  <c r="JA40" i="3"/>
  <c r="JA39" i="3"/>
  <c r="JA38" i="3"/>
  <c r="JA37" i="3"/>
  <c r="JA36" i="3"/>
  <c r="JA35" i="3"/>
  <c r="JA34" i="3"/>
  <c r="JA33" i="3"/>
  <c r="JA32" i="3"/>
  <c r="JA31" i="3"/>
  <c r="JA30" i="3"/>
  <c r="JA29" i="3"/>
  <c r="JA28" i="3"/>
  <c r="JA27" i="3"/>
  <c r="JA26" i="3"/>
  <c r="JA25" i="3"/>
  <c r="JA24" i="3"/>
  <c r="JA23" i="3"/>
  <c r="JA22" i="3"/>
  <c r="JA21" i="3"/>
  <c r="JA20" i="3"/>
  <c r="JA19" i="3"/>
  <c r="JA18" i="3"/>
  <c r="JA17" i="3"/>
  <c r="JA16" i="3"/>
  <c r="JA15" i="3"/>
  <c r="JA14" i="3"/>
  <c r="JA13" i="3"/>
  <c r="JA12" i="3"/>
  <c r="JA11" i="3"/>
  <c r="JA10" i="3"/>
  <c r="JA9" i="3"/>
  <c r="JA8" i="3"/>
  <c r="JA7" i="3"/>
  <c r="JA6" i="3"/>
  <c r="JA5" i="3"/>
  <c r="JA4" i="3"/>
  <c r="IV73" i="3"/>
  <c r="IV72" i="3"/>
  <c r="IV71" i="3"/>
  <c r="IV70" i="3"/>
  <c r="IV69" i="3"/>
  <c r="IV68" i="3"/>
  <c r="IV67" i="3"/>
  <c r="IV66" i="3"/>
  <c r="IV65" i="3"/>
  <c r="IV64" i="3"/>
  <c r="IV63" i="3"/>
  <c r="IV62" i="3"/>
  <c r="IV61" i="3"/>
  <c r="IV60" i="3"/>
  <c r="IV59" i="3"/>
  <c r="IV58" i="3"/>
  <c r="IV57" i="3"/>
  <c r="IV56" i="3"/>
  <c r="IV55" i="3"/>
  <c r="IV54" i="3"/>
  <c r="IV53" i="3"/>
  <c r="IV52" i="3"/>
  <c r="IV51" i="3"/>
  <c r="IV50" i="3"/>
  <c r="IV49" i="3"/>
  <c r="IV48" i="3"/>
  <c r="IV47" i="3"/>
  <c r="IV46" i="3"/>
  <c r="IV45" i="3"/>
  <c r="IV44" i="3"/>
  <c r="IV43" i="3"/>
  <c r="IV42" i="3"/>
  <c r="IV41" i="3"/>
  <c r="IV40" i="3"/>
  <c r="IV39" i="3"/>
  <c r="IV38" i="3"/>
  <c r="IV37" i="3"/>
  <c r="IV36" i="3"/>
  <c r="IV35" i="3"/>
  <c r="IV34" i="3"/>
  <c r="IV33" i="3"/>
  <c r="IV32" i="3"/>
  <c r="IV31" i="3"/>
  <c r="IV30" i="3"/>
  <c r="IV29" i="3"/>
  <c r="IV28" i="3"/>
  <c r="IV27" i="3"/>
  <c r="IV26" i="3"/>
  <c r="IV25" i="3"/>
  <c r="IV24" i="3"/>
  <c r="IV23" i="3"/>
  <c r="IV22" i="3"/>
  <c r="IV21" i="3"/>
  <c r="IV20" i="3"/>
  <c r="IV19" i="3"/>
  <c r="IV18" i="3"/>
  <c r="IV17" i="3"/>
  <c r="IV16" i="3"/>
  <c r="IV15" i="3"/>
  <c r="IV14" i="3"/>
  <c r="IV13" i="3"/>
  <c r="IV12" i="3"/>
  <c r="IV11" i="3"/>
  <c r="IV10" i="3"/>
  <c r="IV9" i="3"/>
  <c r="IV8" i="3"/>
  <c r="IV7" i="3"/>
  <c r="IV6" i="3"/>
  <c r="IV5" i="3"/>
  <c r="IV4" i="3"/>
  <c r="IQ73" i="3"/>
  <c r="IQ72" i="3"/>
  <c r="IQ71" i="3"/>
  <c r="IQ70" i="3"/>
  <c r="IQ69" i="3"/>
  <c r="IQ68" i="3"/>
  <c r="IQ67" i="3"/>
  <c r="IQ66" i="3"/>
  <c r="IQ65" i="3"/>
  <c r="IQ64" i="3"/>
  <c r="IQ63" i="3"/>
  <c r="IQ62" i="3"/>
  <c r="IQ61" i="3"/>
  <c r="IQ60" i="3"/>
  <c r="IQ59" i="3"/>
  <c r="IQ58" i="3"/>
  <c r="IQ57" i="3"/>
  <c r="IQ56" i="3"/>
  <c r="IQ55" i="3"/>
  <c r="IQ54" i="3"/>
  <c r="IQ53" i="3"/>
  <c r="IQ52" i="3"/>
  <c r="IQ51" i="3"/>
  <c r="IQ50" i="3"/>
  <c r="IQ49" i="3"/>
  <c r="IQ48" i="3"/>
  <c r="IQ47" i="3"/>
  <c r="IQ46" i="3"/>
  <c r="IQ45" i="3"/>
  <c r="IQ44" i="3"/>
  <c r="IQ43" i="3"/>
  <c r="IQ42" i="3"/>
  <c r="IQ41" i="3"/>
  <c r="IQ40" i="3"/>
  <c r="IQ39" i="3"/>
  <c r="IQ38" i="3"/>
  <c r="IQ37" i="3"/>
  <c r="IQ36" i="3"/>
  <c r="IQ35" i="3"/>
  <c r="IQ34" i="3"/>
  <c r="IQ33" i="3"/>
  <c r="IQ32" i="3"/>
  <c r="IQ31" i="3"/>
  <c r="IQ30" i="3"/>
  <c r="IQ29" i="3"/>
  <c r="IQ28" i="3"/>
  <c r="IQ27" i="3"/>
  <c r="IQ26" i="3"/>
  <c r="IQ25" i="3"/>
  <c r="IQ24" i="3"/>
  <c r="IQ23" i="3"/>
  <c r="IQ22" i="3"/>
  <c r="IQ21" i="3"/>
  <c r="IQ20" i="3"/>
  <c r="IQ19" i="3"/>
  <c r="IQ18" i="3"/>
  <c r="IQ17" i="3"/>
  <c r="IQ16" i="3"/>
  <c r="IQ15" i="3"/>
  <c r="IQ14" i="3"/>
  <c r="IQ13" i="3"/>
  <c r="IQ12" i="3"/>
  <c r="IQ11" i="3"/>
  <c r="IQ10" i="3"/>
  <c r="IQ9" i="3"/>
  <c r="IQ8" i="3"/>
  <c r="IQ7" i="3"/>
  <c r="IQ6" i="3"/>
  <c r="IQ5" i="3"/>
  <c r="IQ4" i="3"/>
  <c r="IL73" i="3"/>
  <c r="IL72" i="3"/>
  <c r="IL71" i="3"/>
  <c r="IL70" i="3"/>
  <c r="IL69" i="3"/>
  <c r="IL68" i="3"/>
  <c r="IL67" i="3"/>
  <c r="IL66" i="3"/>
  <c r="IL65" i="3"/>
  <c r="IL64" i="3"/>
  <c r="IL63" i="3"/>
  <c r="IL62" i="3"/>
  <c r="IL61" i="3"/>
  <c r="IL60" i="3"/>
  <c r="IL59" i="3"/>
  <c r="IL58" i="3"/>
  <c r="IL57" i="3"/>
  <c r="IL56" i="3"/>
  <c r="IL55" i="3"/>
  <c r="IL54" i="3"/>
  <c r="IL53" i="3"/>
  <c r="IL52" i="3"/>
  <c r="IL51" i="3"/>
  <c r="IL50" i="3"/>
  <c r="IL49" i="3"/>
  <c r="IL48" i="3"/>
  <c r="IL47" i="3"/>
  <c r="IL46" i="3"/>
  <c r="IL45" i="3"/>
  <c r="IL44" i="3"/>
  <c r="IL43" i="3"/>
  <c r="IL42" i="3"/>
  <c r="IL41" i="3"/>
  <c r="IL40" i="3"/>
  <c r="IL39" i="3"/>
  <c r="IL38" i="3"/>
  <c r="IL37" i="3"/>
  <c r="IL36" i="3"/>
  <c r="IL35" i="3"/>
  <c r="IL34" i="3"/>
  <c r="IL33" i="3"/>
  <c r="IL32" i="3"/>
  <c r="IL31" i="3"/>
  <c r="IL30" i="3"/>
  <c r="IL29" i="3"/>
  <c r="IL28" i="3"/>
  <c r="IL27" i="3"/>
  <c r="IL26" i="3"/>
  <c r="IL25" i="3"/>
  <c r="IL24" i="3"/>
  <c r="IL23" i="3"/>
  <c r="IL22" i="3"/>
  <c r="IL21" i="3"/>
  <c r="IL20" i="3"/>
  <c r="IL19" i="3"/>
  <c r="IL18" i="3"/>
  <c r="IL17" i="3"/>
  <c r="IL16" i="3"/>
  <c r="IL15" i="3"/>
  <c r="IL14" i="3"/>
  <c r="IL13" i="3"/>
  <c r="IL12" i="3"/>
  <c r="IL11" i="3"/>
  <c r="IL10" i="3"/>
  <c r="IL9" i="3"/>
  <c r="IL8" i="3"/>
  <c r="IL7" i="3"/>
  <c r="IL6" i="3"/>
  <c r="IL5" i="3"/>
  <c r="IL4" i="3"/>
  <c r="IG73" i="3"/>
  <c r="IG72" i="3"/>
  <c r="IG71" i="3"/>
  <c r="IG70" i="3"/>
  <c r="IG69" i="3"/>
  <c r="IG68" i="3"/>
  <c r="IG67" i="3"/>
  <c r="IG66" i="3"/>
  <c r="IG65" i="3"/>
  <c r="IG64" i="3"/>
  <c r="IG63" i="3"/>
  <c r="IG62" i="3"/>
  <c r="IG61" i="3"/>
  <c r="IG60" i="3"/>
  <c r="IG59" i="3"/>
  <c r="IG58" i="3"/>
  <c r="IG57" i="3"/>
  <c r="IG56" i="3"/>
  <c r="IG55" i="3"/>
  <c r="IG54" i="3"/>
  <c r="IG53" i="3"/>
  <c r="IG52" i="3"/>
  <c r="IG51" i="3"/>
  <c r="IG50" i="3"/>
  <c r="IG49" i="3"/>
  <c r="IG48" i="3"/>
  <c r="IG47" i="3"/>
  <c r="IG46" i="3"/>
  <c r="IG45" i="3"/>
  <c r="IG44" i="3"/>
  <c r="IG43" i="3"/>
  <c r="IG42" i="3"/>
  <c r="IG41" i="3"/>
  <c r="IG40" i="3"/>
  <c r="IG39" i="3"/>
  <c r="IG38" i="3"/>
  <c r="IG37" i="3"/>
  <c r="IG36" i="3"/>
  <c r="IG35" i="3"/>
  <c r="IG34" i="3"/>
  <c r="IG33" i="3"/>
  <c r="IG32" i="3"/>
  <c r="IG31" i="3"/>
  <c r="IG30" i="3"/>
  <c r="IG29" i="3"/>
  <c r="IG28" i="3"/>
  <c r="IG27" i="3"/>
  <c r="IG26" i="3"/>
  <c r="IG25" i="3"/>
  <c r="IG24" i="3"/>
  <c r="IG23" i="3"/>
  <c r="IG22" i="3"/>
  <c r="IG21" i="3"/>
  <c r="IG20" i="3"/>
  <c r="IG19" i="3"/>
  <c r="IG18" i="3"/>
  <c r="IG17" i="3"/>
  <c r="IG16" i="3"/>
  <c r="IG15" i="3"/>
  <c r="IG14" i="3"/>
  <c r="IG13" i="3"/>
  <c r="IG12" i="3"/>
  <c r="IG11" i="3"/>
  <c r="IG10" i="3"/>
  <c r="IG9" i="3"/>
  <c r="IG8" i="3"/>
  <c r="IG7" i="3"/>
  <c r="IG6" i="3"/>
  <c r="IG5" i="3"/>
  <c r="IG4" i="3"/>
  <c r="IG74" i="3"/>
  <c r="IB73" i="3"/>
  <c r="IB72" i="3"/>
  <c r="IB71" i="3"/>
  <c r="IB70" i="3"/>
  <c r="IB69" i="3"/>
  <c r="IB68" i="3"/>
  <c r="IB67" i="3"/>
  <c r="IB66" i="3"/>
  <c r="IB65" i="3"/>
  <c r="IB64" i="3"/>
  <c r="IB63" i="3"/>
  <c r="IB62" i="3"/>
  <c r="IB61" i="3"/>
  <c r="IB60" i="3"/>
  <c r="IB59" i="3"/>
  <c r="IB58" i="3"/>
  <c r="IB57" i="3"/>
  <c r="IB56" i="3"/>
  <c r="IB55" i="3"/>
  <c r="IB54" i="3"/>
  <c r="IB53" i="3"/>
  <c r="IB52" i="3"/>
  <c r="IB51" i="3"/>
  <c r="IB50" i="3"/>
  <c r="IB49" i="3"/>
  <c r="IB48" i="3"/>
  <c r="IB47" i="3"/>
  <c r="IB46" i="3"/>
  <c r="IB45" i="3"/>
  <c r="IB44" i="3"/>
  <c r="IB43" i="3"/>
  <c r="IB42" i="3"/>
  <c r="IB41" i="3"/>
  <c r="IB40" i="3"/>
  <c r="IB39" i="3"/>
  <c r="IB38" i="3"/>
  <c r="IB37" i="3"/>
  <c r="IB36" i="3"/>
  <c r="IB35" i="3"/>
  <c r="IB34" i="3"/>
  <c r="IB33" i="3"/>
  <c r="IB32" i="3"/>
  <c r="IB31" i="3"/>
  <c r="IB30" i="3"/>
  <c r="IB29" i="3"/>
  <c r="IB28" i="3"/>
  <c r="IB27" i="3"/>
  <c r="IB26" i="3"/>
  <c r="IB25" i="3"/>
  <c r="IB24" i="3"/>
  <c r="IB23" i="3"/>
  <c r="IB22" i="3"/>
  <c r="IB21" i="3"/>
  <c r="IB20" i="3"/>
  <c r="IB19" i="3"/>
  <c r="IB18" i="3"/>
  <c r="IB17" i="3"/>
  <c r="IB16" i="3"/>
  <c r="IB15" i="3"/>
  <c r="IB14" i="3"/>
  <c r="IB13" i="3"/>
  <c r="IB12" i="3"/>
  <c r="IB11" i="3"/>
  <c r="IB10" i="3"/>
  <c r="IB9" i="3"/>
  <c r="IB8" i="3"/>
  <c r="IB7" i="3"/>
  <c r="IB6" i="3"/>
  <c r="HW73" i="3"/>
  <c r="HW72" i="3"/>
  <c r="HW71" i="3"/>
  <c r="HW70" i="3"/>
  <c r="HW69" i="3"/>
  <c r="HW68" i="3"/>
  <c r="HW67" i="3"/>
  <c r="HW66" i="3"/>
  <c r="HW65" i="3"/>
  <c r="HW64" i="3"/>
  <c r="HW63" i="3"/>
  <c r="HW62" i="3"/>
  <c r="HW61" i="3"/>
  <c r="HW60" i="3"/>
  <c r="HW59" i="3"/>
  <c r="HW58" i="3"/>
  <c r="HW57" i="3"/>
  <c r="HW56" i="3"/>
  <c r="HW55" i="3"/>
  <c r="HW54" i="3"/>
  <c r="HW53" i="3"/>
  <c r="HW52" i="3"/>
  <c r="HW51" i="3"/>
  <c r="HW50" i="3"/>
  <c r="HW49" i="3"/>
  <c r="HW48" i="3"/>
  <c r="HW47" i="3"/>
  <c r="HW46" i="3"/>
  <c r="HW45" i="3"/>
  <c r="HW44" i="3"/>
  <c r="HW43" i="3"/>
  <c r="HW42" i="3"/>
  <c r="HW41" i="3"/>
  <c r="HW40" i="3"/>
  <c r="HW39" i="3"/>
  <c r="HW38" i="3"/>
  <c r="HW37" i="3"/>
  <c r="HW36" i="3"/>
  <c r="HW35" i="3"/>
  <c r="HW34" i="3"/>
  <c r="HW33" i="3"/>
  <c r="HW32" i="3"/>
  <c r="HW31" i="3"/>
  <c r="HW30" i="3"/>
  <c r="HW29" i="3"/>
  <c r="HW28" i="3"/>
  <c r="HW27" i="3"/>
  <c r="HW26" i="3"/>
  <c r="HW25" i="3"/>
  <c r="HW24" i="3"/>
  <c r="HW23" i="3"/>
  <c r="HW22" i="3"/>
  <c r="HW21" i="3"/>
  <c r="HW20" i="3"/>
  <c r="HW19" i="3"/>
  <c r="HW18" i="3"/>
  <c r="HW17" i="3"/>
  <c r="HW16" i="3"/>
  <c r="HW15" i="3"/>
  <c r="HW14" i="3"/>
  <c r="HW13" i="3"/>
  <c r="HW12" i="3"/>
  <c r="HW11" i="3"/>
  <c r="HW10" i="3"/>
  <c r="HW9" i="3"/>
  <c r="HW8" i="3"/>
  <c r="HW7" i="3"/>
  <c r="HW6" i="3"/>
  <c r="HW5" i="3"/>
  <c r="HW4" i="3"/>
  <c r="HR73" i="3"/>
  <c r="HR72" i="3"/>
  <c r="HR71" i="3"/>
  <c r="HR70" i="3"/>
  <c r="HR69" i="3"/>
  <c r="HR68" i="3"/>
  <c r="HR67" i="3"/>
  <c r="HR66" i="3"/>
  <c r="HR65" i="3"/>
  <c r="HR64" i="3"/>
  <c r="HR63" i="3"/>
  <c r="HR62" i="3"/>
  <c r="HR61" i="3"/>
  <c r="HR60" i="3"/>
  <c r="HR59" i="3"/>
  <c r="HR58" i="3"/>
  <c r="HR57" i="3"/>
  <c r="HR56" i="3"/>
  <c r="HR55" i="3"/>
  <c r="HR54" i="3"/>
  <c r="HR53" i="3"/>
  <c r="HR52" i="3"/>
  <c r="HR51" i="3"/>
  <c r="HR50" i="3"/>
  <c r="HR49" i="3"/>
  <c r="HR48" i="3"/>
  <c r="HR47" i="3"/>
  <c r="HR46" i="3"/>
  <c r="HR45" i="3"/>
  <c r="HR44" i="3"/>
  <c r="HR43" i="3"/>
  <c r="HR42" i="3"/>
  <c r="HR41" i="3"/>
  <c r="HR40" i="3"/>
  <c r="HR39" i="3"/>
  <c r="HR38" i="3"/>
  <c r="HR37" i="3"/>
  <c r="HR36" i="3"/>
  <c r="HR35" i="3"/>
  <c r="HR34" i="3"/>
  <c r="HR33" i="3"/>
  <c r="HR32" i="3"/>
  <c r="HR31" i="3"/>
  <c r="HR30" i="3"/>
  <c r="HR29" i="3"/>
  <c r="HR28" i="3"/>
  <c r="HR27" i="3"/>
  <c r="HR26" i="3"/>
  <c r="HR25" i="3"/>
  <c r="HR24" i="3"/>
  <c r="HR23" i="3"/>
  <c r="HR22" i="3"/>
  <c r="HR21" i="3"/>
  <c r="HR20" i="3"/>
  <c r="HR19" i="3"/>
  <c r="HR18" i="3"/>
  <c r="HR17" i="3"/>
  <c r="HR16" i="3"/>
  <c r="HR15" i="3"/>
  <c r="HR14" i="3"/>
  <c r="HR13" i="3"/>
  <c r="HR12" i="3"/>
  <c r="HR11" i="3"/>
  <c r="HR10" i="3"/>
  <c r="HR9" i="3"/>
  <c r="HR8" i="3"/>
  <c r="HR7" i="3"/>
  <c r="HR6" i="3"/>
  <c r="HR5" i="3"/>
  <c r="HR4" i="3"/>
  <c r="HM73" i="3"/>
  <c r="HM72" i="3"/>
  <c r="HM71" i="3"/>
  <c r="HM70" i="3"/>
  <c r="HM69" i="3"/>
  <c r="HM68" i="3"/>
  <c r="HM67" i="3"/>
  <c r="HM66" i="3"/>
  <c r="HM65" i="3"/>
  <c r="HM64" i="3"/>
  <c r="HM63" i="3"/>
  <c r="HM62" i="3"/>
  <c r="HM61" i="3"/>
  <c r="HM60" i="3"/>
  <c r="HM59" i="3"/>
  <c r="HM58" i="3"/>
  <c r="HM57" i="3"/>
  <c r="HM56" i="3"/>
  <c r="HM55" i="3"/>
  <c r="HM54" i="3"/>
  <c r="HM53" i="3"/>
  <c r="HM52" i="3"/>
  <c r="HM51" i="3"/>
  <c r="HM50" i="3"/>
  <c r="HM49" i="3"/>
  <c r="HM48" i="3"/>
  <c r="HM47" i="3"/>
  <c r="HM46" i="3"/>
  <c r="HM45" i="3"/>
  <c r="HM44" i="3"/>
  <c r="HM43" i="3"/>
  <c r="HM42" i="3"/>
  <c r="HM41" i="3"/>
  <c r="HM40" i="3"/>
  <c r="HM39" i="3"/>
  <c r="HM38" i="3"/>
  <c r="HM37" i="3"/>
  <c r="HM36" i="3"/>
  <c r="HM35" i="3"/>
  <c r="HM34" i="3"/>
  <c r="HM33" i="3"/>
  <c r="HM32" i="3"/>
  <c r="HM31" i="3"/>
  <c r="HM30" i="3"/>
  <c r="HM29" i="3"/>
  <c r="HM28" i="3"/>
  <c r="HM27" i="3"/>
  <c r="HM26" i="3"/>
  <c r="HM25" i="3"/>
  <c r="HM24" i="3"/>
  <c r="HM23" i="3"/>
  <c r="HM22" i="3"/>
  <c r="HM21" i="3"/>
  <c r="HM20" i="3"/>
  <c r="HM19" i="3"/>
  <c r="HM18" i="3"/>
  <c r="HM17" i="3"/>
  <c r="HM16" i="3"/>
  <c r="HM15" i="3"/>
  <c r="HM14" i="3"/>
  <c r="HM13" i="3"/>
  <c r="HM12" i="3"/>
  <c r="HM11" i="3"/>
  <c r="HM10" i="3"/>
  <c r="HM9" i="3"/>
  <c r="HM8" i="3"/>
  <c r="HM7" i="3"/>
  <c r="HM6" i="3"/>
  <c r="HM5" i="3"/>
  <c r="HM4" i="3"/>
  <c r="HH73" i="3"/>
  <c r="HH72" i="3"/>
  <c r="HH71" i="3"/>
  <c r="HH70" i="3"/>
  <c r="HH69" i="3"/>
  <c r="HH68" i="3"/>
  <c r="HH67" i="3"/>
  <c r="HH66" i="3"/>
  <c r="HH65" i="3"/>
  <c r="HH64" i="3"/>
  <c r="HH63" i="3"/>
  <c r="HH62" i="3"/>
  <c r="HH61" i="3"/>
  <c r="HH60" i="3"/>
  <c r="HH59" i="3"/>
  <c r="HH58" i="3"/>
  <c r="HH57" i="3"/>
  <c r="HH56" i="3"/>
  <c r="HH55" i="3"/>
  <c r="HH54" i="3"/>
  <c r="HH53" i="3"/>
  <c r="HH52" i="3"/>
  <c r="HH51" i="3"/>
  <c r="HH50" i="3"/>
  <c r="HH49" i="3"/>
  <c r="HH48" i="3"/>
  <c r="HH47" i="3"/>
  <c r="HH46" i="3"/>
  <c r="HH45" i="3"/>
  <c r="HH44" i="3"/>
  <c r="HH43" i="3"/>
  <c r="HH42" i="3"/>
  <c r="HH41" i="3"/>
  <c r="HH40" i="3"/>
  <c r="HH39" i="3"/>
  <c r="HH38" i="3"/>
  <c r="HH37" i="3"/>
  <c r="HH36" i="3"/>
  <c r="HH35" i="3"/>
  <c r="HH34" i="3"/>
  <c r="HH33" i="3"/>
  <c r="HH32" i="3"/>
  <c r="HH31" i="3"/>
  <c r="HH30" i="3"/>
  <c r="HH29" i="3"/>
  <c r="HH28" i="3"/>
  <c r="HH27" i="3"/>
  <c r="HH26" i="3"/>
  <c r="HH25" i="3"/>
  <c r="HH24" i="3"/>
  <c r="HH23" i="3"/>
  <c r="HH22" i="3"/>
  <c r="HH21" i="3"/>
  <c r="HH20" i="3"/>
  <c r="HH19" i="3"/>
  <c r="HH18" i="3"/>
  <c r="HH17" i="3"/>
  <c r="HH16" i="3"/>
  <c r="HH15" i="3"/>
  <c r="HH14" i="3"/>
  <c r="HH13" i="3"/>
  <c r="HH12" i="3"/>
  <c r="HH11" i="3"/>
  <c r="HH10" i="3"/>
  <c r="HH9" i="3"/>
  <c r="HH8" i="3"/>
  <c r="HH7" i="3"/>
  <c r="HH6" i="3"/>
  <c r="HH5" i="3"/>
  <c r="HH4" i="3"/>
  <c r="HC73" i="3"/>
  <c r="HC72" i="3"/>
  <c r="HC71" i="3"/>
  <c r="HC70" i="3"/>
  <c r="HC69" i="3"/>
  <c r="HC68" i="3"/>
  <c r="HC67" i="3"/>
  <c r="HC66" i="3"/>
  <c r="HC65" i="3"/>
  <c r="HC64" i="3"/>
  <c r="HC63" i="3"/>
  <c r="HC62" i="3"/>
  <c r="HC61" i="3"/>
  <c r="HC60" i="3"/>
  <c r="HC59" i="3"/>
  <c r="HC58" i="3"/>
  <c r="HC57" i="3"/>
  <c r="HC56" i="3"/>
  <c r="HC55" i="3"/>
  <c r="HC54" i="3"/>
  <c r="HC53" i="3"/>
  <c r="HC52" i="3"/>
  <c r="HC51" i="3"/>
  <c r="HC50" i="3"/>
  <c r="HC49" i="3"/>
  <c r="HC48" i="3"/>
  <c r="HC47" i="3"/>
  <c r="HC46" i="3"/>
  <c r="HC45" i="3"/>
  <c r="HC44" i="3"/>
  <c r="HC43" i="3"/>
  <c r="HC42" i="3"/>
  <c r="HC41" i="3"/>
  <c r="HC40" i="3"/>
  <c r="HC39" i="3"/>
  <c r="HC38" i="3"/>
  <c r="HC37" i="3"/>
  <c r="HC36" i="3"/>
  <c r="HC35" i="3"/>
  <c r="HC34" i="3"/>
  <c r="HC33" i="3"/>
  <c r="HC32" i="3"/>
  <c r="HC31" i="3"/>
  <c r="HC30" i="3"/>
  <c r="HC29" i="3"/>
  <c r="HC28" i="3"/>
  <c r="HC27" i="3"/>
  <c r="HC26" i="3"/>
  <c r="HC25" i="3"/>
  <c r="HC24" i="3"/>
  <c r="HC23" i="3"/>
  <c r="HC22" i="3"/>
  <c r="HC21" i="3"/>
  <c r="HC20" i="3"/>
  <c r="HC19" i="3"/>
  <c r="HC18" i="3"/>
  <c r="HC17" i="3"/>
  <c r="HC16" i="3"/>
  <c r="HC15" i="3"/>
  <c r="HC14" i="3"/>
  <c r="HC13" i="3"/>
  <c r="HC12" i="3"/>
  <c r="HC11" i="3"/>
  <c r="HC10" i="3"/>
  <c r="HC9" i="3"/>
  <c r="HC8" i="3"/>
  <c r="HC7" i="3"/>
  <c r="HC6" i="3"/>
  <c r="HC5" i="3"/>
  <c r="HC4" i="3"/>
  <c r="GX73" i="3"/>
  <c r="GX72" i="3"/>
  <c r="GX71" i="3"/>
  <c r="GX70" i="3"/>
  <c r="GX69" i="3"/>
  <c r="GX68" i="3"/>
  <c r="GX67" i="3"/>
  <c r="GX66" i="3"/>
  <c r="GX65" i="3"/>
  <c r="GX64" i="3"/>
  <c r="GX63" i="3"/>
  <c r="GX62" i="3"/>
  <c r="GX61" i="3"/>
  <c r="GX60" i="3"/>
  <c r="GX59" i="3"/>
  <c r="GX58" i="3"/>
  <c r="GX57" i="3"/>
  <c r="GX56" i="3"/>
  <c r="GX55" i="3"/>
  <c r="GX54" i="3"/>
  <c r="GX53" i="3"/>
  <c r="GX52" i="3"/>
  <c r="GX51" i="3"/>
  <c r="GX50" i="3"/>
  <c r="GX49" i="3"/>
  <c r="GX48" i="3"/>
  <c r="GX47" i="3"/>
  <c r="GX46" i="3"/>
  <c r="GX45" i="3"/>
  <c r="GX44" i="3"/>
  <c r="GX43" i="3"/>
  <c r="GX42" i="3"/>
  <c r="GX41" i="3"/>
  <c r="GX40" i="3"/>
  <c r="GX39" i="3"/>
  <c r="GX38" i="3"/>
  <c r="GX37" i="3"/>
  <c r="GX36" i="3"/>
  <c r="GX35" i="3"/>
  <c r="GX34" i="3"/>
  <c r="GX33" i="3"/>
  <c r="GX32" i="3"/>
  <c r="GX31" i="3"/>
  <c r="GX30" i="3"/>
  <c r="GX29" i="3"/>
  <c r="GX28" i="3"/>
  <c r="GX27" i="3"/>
  <c r="GX26" i="3"/>
  <c r="GX25" i="3"/>
  <c r="GX24" i="3"/>
  <c r="GX23" i="3"/>
  <c r="GX22" i="3"/>
  <c r="GX21" i="3"/>
  <c r="GX20" i="3"/>
  <c r="GX19" i="3"/>
  <c r="GX18" i="3"/>
  <c r="GX17" i="3"/>
  <c r="GX16" i="3"/>
  <c r="GX15" i="3"/>
  <c r="GX14" i="3"/>
  <c r="GX13" i="3"/>
  <c r="GX12" i="3"/>
  <c r="GX11" i="3"/>
  <c r="GX10" i="3"/>
  <c r="GX9" i="3"/>
  <c r="GX8" i="3"/>
  <c r="GX7" i="3"/>
  <c r="GX6" i="3"/>
  <c r="GX5" i="3"/>
  <c r="GX4" i="3"/>
  <c r="GS4" i="3"/>
  <c r="GS73" i="3"/>
  <c r="GS72" i="3"/>
  <c r="GS71" i="3"/>
  <c r="GS70" i="3"/>
  <c r="GS69" i="3"/>
  <c r="GS68" i="3"/>
  <c r="GS67" i="3"/>
  <c r="GS66" i="3"/>
  <c r="GS65" i="3"/>
  <c r="GS64" i="3"/>
  <c r="GS63" i="3"/>
  <c r="GS62" i="3"/>
  <c r="GS61" i="3"/>
  <c r="GS60" i="3"/>
  <c r="GS59" i="3"/>
  <c r="GS58" i="3"/>
  <c r="GS57" i="3"/>
  <c r="GS56" i="3"/>
  <c r="GS55" i="3"/>
  <c r="GS54" i="3"/>
  <c r="GS53" i="3"/>
  <c r="GS52" i="3"/>
  <c r="GS51" i="3"/>
  <c r="GS50" i="3"/>
  <c r="GS49" i="3"/>
  <c r="GS48" i="3"/>
  <c r="GS47" i="3"/>
  <c r="GS46" i="3"/>
  <c r="GS45" i="3"/>
  <c r="GS44" i="3"/>
  <c r="GS43" i="3"/>
  <c r="GS42" i="3"/>
  <c r="GS41" i="3"/>
  <c r="GS40" i="3"/>
  <c r="GS39" i="3"/>
  <c r="GS38" i="3"/>
  <c r="GS37" i="3"/>
  <c r="GS36" i="3"/>
  <c r="GS35" i="3"/>
  <c r="GS34" i="3"/>
  <c r="GS33" i="3"/>
  <c r="GS32" i="3"/>
  <c r="GS31" i="3"/>
  <c r="GS30" i="3"/>
  <c r="GS29" i="3"/>
  <c r="GS28" i="3"/>
  <c r="GS27" i="3"/>
  <c r="GS26" i="3"/>
  <c r="GS25" i="3"/>
  <c r="GS24" i="3"/>
  <c r="GS23" i="3"/>
  <c r="GS22" i="3"/>
  <c r="GS21" i="3"/>
  <c r="GS20" i="3"/>
  <c r="GS19" i="3"/>
  <c r="GS18" i="3"/>
  <c r="GS17" i="3"/>
  <c r="GS16" i="3"/>
  <c r="GS15" i="3"/>
  <c r="GS14" i="3"/>
  <c r="GS13" i="3"/>
  <c r="GS12" i="3"/>
  <c r="GS11" i="3"/>
  <c r="GS10" i="3"/>
  <c r="GS9" i="3"/>
  <c r="GS8" i="3"/>
  <c r="GS7" i="3"/>
  <c r="GS6" i="3"/>
  <c r="GS5" i="3"/>
  <c r="GN73" i="3"/>
  <c r="GN72" i="3"/>
  <c r="GN71" i="3"/>
  <c r="GN70" i="3"/>
  <c r="GN69" i="3"/>
  <c r="GN68" i="3"/>
  <c r="GN67" i="3"/>
  <c r="GN66" i="3"/>
  <c r="GN65" i="3"/>
  <c r="GN64" i="3"/>
  <c r="GN63" i="3"/>
  <c r="GN62" i="3"/>
  <c r="GN61" i="3"/>
  <c r="GN60" i="3"/>
  <c r="GN59" i="3"/>
  <c r="GN58" i="3"/>
  <c r="GN57" i="3"/>
  <c r="GN56" i="3"/>
  <c r="GN55" i="3"/>
  <c r="GN54" i="3"/>
  <c r="GN53" i="3"/>
  <c r="GN52" i="3"/>
  <c r="GN51" i="3"/>
  <c r="GN50" i="3"/>
  <c r="GN49" i="3"/>
  <c r="GN48" i="3"/>
  <c r="GN47" i="3"/>
  <c r="GN46" i="3"/>
  <c r="GN45" i="3"/>
  <c r="GN44" i="3"/>
  <c r="GN43" i="3"/>
  <c r="GN42" i="3"/>
  <c r="GN41" i="3"/>
  <c r="GN40" i="3"/>
  <c r="GN39" i="3"/>
  <c r="GN38" i="3"/>
  <c r="GN37" i="3"/>
  <c r="GN36" i="3"/>
  <c r="GN35" i="3"/>
  <c r="GN34" i="3"/>
  <c r="GN33" i="3"/>
  <c r="GN32" i="3"/>
  <c r="GN31" i="3"/>
  <c r="GN30" i="3"/>
  <c r="GN29" i="3"/>
  <c r="GN28" i="3"/>
  <c r="GN27" i="3"/>
  <c r="GN26" i="3"/>
  <c r="GN25" i="3"/>
  <c r="GN24" i="3"/>
  <c r="GN23" i="3"/>
  <c r="GN22" i="3"/>
  <c r="GN21" i="3"/>
  <c r="GN20" i="3"/>
  <c r="GN19" i="3"/>
  <c r="GN18" i="3"/>
  <c r="GN17" i="3"/>
  <c r="GN16" i="3"/>
  <c r="GN15" i="3"/>
  <c r="GN14" i="3"/>
  <c r="GN13" i="3"/>
  <c r="GN12" i="3"/>
  <c r="GN11" i="3"/>
  <c r="GN10" i="3"/>
  <c r="GN9" i="3"/>
  <c r="GN8" i="3"/>
  <c r="GN7" i="3"/>
  <c r="GN6" i="3"/>
  <c r="GN5" i="3"/>
  <c r="GN4" i="3"/>
  <c r="GI73" i="3"/>
  <c r="GI72" i="3"/>
  <c r="GI71" i="3"/>
  <c r="GI70" i="3"/>
  <c r="GI69" i="3"/>
  <c r="GI68" i="3"/>
  <c r="GI67" i="3"/>
  <c r="GI66" i="3"/>
  <c r="GI65" i="3"/>
  <c r="GI64" i="3"/>
  <c r="GI63" i="3"/>
  <c r="GI62" i="3"/>
  <c r="GI61" i="3"/>
  <c r="GI60" i="3"/>
  <c r="GI59" i="3"/>
  <c r="GI58" i="3"/>
  <c r="GI57" i="3"/>
  <c r="GI56" i="3"/>
  <c r="GI55" i="3"/>
  <c r="GI54" i="3"/>
  <c r="GI53" i="3"/>
  <c r="GI52" i="3"/>
  <c r="GI51" i="3"/>
  <c r="GI50" i="3"/>
  <c r="GI49" i="3"/>
  <c r="GI48" i="3"/>
  <c r="GI47" i="3"/>
  <c r="GI46" i="3"/>
  <c r="GI45" i="3"/>
  <c r="GI44" i="3"/>
  <c r="GI43" i="3"/>
  <c r="GI42" i="3"/>
  <c r="GI41" i="3"/>
  <c r="GI40" i="3"/>
  <c r="GI39" i="3"/>
  <c r="GI38" i="3"/>
  <c r="GI37" i="3"/>
  <c r="GI36" i="3"/>
  <c r="GI35" i="3"/>
  <c r="GI34" i="3"/>
  <c r="GI33" i="3"/>
  <c r="GI32" i="3"/>
  <c r="GI31" i="3"/>
  <c r="GI30" i="3"/>
  <c r="GI29" i="3"/>
  <c r="GI28" i="3"/>
  <c r="GI27" i="3"/>
  <c r="GI26" i="3"/>
  <c r="GI25" i="3"/>
  <c r="GI24" i="3"/>
  <c r="GI23" i="3"/>
  <c r="GI22" i="3"/>
  <c r="GI21" i="3"/>
  <c r="GI20" i="3"/>
  <c r="GI19" i="3"/>
  <c r="GI18" i="3"/>
  <c r="GI17" i="3"/>
  <c r="GI16" i="3"/>
  <c r="GI15" i="3"/>
  <c r="GI14" i="3"/>
  <c r="GI13" i="3"/>
  <c r="GI12" i="3"/>
  <c r="GI11" i="3"/>
  <c r="GI10" i="3"/>
  <c r="GI9" i="3"/>
  <c r="GI8" i="3"/>
  <c r="GI7" i="3"/>
  <c r="GI6" i="3"/>
  <c r="GI5" i="3"/>
  <c r="GI4" i="3"/>
  <c r="GD73" i="3"/>
  <c r="GD72" i="3"/>
  <c r="GD71" i="3"/>
  <c r="GD70" i="3"/>
  <c r="GD69" i="3"/>
  <c r="GD68" i="3"/>
  <c r="GD67" i="3"/>
  <c r="GD66" i="3"/>
  <c r="GD65" i="3"/>
  <c r="GD64" i="3"/>
  <c r="GD63" i="3"/>
  <c r="GD62" i="3"/>
  <c r="GD61" i="3"/>
  <c r="GD60" i="3"/>
  <c r="GD59" i="3"/>
  <c r="GD58" i="3"/>
  <c r="GD57" i="3"/>
  <c r="GD56" i="3"/>
  <c r="GD55" i="3"/>
  <c r="GD54" i="3"/>
  <c r="GD53" i="3"/>
  <c r="GD52" i="3"/>
  <c r="GD51" i="3"/>
  <c r="GD50" i="3"/>
  <c r="GD49" i="3"/>
  <c r="GD48" i="3"/>
  <c r="GD47" i="3"/>
  <c r="GD46" i="3"/>
  <c r="GD45" i="3"/>
  <c r="GD44" i="3"/>
  <c r="GD43" i="3"/>
  <c r="GD42" i="3"/>
  <c r="GD41" i="3"/>
  <c r="GD40" i="3"/>
  <c r="GD39" i="3"/>
  <c r="GD38" i="3"/>
  <c r="GD37" i="3"/>
  <c r="GD36" i="3"/>
  <c r="GD35" i="3"/>
  <c r="GD34" i="3"/>
  <c r="GD33" i="3"/>
  <c r="GD32" i="3"/>
  <c r="GD31" i="3"/>
  <c r="GD30" i="3"/>
  <c r="GD29" i="3"/>
  <c r="GD28" i="3"/>
  <c r="GD27" i="3"/>
  <c r="GD26" i="3"/>
  <c r="GD25" i="3"/>
  <c r="GD24" i="3"/>
  <c r="GD23" i="3"/>
  <c r="GD22" i="3"/>
  <c r="GD21" i="3"/>
  <c r="GD20" i="3"/>
  <c r="GD19" i="3"/>
  <c r="GD18" i="3"/>
  <c r="GD17" i="3"/>
  <c r="GD16" i="3"/>
  <c r="GD15" i="3"/>
  <c r="GD14" i="3"/>
  <c r="GD13" i="3"/>
  <c r="GD12" i="3"/>
  <c r="GD11" i="3"/>
  <c r="GD10" i="3"/>
  <c r="GD9" i="3"/>
  <c r="GD8" i="3"/>
  <c r="GD7" i="3"/>
  <c r="GD6" i="3"/>
  <c r="GD5" i="3"/>
  <c r="GD4" i="3"/>
  <c r="FY73" i="3"/>
  <c r="FY72" i="3"/>
  <c r="FY71" i="3"/>
  <c r="FY70" i="3"/>
  <c r="FY69" i="3"/>
  <c r="FY68" i="3"/>
  <c r="FY67" i="3"/>
  <c r="FY66" i="3"/>
  <c r="FY65" i="3"/>
  <c r="FY64" i="3"/>
  <c r="FY63" i="3"/>
  <c r="FY62" i="3"/>
  <c r="FY61" i="3"/>
  <c r="FY60" i="3"/>
  <c r="FY59" i="3"/>
  <c r="FY58" i="3"/>
  <c r="FY57" i="3"/>
  <c r="FY56" i="3"/>
  <c r="FY55" i="3"/>
  <c r="FY54" i="3"/>
  <c r="FY53" i="3"/>
  <c r="FY52" i="3"/>
  <c r="FY51" i="3"/>
  <c r="FY50" i="3"/>
  <c r="FY49" i="3"/>
  <c r="FY48" i="3"/>
  <c r="FY47" i="3"/>
  <c r="FY46" i="3"/>
  <c r="FY45" i="3"/>
  <c r="FY44" i="3"/>
  <c r="FY43" i="3"/>
  <c r="FY42" i="3"/>
  <c r="FY41" i="3"/>
  <c r="FY40" i="3"/>
  <c r="FY39" i="3"/>
  <c r="FY38" i="3"/>
  <c r="FY37" i="3"/>
  <c r="FY36" i="3"/>
  <c r="FY35" i="3"/>
  <c r="FY34" i="3"/>
  <c r="FY33" i="3"/>
  <c r="FY32" i="3"/>
  <c r="FY31" i="3"/>
  <c r="FY30" i="3"/>
  <c r="FY29" i="3"/>
  <c r="FY28" i="3"/>
  <c r="FY27" i="3"/>
  <c r="FY26" i="3"/>
  <c r="FY25" i="3"/>
  <c r="FY24" i="3"/>
  <c r="FY23" i="3"/>
  <c r="FY22" i="3"/>
  <c r="FY21" i="3"/>
  <c r="FY20" i="3"/>
  <c r="FY19" i="3"/>
  <c r="FY18" i="3"/>
  <c r="FY17" i="3"/>
  <c r="FY16" i="3"/>
  <c r="FY15" i="3"/>
  <c r="FY14" i="3"/>
  <c r="FY13" i="3"/>
  <c r="FY12" i="3"/>
  <c r="FY11" i="3"/>
  <c r="FY10" i="3"/>
  <c r="FY9" i="3"/>
  <c r="FY8" i="3"/>
  <c r="FY7" i="3"/>
  <c r="FY6" i="3"/>
  <c r="FY5" i="3"/>
  <c r="FY4" i="3"/>
  <c r="FT73" i="3"/>
  <c r="FT72" i="3"/>
  <c r="FT71" i="3"/>
  <c r="FT70" i="3"/>
  <c r="FT69" i="3"/>
  <c r="FT68" i="3"/>
  <c r="FT67" i="3"/>
  <c r="FT66" i="3"/>
  <c r="FT65" i="3"/>
  <c r="FT64" i="3"/>
  <c r="FT63" i="3"/>
  <c r="FT62" i="3"/>
  <c r="FT61" i="3"/>
  <c r="FT60" i="3"/>
  <c r="FT59" i="3"/>
  <c r="FT58" i="3"/>
  <c r="FT57" i="3"/>
  <c r="FT56" i="3"/>
  <c r="FT55" i="3"/>
  <c r="FT54" i="3"/>
  <c r="FT53" i="3"/>
  <c r="FT52" i="3"/>
  <c r="FT51" i="3"/>
  <c r="FT50" i="3"/>
  <c r="FT49" i="3"/>
  <c r="FT48" i="3"/>
  <c r="FT47" i="3"/>
  <c r="FT46" i="3"/>
  <c r="FT45" i="3"/>
  <c r="FT44" i="3"/>
  <c r="FT43" i="3"/>
  <c r="FT42" i="3"/>
  <c r="FT41" i="3"/>
  <c r="FT40" i="3"/>
  <c r="FT39" i="3"/>
  <c r="FT38" i="3"/>
  <c r="FT37" i="3"/>
  <c r="FT36" i="3"/>
  <c r="FT35" i="3"/>
  <c r="FT34" i="3"/>
  <c r="FT33" i="3"/>
  <c r="FT32" i="3"/>
  <c r="FT31" i="3"/>
  <c r="FT30" i="3"/>
  <c r="FT29" i="3"/>
  <c r="FT28" i="3"/>
  <c r="FT27" i="3"/>
  <c r="FT26" i="3"/>
  <c r="FT25" i="3"/>
  <c r="FT24" i="3"/>
  <c r="FT23" i="3"/>
  <c r="FT22" i="3"/>
  <c r="FT21" i="3"/>
  <c r="FT20" i="3"/>
  <c r="FT19" i="3"/>
  <c r="FT18" i="3"/>
  <c r="FT17" i="3"/>
  <c r="FT16" i="3"/>
  <c r="FT15" i="3"/>
  <c r="FT14" i="3"/>
  <c r="FT13" i="3"/>
  <c r="FT12" i="3"/>
  <c r="FT11" i="3"/>
  <c r="FT10" i="3"/>
  <c r="FT9" i="3"/>
  <c r="FT8" i="3"/>
  <c r="FT7" i="3"/>
  <c r="FT6" i="3"/>
  <c r="FT5" i="3"/>
  <c r="FT4" i="3"/>
  <c r="FO73" i="3"/>
  <c r="FO72" i="3"/>
  <c r="FO71" i="3"/>
  <c r="FO70" i="3"/>
  <c r="FO69" i="3"/>
  <c r="FO68" i="3"/>
  <c r="FO67" i="3"/>
  <c r="FO66" i="3"/>
  <c r="FO65" i="3"/>
  <c r="FO64" i="3"/>
  <c r="FO63" i="3"/>
  <c r="FO62" i="3"/>
  <c r="FO61" i="3"/>
  <c r="FO60" i="3"/>
  <c r="FO59" i="3"/>
  <c r="FO58" i="3"/>
  <c r="FO57" i="3"/>
  <c r="FO56" i="3"/>
  <c r="FO55" i="3"/>
  <c r="FO54" i="3"/>
  <c r="FO53" i="3"/>
  <c r="FO52" i="3"/>
  <c r="FO51" i="3"/>
  <c r="FO50" i="3"/>
  <c r="FO49" i="3"/>
  <c r="FO48" i="3"/>
  <c r="FO47" i="3"/>
  <c r="FO46" i="3"/>
  <c r="FO45" i="3"/>
  <c r="FO44" i="3"/>
  <c r="FO43" i="3"/>
  <c r="FO42" i="3"/>
  <c r="FO41" i="3"/>
  <c r="FO40" i="3"/>
  <c r="FO39" i="3"/>
  <c r="FO38" i="3"/>
  <c r="FO37" i="3"/>
  <c r="FO36" i="3"/>
  <c r="FO35" i="3"/>
  <c r="FO34" i="3"/>
  <c r="FO33" i="3"/>
  <c r="FO32" i="3"/>
  <c r="FO31" i="3"/>
  <c r="FO30" i="3"/>
  <c r="FO29" i="3"/>
  <c r="FO28" i="3"/>
  <c r="FO27" i="3"/>
  <c r="FO26" i="3"/>
  <c r="FO25" i="3"/>
  <c r="FO24" i="3"/>
  <c r="FO23" i="3"/>
  <c r="FO22" i="3"/>
  <c r="FO21" i="3"/>
  <c r="FO20" i="3"/>
  <c r="FO19" i="3"/>
  <c r="FO18" i="3"/>
  <c r="FO17" i="3"/>
  <c r="FO16" i="3"/>
  <c r="FO15" i="3"/>
  <c r="FO14" i="3"/>
  <c r="FO13" i="3"/>
  <c r="FO12" i="3"/>
  <c r="FO11" i="3"/>
  <c r="FO10" i="3"/>
  <c r="FO9" i="3"/>
  <c r="FO8" i="3"/>
  <c r="FO7" i="3"/>
  <c r="FO6" i="3"/>
  <c r="FO5" i="3"/>
  <c r="FO4" i="3"/>
  <c r="FJ73" i="3"/>
  <c r="FJ72" i="3"/>
  <c r="FJ71" i="3"/>
  <c r="FJ70" i="3"/>
  <c r="FJ69" i="3"/>
  <c r="FJ68" i="3"/>
  <c r="FJ67" i="3"/>
  <c r="FJ66" i="3"/>
  <c r="FJ65" i="3"/>
  <c r="FJ64" i="3"/>
  <c r="FJ63" i="3"/>
  <c r="FJ62" i="3"/>
  <c r="FJ61" i="3"/>
  <c r="FJ60" i="3"/>
  <c r="FJ59" i="3"/>
  <c r="FJ58" i="3"/>
  <c r="FJ57" i="3"/>
  <c r="FJ56" i="3"/>
  <c r="FJ55" i="3"/>
  <c r="FJ54" i="3"/>
  <c r="FJ53" i="3"/>
  <c r="FJ52" i="3"/>
  <c r="FJ51" i="3"/>
  <c r="FJ50" i="3"/>
  <c r="FJ49" i="3"/>
  <c r="FJ48" i="3"/>
  <c r="FJ47" i="3"/>
  <c r="FJ46" i="3"/>
  <c r="FJ45" i="3"/>
  <c r="FJ44" i="3"/>
  <c r="FJ43" i="3"/>
  <c r="FJ42" i="3"/>
  <c r="FJ41" i="3"/>
  <c r="FJ40" i="3"/>
  <c r="FJ39" i="3"/>
  <c r="FJ38" i="3"/>
  <c r="FJ37" i="3"/>
  <c r="FJ36" i="3"/>
  <c r="FJ35" i="3"/>
  <c r="FJ34" i="3"/>
  <c r="FJ33" i="3"/>
  <c r="FJ32" i="3"/>
  <c r="FJ31" i="3"/>
  <c r="FJ30" i="3"/>
  <c r="FJ29" i="3"/>
  <c r="FJ28" i="3"/>
  <c r="FJ27" i="3"/>
  <c r="FJ26" i="3"/>
  <c r="FJ25" i="3"/>
  <c r="FJ24" i="3"/>
  <c r="FJ23" i="3"/>
  <c r="FJ22" i="3"/>
  <c r="FJ21" i="3"/>
  <c r="FJ20" i="3"/>
  <c r="FJ19" i="3"/>
  <c r="FJ18" i="3"/>
  <c r="FJ17" i="3"/>
  <c r="FJ16" i="3"/>
  <c r="FJ15" i="3"/>
  <c r="FJ14" i="3"/>
  <c r="FJ13" i="3"/>
  <c r="FJ12" i="3"/>
  <c r="FJ11" i="3"/>
  <c r="FJ10" i="3"/>
  <c r="FJ9" i="3"/>
  <c r="FJ8" i="3"/>
  <c r="FJ7" i="3"/>
  <c r="FJ6" i="3"/>
  <c r="FJ5" i="3"/>
  <c r="FJ4" i="3"/>
  <c r="FE73" i="3"/>
  <c r="FE72" i="3"/>
  <c r="FE71" i="3"/>
  <c r="FE70" i="3"/>
  <c r="FE69" i="3"/>
  <c r="FE68" i="3"/>
  <c r="FE67" i="3"/>
  <c r="FE66" i="3"/>
  <c r="FE65" i="3"/>
  <c r="FE64" i="3"/>
  <c r="FE63" i="3"/>
  <c r="FE62" i="3"/>
  <c r="FE61" i="3"/>
  <c r="FE60" i="3"/>
  <c r="FE59" i="3"/>
  <c r="FE58" i="3"/>
  <c r="FE57" i="3"/>
  <c r="FE56" i="3"/>
  <c r="FE55" i="3"/>
  <c r="FE54" i="3"/>
  <c r="FE53" i="3"/>
  <c r="FE52" i="3"/>
  <c r="FE51" i="3"/>
  <c r="FE50" i="3"/>
  <c r="FE49" i="3"/>
  <c r="FE48" i="3"/>
  <c r="FE47" i="3"/>
  <c r="FE46" i="3"/>
  <c r="FE45" i="3"/>
  <c r="FE44" i="3"/>
  <c r="FE43" i="3"/>
  <c r="FE42" i="3"/>
  <c r="FE41" i="3"/>
  <c r="FE40" i="3"/>
  <c r="FE39" i="3"/>
  <c r="FE38" i="3"/>
  <c r="FE37" i="3"/>
  <c r="FE36" i="3"/>
  <c r="FE35" i="3"/>
  <c r="FE34" i="3"/>
  <c r="FE33" i="3"/>
  <c r="FE32" i="3"/>
  <c r="FE31" i="3"/>
  <c r="FE30" i="3"/>
  <c r="FE29" i="3"/>
  <c r="FE28" i="3"/>
  <c r="FE27" i="3"/>
  <c r="FE26" i="3"/>
  <c r="FE25" i="3"/>
  <c r="FE24" i="3"/>
  <c r="FE23" i="3"/>
  <c r="FE22" i="3"/>
  <c r="FE21" i="3"/>
  <c r="FE20" i="3"/>
  <c r="FE19" i="3"/>
  <c r="FE18" i="3"/>
  <c r="FE17" i="3"/>
  <c r="FE16" i="3"/>
  <c r="FE15" i="3"/>
  <c r="FE14" i="3"/>
  <c r="FE13" i="3"/>
  <c r="FE12" i="3"/>
  <c r="FE11" i="3"/>
  <c r="FE10" i="3"/>
  <c r="FE9" i="3"/>
  <c r="FE8" i="3"/>
  <c r="FE7" i="3"/>
  <c r="FE6" i="3"/>
  <c r="FE5" i="3"/>
  <c r="FE4" i="3"/>
  <c r="EZ73" i="3"/>
  <c r="EZ72" i="3"/>
  <c r="EZ71" i="3"/>
  <c r="EZ70" i="3"/>
  <c r="EZ69" i="3"/>
  <c r="EZ68" i="3"/>
  <c r="EZ67" i="3"/>
  <c r="EZ66" i="3"/>
  <c r="EZ65" i="3"/>
  <c r="EZ64" i="3"/>
  <c r="EZ63" i="3"/>
  <c r="EZ62" i="3"/>
  <c r="EZ61" i="3"/>
  <c r="EZ60" i="3"/>
  <c r="EZ59" i="3"/>
  <c r="EZ58" i="3"/>
  <c r="EZ57" i="3"/>
  <c r="EZ56" i="3"/>
  <c r="EZ55" i="3"/>
  <c r="EZ54" i="3"/>
  <c r="EZ53" i="3"/>
  <c r="EZ52" i="3"/>
  <c r="EZ51" i="3"/>
  <c r="EZ50" i="3"/>
  <c r="EZ49" i="3"/>
  <c r="EZ48" i="3"/>
  <c r="EZ47" i="3"/>
  <c r="EZ46" i="3"/>
  <c r="EZ45" i="3"/>
  <c r="EZ44" i="3"/>
  <c r="EZ43" i="3"/>
  <c r="EZ42" i="3"/>
  <c r="EZ41" i="3"/>
  <c r="EZ40" i="3"/>
  <c r="EZ39" i="3"/>
  <c r="EZ38" i="3"/>
  <c r="EZ37" i="3"/>
  <c r="EZ36" i="3"/>
  <c r="EZ35" i="3"/>
  <c r="EZ34" i="3"/>
  <c r="EZ33" i="3"/>
  <c r="EZ32" i="3"/>
  <c r="EZ31" i="3"/>
  <c r="EZ30" i="3"/>
  <c r="EZ29" i="3"/>
  <c r="EZ28" i="3"/>
  <c r="EZ27" i="3"/>
  <c r="EZ26" i="3"/>
  <c r="EZ25" i="3"/>
  <c r="EZ24" i="3"/>
  <c r="EZ23" i="3"/>
  <c r="EZ22" i="3"/>
  <c r="EZ21" i="3"/>
  <c r="EZ20" i="3"/>
  <c r="EZ19" i="3"/>
  <c r="EZ18" i="3"/>
  <c r="EZ17" i="3"/>
  <c r="EZ16" i="3"/>
  <c r="EZ15" i="3"/>
  <c r="EZ14" i="3"/>
  <c r="EZ13" i="3"/>
  <c r="EZ12" i="3"/>
  <c r="EZ11" i="3"/>
  <c r="EZ10" i="3"/>
  <c r="EZ9" i="3"/>
  <c r="EZ8" i="3"/>
  <c r="EZ7" i="3"/>
  <c r="EZ6" i="3"/>
  <c r="EZ5" i="3"/>
  <c r="EZ4" i="3"/>
  <c r="EU73" i="3"/>
  <c r="EU72" i="3"/>
  <c r="EU71" i="3"/>
  <c r="EU70" i="3"/>
  <c r="EU69" i="3"/>
  <c r="EU68" i="3"/>
  <c r="EU67" i="3"/>
  <c r="EU66" i="3"/>
  <c r="EU65" i="3"/>
  <c r="EU64" i="3"/>
  <c r="EU63" i="3"/>
  <c r="EU62" i="3"/>
  <c r="EU61" i="3"/>
  <c r="EU60" i="3"/>
  <c r="EU59" i="3"/>
  <c r="EU58" i="3"/>
  <c r="EU57" i="3"/>
  <c r="EU56" i="3"/>
  <c r="EU55" i="3"/>
  <c r="EU54" i="3"/>
  <c r="EU53" i="3"/>
  <c r="EU52" i="3"/>
  <c r="EU51" i="3"/>
  <c r="EU50" i="3"/>
  <c r="EU49" i="3"/>
  <c r="EU48" i="3"/>
  <c r="EU47" i="3"/>
  <c r="EU46" i="3"/>
  <c r="EU45" i="3"/>
  <c r="EU44" i="3"/>
  <c r="EU43" i="3"/>
  <c r="EU42" i="3"/>
  <c r="EU41" i="3"/>
  <c r="EU40" i="3"/>
  <c r="EU39" i="3"/>
  <c r="EU38" i="3"/>
  <c r="EU37" i="3"/>
  <c r="EU36" i="3"/>
  <c r="EU35" i="3"/>
  <c r="EU34" i="3"/>
  <c r="EU33" i="3"/>
  <c r="EU32" i="3"/>
  <c r="EU31" i="3"/>
  <c r="EU30" i="3"/>
  <c r="EU29" i="3"/>
  <c r="EU28" i="3"/>
  <c r="EU27" i="3"/>
  <c r="EU26" i="3"/>
  <c r="EU25" i="3"/>
  <c r="EU24" i="3"/>
  <c r="EU23" i="3"/>
  <c r="EU22" i="3"/>
  <c r="EU21" i="3"/>
  <c r="EU20" i="3"/>
  <c r="EU19" i="3"/>
  <c r="EU18" i="3"/>
  <c r="EU17" i="3"/>
  <c r="EU16" i="3"/>
  <c r="EU15" i="3"/>
  <c r="EU14" i="3"/>
  <c r="EU13" i="3"/>
  <c r="EU12" i="3"/>
  <c r="EU11" i="3"/>
  <c r="EU10" i="3"/>
  <c r="EU9" i="3"/>
  <c r="EU8" i="3"/>
  <c r="EU7" i="3"/>
  <c r="EU6" i="3"/>
  <c r="EU5" i="3"/>
  <c r="EU4" i="3"/>
  <c r="EP73" i="3"/>
  <c r="EP72" i="3"/>
  <c r="EP71" i="3"/>
  <c r="EP70" i="3"/>
  <c r="EP69" i="3"/>
  <c r="EP68" i="3"/>
  <c r="EP67" i="3"/>
  <c r="EP66" i="3"/>
  <c r="EP65" i="3"/>
  <c r="EP64" i="3"/>
  <c r="EP63" i="3"/>
  <c r="EP62" i="3"/>
  <c r="EP61" i="3"/>
  <c r="EP60" i="3"/>
  <c r="EP59" i="3"/>
  <c r="EP58" i="3"/>
  <c r="EP57" i="3"/>
  <c r="EP56" i="3"/>
  <c r="EP55" i="3"/>
  <c r="EP54" i="3"/>
  <c r="EP53" i="3"/>
  <c r="EP52" i="3"/>
  <c r="EP51" i="3"/>
  <c r="EP50" i="3"/>
  <c r="EP49" i="3"/>
  <c r="EP48" i="3"/>
  <c r="EP47" i="3"/>
  <c r="EP46" i="3"/>
  <c r="EP45" i="3"/>
  <c r="EP44" i="3"/>
  <c r="EP43" i="3"/>
  <c r="EP42" i="3"/>
  <c r="EP41" i="3"/>
  <c r="EP40" i="3"/>
  <c r="EP39" i="3"/>
  <c r="EP38" i="3"/>
  <c r="EP37" i="3"/>
  <c r="EP36" i="3"/>
  <c r="EP35" i="3"/>
  <c r="EP34" i="3"/>
  <c r="EP33" i="3"/>
  <c r="EP32" i="3"/>
  <c r="EP31" i="3"/>
  <c r="EP30" i="3"/>
  <c r="EP29" i="3"/>
  <c r="EP28" i="3"/>
  <c r="EP27" i="3"/>
  <c r="EP26" i="3"/>
  <c r="EP25" i="3"/>
  <c r="EP24" i="3"/>
  <c r="EP23" i="3"/>
  <c r="EP22" i="3"/>
  <c r="EP21" i="3"/>
  <c r="EP20" i="3"/>
  <c r="EP19" i="3"/>
  <c r="EP18" i="3"/>
  <c r="EP17" i="3"/>
  <c r="EP16" i="3"/>
  <c r="EP15" i="3"/>
  <c r="EP14" i="3"/>
  <c r="EP13" i="3"/>
  <c r="EP12" i="3"/>
  <c r="EP11" i="3"/>
  <c r="EP10" i="3"/>
  <c r="EP9" i="3"/>
  <c r="EP8" i="3"/>
  <c r="EP7" i="3"/>
  <c r="EP6" i="3"/>
  <c r="EP5" i="3"/>
  <c r="EP4" i="3"/>
  <c r="EK73" i="3"/>
  <c r="EK72" i="3"/>
  <c r="EK71" i="3"/>
  <c r="EK70" i="3"/>
  <c r="EK69" i="3"/>
  <c r="EK68" i="3"/>
  <c r="EK67" i="3"/>
  <c r="EK66" i="3"/>
  <c r="EK65" i="3"/>
  <c r="EK64" i="3"/>
  <c r="EK63" i="3"/>
  <c r="EK62" i="3"/>
  <c r="EK61" i="3"/>
  <c r="EK60" i="3"/>
  <c r="EK59" i="3"/>
  <c r="EK58" i="3"/>
  <c r="EK57" i="3"/>
  <c r="EK56" i="3"/>
  <c r="EK55" i="3"/>
  <c r="EK54" i="3"/>
  <c r="EK53" i="3"/>
  <c r="EK52" i="3"/>
  <c r="EK51" i="3"/>
  <c r="EK50" i="3"/>
  <c r="EK49" i="3"/>
  <c r="EK48" i="3"/>
  <c r="EK47" i="3"/>
  <c r="EK46" i="3"/>
  <c r="EK45" i="3"/>
  <c r="EK44" i="3"/>
  <c r="EK43" i="3"/>
  <c r="EK42" i="3"/>
  <c r="EK41" i="3"/>
  <c r="EK40" i="3"/>
  <c r="EK39" i="3"/>
  <c r="EK38" i="3"/>
  <c r="EK37" i="3"/>
  <c r="EK36" i="3"/>
  <c r="EK35" i="3"/>
  <c r="EK34" i="3"/>
  <c r="EK33" i="3"/>
  <c r="EK32" i="3"/>
  <c r="EK31" i="3"/>
  <c r="EK30" i="3"/>
  <c r="EK29" i="3"/>
  <c r="EK28" i="3"/>
  <c r="EK27" i="3"/>
  <c r="EK26" i="3"/>
  <c r="EK25" i="3"/>
  <c r="EK24" i="3"/>
  <c r="EK23" i="3"/>
  <c r="EK22" i="3"/>
  <c r="EK21" i="3"/>
  <c r="EK20" i="3"/>
  <c r="EK19" i="3"/>
  <c r="EK18" i="3"/>
  <c r="EK17" i="3"/>
  <c r="EK16" i="3"/>
  <c r="EK15" i="3"/>
  <c r="EK14" i="3"/>
  <c r="EK13" i="3"/>
  <c r="EK12" i="3"/>
  <c r="EK11" i="3"/>
  <c r="EK10" i="3"/>
  <c r="EK9" i="3"/>
  <c r="EK8" i="3"/>
  <c r="EK7" i="3"/>
  <c r="EK6" i="3"/>
  <c r="EK5" i="3"/>
  <c r="EK4" i="3"/>
  <c r="EF73" i="3"/>
  <c r="EF72" i="3"/>
  <c r="EF71" i="3"/>
  <c r="EF70" i="3"/>
  <c r="EF69" i="3"/>
  <c r="EF68" i="3"/>
  <c r="EF67" i="3"/>
  <c r="EF66" i="3"/>
  <c r="EF65" i="3"/>
  <c r="EF64" i="3"/>
  <c r="EF63" i="3"/>
  <c r="EF62" i="3"/>
  <c r="EF61" i="3"/>
  <c r="EF60" i="3"/>
  <c r="EF59" i="3"/>
  <c r="EF58" i="3"/>
  <c r="EF57" i="3"/>
  <c r="EF56" i="3"/>
  <c r="EF55" i="3"/>
  <c r="EF54" i="3"/>
  <c r="EF53" i="3"/>
  <c r="EF52" i="3"/>
  <c r="EF51" i="3"/>
  <c r="EF50" i="3"/>
  <c r="EF49" i="3"/>
  <c r="EF48" i="3"/>
  <c r="EF47" i="3"/>
  <c r="EF46" i="3"/>
  <c r="EF45" i="3"/>
  <c r="EF44" i="3"/>
  <c r="EF43" i="3"/>
  <c r="EF42" i="3"/>
  <c r="EF41" i="3"/>
  <c r="EF40" i="3"/>
  <c r="EF39" i="3"/>
  <c r="EF38" i="3"/>
  <c r="EF37" i="3"/>
  <c r="EF36" i="3"/>
  <c r="EF35" i="3"/>
  <c r="EF34" i="3"/>
  <c r="EF33" i="3"/>
  <c r="EF32" i="3"/>
  <c r="EF31" i="3"/>
  <c r="EF30" i="3"/>
  <c r="EF29" i="3"/>
  <c r="EF28" i="3"/>
  <c r="EF27" i="3"/>
  <c r="EF26" i="3"/>
  <c r="EF25" i="3"/>
  <c r="EF24" i="3"/>
  <c r="EF23" i="3"/>
  <c r="EF22" i="3"/>
  <c r="EF21" i="3"/>
  <c r="EF20" i="3"/>
  <c r="EF19" i="3"/>
  <c r="EF18" i="3"/>
  <c r="EF17" i="3"/>
  <c r="EF16" i="3"/>
  <c r="EF15" i="3"/>
  <c r="EF14" i="3"/>
  <c r="EF13" i="3"/>
  <c r="EF12" i="3"/>
  <c r="EF11" i="3"/>
  <c r="EF10" i="3"/>
  <c r="EF9" i="3"/>
  <c r="EF8" i="3"/>
  <c r="EF7" i="3"/>
  <c r="EF6" i="3"/>
  <c r="EF5" i="3"/>
  <c r="EF4" i="3"/>
  <c r="EA73" i="3"/>
  <c r="EA72" i="3"/>
  <c r="EA71" i="3"/>
  <c r="EA70" i="3"/>
  <c r="EA69" i="3"/>
  <c r="EA68" i="3"/>
  <c r="EA67" i="3"/>
  <c r="EA66" i="3"/>
  <c r="EA65" i="3"/>
  <c r="EA64" i="3"/>
  <c r="EA63" i="3"/>
  <c r="EA62" i="3"/>
  <c r="EA61" i="3"/>
  <c r="EA60" i="3"/>
  <c r="EA59" i="3"/>
  <c r="EA58" i="3"/>
  <c r="EA57" i="3"/>
  <c r="EA56" i="3"/>
  <c r="EA55" i="3"/>
  <c r="EA54" i="3"/>
  <c r="EA53" i="3"/>
  <c r="EA52" i="3"/>
  <c r="EA51" i="3"/>
  <c r="EA50" i="3"/>
  <c r="EA49" i="3"/>
  <c r="EA48" i="3"/>
  <c r="EA47" i="3"/>
  <c r="EA46" i="3"/>
  <c r="EA45" i="3"/>
  <c r="EA44" i="3"/>
  <c r="EA43" i="3"/>
  <c r="EA42" i="3"/>
  <c r="EA41" i="3"/>
  <c r="EA40" i="3"/>
  <c r="EA39" i="3"/>
  <c r="EA38" i="3"/>
  <c r="EA37" i="3"/>
  <c r="EA36" i="3"/>
  <c r="EA35" i="3"/>
  <c r="EA34" i="3"/>
  <c r="EA33" i="3"/>
  <c r="EA32" i="3"/>
  <c r="EA31" i="3"/>
  <c r="EA30" i="3"/>
  <c r="EA29" i="3"/>
  <c r="EA28" i="3"/>
  <c r="EA27" i="3"/>
  <c r="EA26" i="3"/>
  <c r="EA25" i="3"/>
  <c r="EA24" i="3"/>
  <c r="EA23" i="3"/>
  <c r="EA22" i="3"/>
  <c r="EA21" i="3"/>
  <c r="EA20" i="3"/>
  <c r="EA19" i="3"/>
  <c r="EA18" i="3"/>
  <c r="EA17" i="3"/>
  <c r="EA16" i="3"/>
  <c r="EA15" i="3"/>
  <c r="EA14" i="3"/>
  <c r="EA13" i="3"/>
  <c r="EA12" i="3"/>
  <c r="EA11" i="3"/>
  <c r="EA10" i="3"/>
  <c r="EA9" i="3"/>
  <c r="EA8" i="3"/>
  <c r="EA7" i="3"/>
  <c r="EA6" i="3"/>
  <c r="EA5" i="3"/>
  <c r="EA4" i="3"/>
  <c r="DV73" i="3"/>
  <c r="DV72" i="3"/>
  <c r="DV71" i="3"/>
  <c r="DV70" i="3"/>
  <c r="DV69" i="3"/>
  <c r="DV68" i="3"/>
  <c r="DV67" i="3"/>
  <c r="DV66" i="3"/>
  <c r="DV65" i="3"/>
  <c r="DV64" i="3"/>
  <c r="DV63" i="3"/>
  <c r="DV62" i="3"/>
  <c r="DV61" i="3"/>
  <c r="DV60" i="3"/>
  <c r="DV59" i="3"/>
  <c r="DV58" i="3"/>
  <c r="DV57" i="3"/>
  <c r="DV56" i="3"/>
  <c r="DV55" i="3"/>
  <c r="DV54" i="3"/>
  <c r="DV53" i="3"/>
  <c r="DV52" i="3"/>
  <c r="DV51" i="3"/>
  <c r="DV50" i="3"/>
  <c r="DV49" i="3"/>
  <c r="DV48" i="3"/>
  <c r="DV47" i="3"/>
  <c r="DV46" i="3"/>
  <c r="DV45" i="3"/>
  <c r="DV44" i="3"/>
  <c r="DV43" i="3"/>
  <c r="DV42" i="3"/>
  <c r="DV41" i="3"/>
  <c r="DV40" i="3"/>
  <c r="DV39" i="3"/>
  <c r="DV38" i="3"/>
  <c r="DV37" i="3"/>
  <c r="DV36" i="3"/>
  <c r="DV35" i="3"/>
  <c r="DV34" i="3"/>
  <c r="DV33" i="3"/>
  <c r="DV32" i="3"/>
  <c r="DV31" i="3"/>
  <c r="DV30" i="3"/>
  <c r="DV29" i="3"/>
  <c r="DV28" i="3"/>
  <c r="DV27" i="3"/>
  <c r="DV26" i="3"/>
  <c r="DV25" i="3"/>
  <c r="DV24" i="3"/>
  <c r="DV23" i="3"/>
  <c r="DV22" i="3"/>
  <c r="DV21" i="3"/>
  <c r="DV20" i="3"/>
  <c r="DV19" i="3"/>
  <c r="DV18" i="3"/>
  <c r="DV17" i="3"/>
  <c r="DV16" i="3"/>
  <c r="DV15" i="3"/>
  <c r="DV14" i="3"/>
  <c r="DV13" i="3"/>
  <c r="DV12" i="3"/>
  <c r="DV11" i="3"/>
  <c r="DV10" i="3"/>
  <c r="DV9" i="3"/>
  <c r="DV8" i="3"/>
  <c r="DV7" i="3"/>
  <c r="DV6" i="3"/>
  <c r="DV5" i="3"/>
  <c r="DV4" i="3"/>
  <c r="DQ69" i="3"/>
  <c r="DQ4" i="3"/>
  <c r="DQ73" i="3"/>
  <c r="DQ72" i="3"/>
  <c r="DQ71" i="3"/>
  <c r="DQ70" i="3"/>
  <c r="DQ68" i="3"/>
  <c r="DQ67" i="3"/>
  <c r="DQ66" i="3"/>
  <c r="DQ65" i="3"/>
  <c r="DQ64" i="3"/>
  <c r="DQ63" i="3"/>
  <c r="DQ62" i="3"/>
  <c r="DQ61" i="3"/>
  <c r="DQ60" i="3"/>
  <c r="DQ59" i="3"/>
  <c r="DQ58" i="3"/>
  <c r="DQ57" i="3"/>
  <c r="DQ56" i="3"/>
  <c r="DQ55" i="3"/>
  <c r="DQ54" i="3"/>
  <c r="DQ53" i="3"/>
  <c r="DQ52" i="3"/>
  <c r="DQ51" i="3"/>
  <c r="DQ50" i="3"/>
  <c r="DQ49" i="3"/>
  <c r="DQ48" i="3"/>
  <c r="DQ47" i="3"/>
  <c r="DQ46" i="3"/>
  <c r="DQ45" i="3"/>
  <c r="DQ44" i="3"/>
  <c r="DQ43" i="3"/>
  <c r="DQ42" i="3"/>
  <c r="DQ41" i="3"/>
  <c r="DQ40" i="3"/>
  <c r="DQ39" i="3"/>
  <c r="DQ38" i="3"/>
  <c r="DQ37" i="3"/>
  <c r="DQ36" i="3"/>
  <c r="DQ35" i="3"/>
  <c r="DQ34" i="3"/>
  <c r="DQ33" i="3"/>
  <c r="DQ32" i="3"/>
  <c r="DQ31" i="3"/>
  <c r="DQ30" i="3"/>
  <c r="DQ29" i="3"/>
  <c r="DQ28" i="3"/>
  <c r="DQ27" i="3"/>
  <c r="DQ26" i="3"/>
  <c r="DQ25" i="3"/>
  <c r="DQ24" i="3"/>
  <c r="DQ23" i="3"/>
  <c r="DQ22" i="3"/>
  <c r="DQ21" i="3"/>
  <c r="DQ20" i="3"/>
  <c r="DQ19" i="3"/>
  <c r="DQ18" i="3"/>
  <c r="DQ17" i="3"/>
  <c r="DQ16" i="3"/>
  <c r="DQ15" i="3"/>
  <c r="DQ14" i="3"/>
  <c r="DQ13" i="3"/>
  <c r="DQ12" i="3"/>
  <c r="DQ11" i="3"/>
  <c r="DQ10" i="3"/>
  <c r="DQ9" i="3"/>
  <c r="DQ8" i="3"/>
  <c r="DQ7" i="3"/>
  <c r="DQ6" i="3"/>
  <c r="DQ5" i="3"/>
  <c r="DL73" i="3"/>
  <c r="DL72" i="3"/>
  <c r="DL71" i="3"/>
  <c r="DL70" i="3"/>
  <c r="DL69" i="3"/>
  <c r="DL68" i="3"/>
  <c r="DL67" i="3"/>
  <c r="DL66" i="3"/>
  <c r="DL65" i="3"/>
  <c r="DL64" i="3"/>
  <c r="DL63" i="3"/>
  <c r="DL62" i="3"/>
  <c r="DL61" i="3"/>
  <c r="DL60" i="3"/>
  <c r="DL59" i="3"/>
  <c r="DL58" i="3"/>
  <c r="DL57" i="3"/>
  <c r="DL56" i="3"/>
  <c r="DL55" i="3"/>
  <c r="DL54" i="3"/>
  <c r="DL53" i="3"/>
  <c r="DL52" i="3"/>
  <c r="DL51" i="3"/>
  <c r="DL50" i="3"/>
  <c r="DL49" i="3"/>
  <c r="DL48" i="3"/>
  <c r="DL47" i="3"/>
  <c r="DL46" i="3"/>
  <c r="DL45" i="3"/>
  <c r="DL44" i="3"/>
  <c r="DL43" i="3"/>
  <c r="DL42" i="3"/>
  <c r="DL41" i="3"/>
  <c r="DL40" i="3"/>
  <c r="DL39" i="3"/>
  <c r="DL38" i="3"/>
  <c r="DL37" i="3"/>
  <c r="DL36" i="3"/>
  <c r="DL35" i="3"/>
  <c r="DL34" i="3"/>
  <c r="DL33" i="3"/>
  <c r="DL32" i="3"/>
  <c r="DL31" i="3"/>
  <c r="DL30" i="3"/>
  <c r="DL29" i="3"/>
  <c r="DL28" i="3"/>
  <c r="DL27" i="3"/>
  <c r="DL26" i="3"/>
  <c r="DL25" i="3"/>
  <c r="DL24" i="3"/>
  <c r="DL23" i="3"/>
  <c r="DL22" i="3"/>
  <c r="DL21" i="3"/>
  <c r="DL20" i="3"/>
  <c r="DL19" i="3"/>
  <c r="DL18" i="3"/>
  <c r="DL17" i="3"/>
  <c r="DL16" i="3"/>
  <c r="DL15" i="3"/>
  <c r="DL14" i="3"/>
  <c r="DL13" i="3"/>
  <c r="DL12" i="3"/>
  <c r="DL11" i="3"/>
  <c r="DL10" i="3"/>
  <c r="DL9" i="3"/>
  <c r="DL8" i="3"/>
  <c r="DL7" i="3"/>
  <c r="DL6" i="3"/>
  <c r="DL5" i="3"/>
  <c r="DL4" i="3"/>
  <c r="DG73" i="3"/>
  <c r="DG72" i="3"/>
  <c r="DG71" i="3"/>
  <c r="DG70" i="3"/>
  <c r="DG69" i="3"/>
  <c r="DG68" i="3"/>
  <c r="DG67" i="3"/>
  <c r="DG66" i="3"/>
  <c r="DG65" i="3"/>
  <c r="DG64" i="3"/>
  <c r="DG63" i="3"/>
  <c r="DG62" i="3"/>
  <c r="DG61" i="3"/>
  <c r="DG60" i="3"/>
  <c r="DG59" i="3"/>
  <c r="DG58" i="3"/>
  <c r="DG57" i="3"/>
  <c r="DG56" i="3"/>
  <c r="DG55" i="3"/>
  <c r="DG54" i="3"/>
  <c r="DG53" i="3"/>
  <c r="DG52" i="3"/>
  <c r="DG51" i="3"/>
  <c r="DG50" i="3"/>
  <c r="DG49" i="3"/>
  <c r="DG48" i="3"/>
  <c r="DG47" i="3"/>
  <c r="DG46" i="3"/>
  <c r="DG45" i="3"/>
  <c r="DG44" i="3"/>
  <c r="DG43" i="3"/>
  <c r="DG42" i="3"/>
  <c r="DG41" i="3"/>
  <c r="DG40" i="3"/>
  <c r="DG39" i="3"/>
  <c r="DG38" i="3"/>
  <c r="DG37" i="3"/>
  <c r="DG36" i="3"/>
  <c r="DG35" i="3"/>
  <c r="DG34" i="3"/>
  <c r="DG33" i="3"/>
  <c r="DG32" i="3"/>
  <c r="DG31" i="3"/>
  <c r="DG30" i="3"/>
  <c r="DG29" i="3"/>
  <c r="DG28" i="3"/>
  <c r="DG27" i="3"/>
  <c r="DG26" i="3"/>
  <c r="DG25" i="3"/>
  <c r="DG24" i="3"/>
  <c r="DG23" i="3"/>
  <c r="DG22" i="3"/>
  <c r="DG21" i="3"/>
  <c r="DG20" i="3"/>
  <c r="DG19" i="3"/>
  <c r="DG18" i="3"/>
  <c r="DG17" i="3"/>
  <c r="DG16" i="3"/>
  <c r="DG15" i="3"/>
  <c r="DG14" i="3"/>
  <c r="DG13" i="3"/>
  <c r="DG12" i="3"/>
  <c r="DG11" i="3"/>
  <c r="DG10" i="3"/>
  <c r="DG9" i="3"/>
  <c r="DG8" i="3"/>
  <c r="DG7" i="3"/>
  <c r="DG6" i="3"/>
  <c r="DG5" i="3"/>
  <c r="DG4" i="3"/>
  <c r="DB73" i="3"/>
  <c r="DB72" i="3"/>
  <c r="DB71" i="3"/>
  <c r="DB70" i="3"/>
  <c r="DB69" i="3"/>
  <c r="DB68" i="3"/>
  <c r="DB67" i="3"/>
  <c r="DB66" i="3"/>
  <c r="DB65" i="3"/>
  <c r="DB64" i="3"/>
  <c r="DB63" i="3"/>
  <c r="DB62" i="3"/>
  <c r="DB61" i="3"/>
  <c r="DB60" i="3"/>
  <c r="DB59" i="3"/>
  <c r="DB58" i="3"/>
  <c r="DB57" i="3"/>
  <c r="DB56" i="3"/>
  <c r="DB55" i="3"/>
  <c r="DB54" i="3"/>
  <c r="DB53" i="3"/>
  <c r="DB52" i="3"/>
  <c r="DB51" i="3"/>
  <c r="DB50" i="3"/>
  <c r="DB49" i="3"/>
  <c r="DB48" i="3"/>
  <c r="DB47" i="3"/>
  <c r="DB46" i="3"/>
  <c r="DB45" i="3"/>
  <c r="DB44" i="3"/>
  <c r="DB43" i="3"/>
  <c r="DB42" i="3"/>
  <c r="DB41" i="3"/>
  <c r="DB40" i="3"/>
  <c r="DB39" i="3"/>
  <c r="DB38" i="3"/>
  <c r="DB37" i="3"/>
  <c r="DB36" i="3"/>
  <c r="DB35" i="3"/>
  <c r="DB34" i="3"/>
  <c r="DB33" i="3"/>
  <c r="DB32" i="3"/>
  <c r="DB31" i="3"/>
  <c r="DB30" i="3"/>
  <c r="DB29" i="3"/>
  <c r="DB28" i="3"/>
  <c r="DB27" i="3"/>
  <c r="DB26" i="3"/>
  <c r="DB25" i="3"/>
  <c r="DB24" i="3"/>
  <c r="DB23" i="3"/>
  <c r="DB22" i="3"/>
  <c r="DB21" i="3"/>
  <c r="DB20" i="3"/>
  <c r="DB19" i="3"/>
  <c r="DB18" i="3"/>
  <c r="DB17" i="3"/>
  <c r="DB16" i="3"/>
  <c r="DB15" i="3"/>
  <c r="DB14" i="3"/>
  <c r="DB13" i="3"/>
  <c r="DB12" i="3"/>
  <c r="DB11" i="3"/>
  <c r="DB10" i="3"/>
  <c r="DB9" i="3"/>
  <c r="DB8" i="3"/>
  <c r="DB7" i="3"/>
  <c r="DB6" i="3"/>
  <c r="DB5" i="3"/>
  <c r="DB4" i="3"/>
  <c r="CW73" i="3"/>
  <c r="CW72" i="3"/>
  <c r="CW71" i="3"/>
  <c r="CW70" i="3"/>
  <c r="CW69" i="3"/>
  <c r="CW68" i="3"/>
  <c r="CW67" i="3"/>
  <c r="CW66" i="3"/>
  <c r="CW65" i="3"/>
  <c r="CW64" i="3"/>
  <c r="CW63" i="3"/>
  <c r="CW62" i="3"/>
  <c r="CW61" i="3"/>
  <c r="CW60" i="3"/>
  <c r="CW59" i="3"/>
  <c r="CW58" i="3"/>
  <c r="CW57" i="3"/>
  <c r="CW56" i="3"/>
  <c r="CW55" i="3"/>
  <c r="CW54" i="3"/>
  <c r="CW53" i="3"/>
  <c r="CW52" i="3"/>
  <c r="CW51" i="3"/>
  <c r="CW50" i="3"/>
  <c r="CW49" i="3"/>
  <c r="CW48" i="3"/>
  <c r="CW47" i="3"/>
  <c r="CW46" i="3"/>
  <c r="CW45" i="3"/>
  <c r="CW44" i="3"/>
  <c r="CW43" i="3"/>
  <c r="CW42" i="3"/>
  <c r="CW41" i="3"/>
  <c r="CW40" i="3"/>
  <c r="CW39" i="3"/>
  <c r="CW38" i="3"/>
  <c r="CW37" i="3"/>
  <c r="CW36" i="3"/>
  <c r="CW35" i="3"/>
  <c r="CW34" i="3"/>
  <c r="CW33" i="3"/>
  <c r="CW32" i="3"/>
  <c r="CW31" i="3"/>
  <c r="CW30" i="3"/>
  <c r="CW29" i="3"/>
  <c r="CW28" i="3"/>
  <c r="CW27" i="3"/>
  <c r="CW26" i="3"/>
  <c r="CW25" i="3"/>
  <c r="CW24" i="3"/>
  <c r="CW23" i="3"/>
  <c r="CW22" i="3"/>
  <c r="CW21" i="3"/>
  <c r="CW20" i="3"/>
  <c r="CW19" i="3"/>
  <c r="CW18" i="3"/>
  <c r="CW17" i="3"/>
  <c r="CW16" i="3"/>
  <c r="CW15" i="3"/>
  <c r="CW14" i="3"/>
  <c r="CW13" i="3"/>
  <c r="CW12" i="3"/>
  <c r="CW11" i="3"/>
  <c r="CW10" i="3"/>
  <c r="CW9" i="3"/>
  <c r="CW8" i="3"/>
  <c r="CW7" i="3"/>
  <c r="CW6" i="3"/>
  <c r="CW5" i="3"/>
  <c r="CW4" i="3"/>
  <c r="CR73" i="3"/>
  <c r="CR72" i="3"/>
  <c r="CR71" i="3"/>
  <c r="CR70" i="3"/>
  <c r="CR69" i="3"/>
  <c r="CR68" i="3"/>
  <c r="CR67" i="3"/>
  <c r="CR66" i="3"/>
  <c r="CR65" i="3"/>
  <c r="CR64" i="3"/>
  <c r="CR63" i="3"/>
  <c r="CR62" i="3"/>
  <c r="CR61" i="3"/>
  <c r="CR60" i="3"/>
  <c r="CR59" i="3"/>
  <c r="CR58" i="3"/>
  <c r="CR57" i="3"/>
  <c r="CR56" i="3"/>
  <c r="CR55" i="3"/>
  <c r="CR54" i="3"/>
  <c r="CR53" i="3"/>
  <c r="CR52" i="3"/>
  <c r="CR51" i="3"/>
  <c r="CR50" i="3"/>
  <c r="CR49" i="3"/>
  <c r="CR48" i="3"/>
  <c r="CR47" i="3"/>
  <c r="CR46" i="3"/>
  <c r="CR45" i="3"/>
  <c r="CR44" i="3"/>
  <c r="CR43" i="3"/>
  <c r="CR42" i="3"/>
  <c r="CR41" i="3"/>
  <c r="CR40" i="3"/>
  <c r="CR39" i="3"/>
  <c r="CR38" i="3"/>
  <c r="CR37" i="3"/>
  <c r="CR36" i="3"/>
  <c r="CR35" i="3"/>
  <c r="CR34" i="3"/>
  <c r="CR33" i="3"/>
  <c r="CR32" i="3"/>
  <c r="CR31" i="3"/>
  <c r="CR30" i="3"/>
  <c r="CR29" i="3"/>
  <c r="CR28" i="3"/>
  <c r="CR27" i="3"/>
  <c r="CR26" i="3"/>
  <c r="CR25" i="3"/>
  <c r="CR24" i="3"/>
  <c r="CR23" i="3"/>
  <c r="CR22" i="3"/>
  <c r="CR21" i="3"/>
  <c r="CR20" i="3"/>
  <c r="CR19" i="3"/>
  <c r="CR18" i="3"/>
  <c r="CR17" i="3"/>
  <c r="CR16" i="3"/>
  <c r="CR15" i="3"/>
  <c r="CR14" i="3"/>
  <c r="CR13" i="3"/>
  <c r="CR12" i="3"/>
  <c r="CR11" i="3"/>
  <c r="CR10" i="3"/>
  <c r="CR9" i="3"/>
  <c r="CR8" i="3"/>
  <c r="CR7" i="3"/>
  <c r="CR6" i="3"/>
  <c r="CR5" i="3"/>
  <c r="CR4" i="3"/>
  <c r="CM73" i="3"/>
  <c r="CM72" i="3"/>
  <c r="CM71" i="3"/>
  <c r="CM70" i="3"/>
  <c r="CM69" i="3"/>
  <c r="CM68" i="3"/>
  <c r="CM67" i="3"/>
  <c r="CM66" i="3"/>
  <c r="CM65" i="3"/>
  <c r="CM64" i="3"/>
  <c r="CM63" i="3"/>
  <c r="CM62" i="3"/>
  <c r="CM61" i="3"/>
  <c r="CM60" i="3"/>
  <c r="CM59" i="3"/>
  <c r="CM58" i="3"/>
  <c r="CM57" i="3"/>
  <c r="CM56" i="3"/>
  <c r="CM55" i="3"/>
  <c r="CM54" i="3"/>
  <c r="CM53" i="3"/>
  <c r="CM52" i="3"/>
  <c r="CM51" i="3"/>
  <c r="CM50" i="3"/>
  <c r="CM49" i="3"/>
  <c r="CM48" i="3"/>
  <c r="CM47" i="3"/>
  <c r="CM46" i="3"/>
  <c r="CM45" i="3"/>
  <c r="CM44" i="3"/>
  <c r="CM43" i="3"/>
  <c r="CM42" i="3"/>
  <c r="CM41" i="3"/>
  <c r="CM40" i="3"/>
  <c r="CM39" i="3"/>
  <c r="CM38" i="3"/>
  <c r="CM37" i="3"/>
  <c r="CM36" i="3"/>
  <c r="CM35" i="3"/>
  <c r="CM34" i="3"/>
  <c r="CM33" i="3"/>
  <c r="CM32" i="3"/>
  <c r="CM31" i="3"/>
  <c r="CM30" i="3"/>
  <c r="CM29" i="3"/>
  <c r="CM28" i="3"/>
  <c r="CM27" i="3"/>
  <c r="CM26" i="3"/>
  <c r="CM25" i="3"/>
  <c r="CM24" i="3"/>
  <c r="CM23" i="3"/>
  <c r="CM22" i="3"/>
  <c r="CM21" i="3"/>
  <c r="CM20" i="3"/>
  <c r="CM19" i="3"/>
  <c r="CM18" i="3"/>
  <c r="CM17" i="3"/>
  <c r="CM16" i="3"/>
  <c r="CM15" i="3"/>
  <c r="CM14" i="3"/>
  <c r="CM13" i="3"/>
  <c r="CM12" i="3"/>
  <c r="CM11" i="3"/>
  <c r="CM10" i="3"/>
  <c r="CM9" i="3"/>
  <c r="CM8" i="3"/>
  <c r="CM7" i="3"/>
  <c r="CM6" i="3"/>
  <c r="CM5" i="3"/>
  <c r="CM4" i="3"/>
  <c r="CH73" i="3"/>
  <c r="CH72" i="3"/>
  <c r="CH71" i="3"/>
  <c r="CH70" i="3"/>
  <c r="CH69" i="3"/>
  <c r="CH68" i="3"/>
  <c r="CH67" i="3"/>
  <c r="CH66" i="3"/>
  <c r="CH65" i="3"/>
  <c r="CH64" i="3"/>
  <c r="CH63" i="3"/>
  <c r="CH62" i="3"/>
  <c r="CH61" i="3"/>
  <c r="CH60" i="3"/>
  <c r="CH59" i="3"/>
  <c r="CH58" i="3"/>
  <c r="CH57" i="3"/>
  <c r="CH56" i="3"/>
  <c r="CH55" i="3"/>
  <c r="CH54" i="3"/>
  <c r="CH53" i="3"/>
  <c r="CH52" i="3"/>
  <c r="CH51" i="3"/>
  <c r="CH50" i="3"/>
  <c r="CH49" i="3"/>
  <c r="CH48" i="3"/>
  <c r="CH47" i="3"/>
  <c r="CH46" i="3"/>
  <c r="CH45" i="3"/>
  <c r="CH44" i="3"/>
  <c r="CH43" i="3"/>
  <c r="CH42" i="3"/>
  <c r="CH41" i="3"/>
  <c r="CH40" i="3"/>
  <c r="CH39" i="3"/>
  <c r="CH38" i="3"/>
  <c r="CH37" i="3"/>
  <c r="CH36" i="3"/>
  <c r="CH35" i="3"/>
  <c r="CH34" i="3"/>
  <c r="CH33" i="3"/>
  <c r="CH32" i="3"/>
  <c r="CH31" i="3"/>
  <c r="CH30" i="3"/>
  <c r="CH29" i="3"/>
  <c r="CH28" i="3"/>
  <c r="CH27" i="3"/>
  <c r="CH26" i="3"/>
  <c r="CH25" i="3"/>
  <c r="CH24" i="3"/>
  <c r="CH23" i="3"/>
  <c r="CH22" i="3"/>
  <c r="CH21" i="3"/>
  <c r="CH20" i="3"/>
  <c r="CH19" i="3"/>
  <c r="CH18" i="3"/>
  <c r="CH17" i="3"/>
  <c r="CH16" i="3"/>
  <c r="CH15" i="3"/>
  <c r="CH14" i="3"/>
  <c r="CH13" i="3"/>
  <c r="CH12" i="3"/>
  <c r="CH11" i="3"/>
  <c r="CH10" i="3"/>
  <c r="CH9" i="3"/>
  <c r="CH8" i="3"/>
  <c r="CH7" i="3"/>
  <c r="CH6" i="3"/>
  <c r="CH5" i="3"/>
  <c r="CH4" i="3"/>
  <c r="CC73" i="3"/>
  <c r="CC72" i="3"/>
  <c r="CC71" i="3"/>
  <c r="CC70" i="3"/>
  <c r="CC69" i="3"/>
  <c r="CC68" i="3"/>
  <c r="CC67" i="3"/>
  <c r="CC66" i="3"/>
  <c r="CC65" i="3"/>
  <c r="CC64" i="3"/>
  <c r="CC63" i="3"/>
  <c r="CC62" i="3"/>
  <c r="CC61" i="3"/>
  <c r="CC60" i="3"/>
  <c r="CC59" i="3"/>
  <c r="CC58" i="3"/>
  <c r="CC57" i="3"/>
  <c r="CC56" i="3"/>
  <c r="CC55" i="3"/>
  <c r="CC54" i="3"/>
  <c r="CC53" i="3"/>
  <c r="CC52" i="3"/>
  <c r="CC51" i="3"/>
  <c r="CC50" i="3"/>
  <c r="CC49" i="3"/>
  <c r="CC48" i="3"/>
  <c r="CC47" i="3"/>
  <c r="CC46" i="3"/>
  <c r="CC45" i="3"/>
  <c r="CC44" i="3"/>
  <c r="CC43" i="3"/>
  <c r="CC42" i="3"/>
  <c r="CC41" i="3"/>
  <c r="CC40" i="3"/>
  <c r="CC39" i="3"/>
  <c r="CC38" i="3"/>
  <c r="CC37" i="3"/>
  <c r="CC36" i="3"/>
  <c r="CC35" i="3"/>
  <c r="CC34" i="3"/>
  <c r="CC33" i="3"/>
  <c r="CC32" i="3"/>
  <c r="CC31" i="3"/>
  <c r="CC30" i="3"/>
  <c r="CC29" i="3"/>
  <c r="CC28" i="3"/>
  <c r="CC27" i="3"/>
  <c r="CC26" i="3"/>
  <c r="CC25" i="3"/>
  <c r="CC24" i="3"/>
  <c r="CC23" i="3"/>
  <c r="CC22" i="3"/>
  <c r="CC21" i="3"/>
  <c r="CC20" i="3"/>
  <c r="CC19" i="3"/>
  <c r="CC18" i="3"/>
  <c r="CC17" i="3"/>
  <c r="CC16" i="3"/>
  <c r="CC15" i="3"/>
  <c r="CC14" i="3"/>
  <c r="CC13" i="3"/>
  <c r="CC12" i="3"/>
  <c r="CC11" i="3"/>
  <c r="CC10" i="3"/>
  <c r="CC9" i="3"/>
  <c r="CC8" i="3"/>
  <c r="CC7" i="3"/>
  <c r="CC6" i="3"/>
  <c r="CC5" i="3"/>
  <c r="CC4" i="3"/>
  <c r="BX73" i="3"/>
  <c r="BX72" i="3"/>
  <c r="BX71" i="3"/>
  <c r="BX70" i="3"/>
  <c r="BX69" i="3"/>
  <c r="BX68" i="3"/>
  <c r="BX67" i="3"/>
  <c r="BX66" i="3"/>
  <c r="BX65" i="3"/>
  <c r="BX64" i="3"/>
  <c r="BX63" i="3"/>
  <c r="BX62" i="3"/>
  <c r="BX61" i="3"/>
  <c r="BX60" i="3"/>
  <c r="BX59" i="3"/>
  <c r="BX58" i="3"/>
  <c r="BX57" i="3"/>
  <c r="BX56" i="3"/>
  <c r="BX55" i="3"/>
  <c r="BX54" i="3"/>
  <c r="BX53" i="3"/>
  <c r="BX52" i="3"/>
  <c r="BX51" i="3"/>
  <c r="BX50" i="3"/>
  <c r="BX49" i="3"/>
  <c r="BX48" i="3"/>
  <c r="BX47" i="3"/>
  <c r="BX46" i="3"/>
  <c r="BX45" i="3"/>
  <c r="BX44" i="3"/>
  <c r="BX43" i="3"/>
  <c r="BX42" i="3"/>
  <c r="BX41" i="3"/>
  <c r="BX40" i="3"/>
  <c r="BX39" i="3"/>
  <c r="BX38" i="3"/>
  <c r="BX37" i="3"/>
  <c r="BX36" i="3"/>
  <c r="BX35" i="3"/>
  <c r="BX34" i="3"/>
  <c r="BX33" i="3"/>
  <c r="BX32" i="3"/>
  <c r="BX31" i="3"/>
  <c r="BX30" i="3"/>
  <c r="BX29" i="3"/>
  <c r="BX28" i="3"/>
  <c r="BX27" i="3"/>
  <c r="BX26" i="3"/>
  <c r="BX25" i="3"/>
  <c r="BX24" i="3"/>
  <c r="BX23" i="3"/>
  <c r="BX22" i="3"/>
  <c r="BX21" i="3"/>
  <c r="BX20" i="3"/>
  <c r="BX19" i="3"/>
  <c r="BX18" i="3"/>
  <c r="BX17" i="3"/>
  <c r="BX16" i="3"/>
  <c r="BX15" i="3"/>
  <c r="BX14" i="3"/>
  <c r="BX13" i="3"/>
  <c r="BX12" i="3"/>
  <c r="BX11" i="3"/>
  <c r="BX10" i="3"/>
  <c r="BX9" i="3"/>
  <c r="BX8" i="3"/>
  <c r="BX7" i="3"/>
  <c r="BX6" i="3"/>
  <c r="BX5" i="3"/>
  <c r="BX4" i="3"/>
  <c r="BS73" i="3"/>
  <c r="BS72" i="3"/>
  <c r="BS71" i="3"/>
  <c r="BS70" i="3"/>
  <c r="BS69" i="3"/>
  <c r="BS68" i="3"/>
  <c r="BS67" i="3"/>
  <c r="BS66" i="3"/>
  <c r="BS65" i="3"/>
  <c r="BS64" i="3"/>
  <c r="BS63" i="3"/>
  <c r="BS62" i="3"/>
  <c r="BS61" i="3"/>
  <c r="BS60" i="3"/>
  <c r="BS59" i="3"/>
  <c r="BS58" i="3"/>
  <c r="BS57" i="3"/>
  <c r="BS56" i="3"/>
  <c r="BS55" i="3"/>
  <c r="BS54" i="3"/>
  <c r="BS53" i="3"/>
  <c r="BS52" i="3"/>
  <c r="BS51" i="3"/>
  <c r="BS50" i="3"/>
  <c r="BS49" i="3"/>
  <c r="BS48" i="3"/>
  <c r="BS47" i="3"/>
  <c r="BS46" i="3"/>
  <c r="BS45" i="3"/>
  <c r="BS44" i="3"/>
  <c r="BS43" i="3"/>
  <c r="BS42" i="3"/>
  <c r="BS41" i="3"/>
  <c r="BS40" i="3"/>
  <c r="BS39" i="3"/>
  <c r="BS38" i="3"/>
  <c r="BS37" i="3"/>
  <c r="BS36" i="3"/>
  <c r="BS35" i="3"/>
  <c r="BS34" i="3"/>
  <c r="BS33" i="3"/>
  <c r="BS32" i="3"/>
  <c r="BS31" i="3"/>
  <c r="BS30" i="3"/>
  <c r="BS29" i="3"/>
  <c r="BS28" i="3"/>
  <c r="BS27" i="3"/>
  <c r="BS26" i="3"/>
  <c r="BS25" i="3"/>
  <c r="BS24" i="3"/>
  <c r="BS23" i="3"/>
  <c r="BS22" i="3"/>
  <c r="BS21" i="3"/>
  <c r="BS20" i="3"/>
  <c r="BS19" i="3"/>
  <c r="BS18" i="3"/>
  <c r="BS17" i="3"/>
  <c r="BS16" i="3"/>
  <c r="BS15" i="3"/>
  <c r="BS14" i="3"/>
  <c r="BS13" i="3"/>
  <c r="BS12" i="3"/>
  <c r="BS11" i="3"/>
  <c r="BS10" i="3"/>
  <c r="BS9" i="3"/>
  <c r="BS8" i="3"/>
  <c r="BS7" i="3"/>
  <c r="BS6" i="3"/>
  <c r="BS5" i="3"/>
  <c r="BS4" i="3"/>
  <c r="BN4" i="3"/>
  <c r="BI4" i="3"/>
  <c r="BN73" i="3"/>
  <c r="BN72" i="3"/>
  <c r="BN71" i="3"/>
  <c r="BN70" i="3"/>
  <c r="BN69" i="3"/>
  <c r="BN68" i="3"/>
  <c r="BN67" i="3"/>
  <c r="BN66" i="3"/>
  <c r="BN65" i="3"/>
  <c r="BN64" i="3"/>
  <c r="BN63" i="3"/>
  <c r="BN62" i="3"/>
  <c r="BN61" i="3"/>
  <c r="BN60" i="3"/>
  <c r="BN59" i="3"/>
  <c r="BN58" i="3"/>
  <c r="BN57" i="3"/>
  <c r="BN56" i="3"/>
  <c r="BN55" i="3"/>
  <c r="BN54" i="3"/>
  <c r="BN53" i="3"/>
  <c r="BN52" i="3"/>
  <c r="BN51" i="3"/>
  <c r="BN50" i="3"/>
  <c r="BN49" i="3"/>
  <c r="BN48" i="3"/>
  <c r="BN47" i="3"/>
  <c r="BN46" i="3"/>
  <c r="BN45" i="3"/>
  <c r="BN44" i="3"/>
  <c r="BN43" i="3"/>
  <c r="BN42" i="3"/>
  <c r="BN41" i="3"/>
  <c r="BN40" i="3"/>
  <c r="BN39" i="3"/>
  <c r="BN38" i="3"/>
  <c r="BN37" i="3"/>
  <c r="BN36" i="3"/>
  <c r="BN35" i="3"/>
  <c r="BN34" i="3"/>
  <c r="BN33" i="3"/>
  <c r="BN32" i="3"/>
  <c r="BN31" i="3"/>
  <c r="BN30" i="3"/>
  <c r="BN29" i="3"/>
  <c r="BN28" i="3"/>
  <c r="BN27" i="3"/>
  <c r="BN26" i="3"/>
  <c r="BN25" i="3"/>
  <c r="BN24" i="3"/>
  <c r="BN23" i="3"/>
  <c r="BN22" i="3"/>
  <c r="BN21" i="3"/>
  <c r="BN20" i="3"/>
  <c r="BN19" i="3"/>
  <c r="BN18" i="3"/>
  <c r="BN17" i="3"/>
  <c r="BN16" i="3"/>
  <c r="BN15" i="3"/>
  <c r="BN14" i="3"/>
  <c r="BN13" i="3"/>
  <c r="BN12" i="3"/>
  <c r="BN11" i="3"/>
  <c r="BN10" i="3"/>
  <c r="BN9" i="3"/>
  <c r="BN8" i="3"/>
  <c r="BN7" i="3"/>
  <c r="BN6" i="3"/>
  <c r="BN5" i="3"/>
  <c r="BI73" i="3"/>
  <c r="BI72" i="3"/>
  <c r="BI71" i="3"/>
  <c r="BI70" i="3"/>
  <c r="BI69" i="3"/>
  <c r="BI68" i="3"/>
  <c r="BI67" i="3"/>
  <c r="BI66" i="3"/>
  <c r="BI65" i="3"/>
  <c r="BI64" i="3"/>
  <c r="BI63" i="3"/>
  <c r="BI62" i="3"/>
  <c r="BI61" i="3"/>
  <c r="BI60" i="3"/>
  <c r="BI59" i="3"/>
  <c r="BI58" i="3"/>
  <c r="BI57" i="3"/>
  <c r="BI56" i="3"/>
  <c r="BI55" i="3"/>
  <c r="BI54" i="3"/>
  <c r="BI53" i="3"/>
  <c r="BI52" i="3"/>
  <c r="BI51" i="3"/>
  <c r="BI50" i="3"/>
  <c r="BI49" i="3"/>
  <c r="BI48" i="3"/>
  <c r="BI47" i="3"/>
  <c r="BI46" i="3"/>
  <c r="BI45" i="3"/>
  <c r="BI44" i="3"/>
  <c r="BI43" i="3"/>
  <c r="BI42" i="3"/>
  <c r="BI41" i="3"/>
  <c r="BI40" i="3"/>
  <c r="BI39" i="3"/>
  <c r="BI38" i="3"/>
  <c r="BI37" i="3"/>
  <c r="BI36" i="3"/>
  <c r="BI35" i="3"/>
  <c r="BI34" i="3"/>
  <c r="BI33" i="3"/>
  <c r="BI32" i="3"/>
  <c r="BI31" i="3"/>
  <c r="BI30" i="3"/>
  <c r="BI29" i="3"/>
  <c r="BI28" i="3"/>
  <c r="BI27" i="3"/>
  <c r="BI26" i="3"/>
  <c r="BI25" i="3"/>
  <c r="BI24" i="3"/>
  <c r="BI23" i="3"/>
  <c r="BI22" i="3"/>
  <c r="BI21" i="3"/>
  <c r="BI20" i="3"/>
  <c r="BI19" i="3"/>
  <c r="BI18" i="3"/>
  <c r="BI17" i="3"/>
  <c r="BI16" i="3"/>
  <c r="BI15" i="3"/>
  <c r="BI14" i="3"/>
  <c r="BI13" i="3"/>
  <c r="BI12" i="3"/>
  <c r="BI11" i="3"/>
  <c r="BI10" i="3"/>
  <c r="BI9" i="3"/>
  <c r="BI8" i="3"/>
  <c r="BI7" i="3"/>
  <c r="BI6" i="3"/>
  <c r="BI5" i="3"/>
  <c r="BD73" i="3"/>
  <c r="BD72" i="3"/>
  <c r="BD71" i="3"/>
  <c r="BD70" i="3"/>
  <c r="BD69" i="3"/>
  <c r="BD68" i="3"/>
  <c r="BD67" i="3"/>
  <c r="BD66" i="3"/>
  <c r="BD65" i="3"/>
  <c r="BD64" i="3"/>
  <c r="BD63" i="3"/>
  <c r="BD62" i="3"/>
  <c r="BD61" i="3"/>
  <c r="BD60" i="3"/>
  <c r="BD59" i="3"/>
  <c r="BD58" i="3"/>
  <c r="BD57" i="3"/>
  <c r="BD56" i="3"/>
  <c r="BD55" i="3"/>
  <c r="BD54" i="3"/>
  <c r="BD53" i="3"/>
  <c r="BD52" i="3"/>
  <c r="BD51" i="3"/>
  <c r="BD50" i="3"/>
  <c r="BD49" i="3"/>
  <c r="BD48" i="3"/>
  <c r="BD47" i="3"/>
  <c r="BD46" i="3"/>
  <c r="BD45" i="3"/>
  <c r="BD44" i="3"/>
  <c r="BD43" i="3"/>
  <c r="BD42" i="3"/>
  <c r="BD41" i="3"/>
  <c r="BD40" i="3"/>
  <c r="BD39" i="3"/>
  <c r="BD38" i="3"/>
  <c r="BD37" i="3"/>
  <c r="BD36" i="3"/>
  <c r="BD35" i="3"/>
  <c r="BD34" i="3"/>
  <c r="BD33" i="3"/>
  <c r="BD32" i="3"/>
  <c r="BD31" i="3"/>
  <c r="BD30" i="3"/>
  <c r="BD29" i="3"/>
  <c r="BD28" i="3"/>
  <c r="BD27" i="3"/>
  <c r="BD26" i="3"/>
  <c r="BD25" i="3"/>
  <c r="BD24" i="3"/>
  <c r="BD23" i="3"/>
  <c r="BD22" i="3"/>
  <c r="BD21" i="3"/>
  <c r="BD20" i="3"/>
  <c r="BD19" i="3"/>
  <c r="BD18" i="3"/>
  <c r="BD17" i="3"/>
  <c r="BD16" i="3"/>
  <c r="BD15" i="3"/>
  <c r="BD14" i="3"/>
  <c r="BD13" i="3"/>
  <c r="BD12" i="3"/>
  <c r="BD11" i="3"/>
  <c r="BD10" i="3"/>
  <c r="BD9" i="3"/>
  <c r="BD8" i="3"/>
  <c r="BD7" i="3"/>
  <c r="BD6" i="3"/>
  <c r="BD5" i="3"/>
  <c r="BD4" i="3"/>
  <c r="AY73" i="3"/>
  <c r="AY72" i="3"/>
  <c r="AY71" i="3"/>
  <c r="AY70" i="3"/>
  <c r="AY69" i="3"/>
  <c r="AY68" i="3"/>
  <c r="AY67" i="3"/>
  <c r="AY66" i="3"/>
  <c r="AY65" i="3"/>
  <c r="AY64" i="3"/>
  <c r="AY63" i="3"/>
  <c r="AY62" i="3"/>
  <c r="AY61" i="3"/>
  <c r="AY60" i="3"/>
  <c r="AY59" i="3"/>
  <c r="AY58" i="3"/>
  <c r="AY57" i="3"/>
  <c r="AY56" i="3"/>
  <c r="AY55" i="3"/>
  <c r="AY54" i="3"/>
  <c r="AY53" i="3"/>
  <c r="AY52" i="3"/>
  <c r="AY51" i="3"/>
  <c r="AY50" i="3"/>
  <c r="AY49" i="3"/>
  <c r="AY47" i="3"/>
  <c r="AY46" i="3"/>
  <c r="AY45" i="3"/>
  <c r="AY44" i="3"/>
  <c r="AY43" i="3"/>
  <c r="AY42" i="3"/>
  <c r="AY41" i="3"/>
  <c r="AY40" i="3"/>
  <c r="AY39" i="3"/>
  <c r="AY38" i="3"/>
  <c r="AY37" i="3"/>
  <c r="AY36" i="3"/>
  <c r="AY35" i="3"/>
  <c r="AY34" i="3"/>
  <c r="AY33" i="3"/>
  <c r="AY32" i="3"/>
  <c r="AY31" i="3"/>
  <c r="AY30" i="3"/>
  <c r="AY29" i="3"/>
  <c r="AY28" i="3"/>
  <c r="AY27" i="3"/>
  <c r="AY26" i="3"/>
  <c r="AY25" i="3"/>
  <c r="AY24" i="3"/>
  <c r="AY23" i="3"/>
  <c r="AY22" i="3"/>
  <c r="AY21" i="3"/>
  <c r="AY20" i="3"/>
  <c r="AY19" i="3"/>
  <c r="AY18" i="3"/>
  <c r="AY17" i="3"/>
  <c r="AY16" i="3"/>
  <c r="AY15" i="3"/>
  <c r="AY14" i="3"/>
  <c r="AY13" i="3"/>
  <c r="AY12" i="3"/>
  <c r="AY11" i="3"/>
  <c r="AY10" i="3"/>
  <c r="AY9" i="3"/>
  <c r="AY8" i="3"/>
  <c r="AY7" i="3"/>
  <c r="AY6" i="3"/>
  <c r="AY5" i="3"/>
  <c r="AY4" i="3"/>
  <c r="AT73" i="3"/>
  <c r="AT72" i="3"/>
  <c r="AT71" i="3"/>
  <c r="AT70" i="3"/>
  <c r="AT69" i="3"/>
  <c r="AT68" i="3"/>
  <c r="AT67" i="3"/>
  <c r="AT66" i="3"/>
  <c r="AT65" i="3"/>
  <c r="AT64" i="3"/>
  <c r="AT63" i="3"/>
  <c r="AT62" i="3"/>
  <c r="AT61" i="3"/>
  <c r="AT60" i="3"/>
  <c r="AT59" i="3"/>
  <c r="AT58" i="3"/>
  <c r="AT57" i="3"/>
  <c r="AT56" i="3"/>
  <c r="AT55" i="3"/>
  <c r="AT54" i="3"/>
  <c r="AT53" i="3"/>
  <c r="AT52" i="3"/>
  <c r="AT51" i="3"/>
  <c r="AT50" i="3"/>
  <c r="AT49" i="3"/>
  <c r="AT48" i="3"/>
  <c r="AT47" i="3"/>
  <c r="AT46" i="3"/>
  <c r="AT45" i="3"/>
  <c r="AT44" i="3"/>
  <c r="AT43" i="3"/>
  <c r="AT42" i="3"/>
  <c r="AT41" i="3"/>
  <c r="AT40" i="3"/>
  <c r="AT39" i="3"/>
  <c r="AT38" i="3"/>
  <c r="AT37" i="3"/>
  <c r="AT36" i="3"/>
  <c r="AT35" i="3"/>
  <c r="AT34" i="3"/>
  <c r="AT33" i="3"/>
  <c r="AT32" i="3"/>
  <c r="AT31" i="3"/>
  <c r="AT30" i="3"/>
  <c r="AT29" i="3"/>
  <c r="AT28" i="3"/>
  <c r="AT27" i="3"/>
  <c r="AT26" i="3"/>
  <c r="AT25" i="3"/>
  <c r="AT24" i="3"/>
  <c r="AT23" i="3"/>
  <c r="AT22" i="3"/>
  <c r="AT21" i="3"/>
  <c r="AT20" i="3"/>
  <c r="AT19" i="3"/>
  <c r="AT18" i="3"/>
  <c r="AT17" i="3"/>
  <c r="AT16" i="3"/>
  <c r="AT15" i="3"/>
  <c r="AT14" i="3"/>
  <c r="AT13" i="3"/>
  <c r="AT12" i="3"/>
  <c r="AT11" i="3"/>
  <c r="AT10" i="3"/>
  <c r="AT9" i="3"/>
  <c r="AT8" i="3"/>
  <c r="AT7" i="3"/>
  <c r="AT6" i="3"/>
  <c r="AT5" i="3"/>
  <c r="AT4" i="3"/>
  <c r="AO73" i="3"/>
  <c r="AO72" i="3"/>
  <c r="AO71" i="3"/>
  <c r="AO70" i="3"/>
  <c r="AO69" i="3"/>
  <c r="AO68" i="3"/>
  <c r="AO67" i="3"/>
  <c r="AO66" i="3"/>
  <c r="AO65" i="3"/>
  <c r="AO64" i="3"/>
  <c r="AO63" i="3"/>
  <c r="AO62" i="3"/>
  <c r="AO61" i="3"/>
  <c r="AO60" i="3"/>
  <c r="AO59" i="3"/>
  <c r="AO58" i="3"/>
  <c r="AO57" i="3"/>
  <c r="AO56" i="3"/>
  <c r="AO55" i="3"/>
  <c r="AO54" i="3"/>
  <c r="AO53" i="3"/>
  <c r="AO52" i="3"/>
  <c r="AO51" i="3"/>
  <c r="AO50" i="3"/>
  <c r="AO49" i="3"/>
  <c r="AO48" i="3"/>
  <c r="AO47" i="3"/>
  <c r="AO46" i="3"/>
  <c r="AO45" i="3"/>
  <c r="AO44" i="3"/>
  <c r="AO43" i="3"/>
  <c r="AO42" i="3"/>
  <c r="AO41" i="3"/>
  <c r="AO40" i="3"/>
  <c r="AO39" i="3"/>
  <c r="AO38" i="3"/>
  <c r="AO37" i="3"/>
  <c r="AO36" i="3"/>
  <c r="AO35" i="3"/>
  <c r="AO34" i="3"/>
  <c r="AO33" i="3"/>
  <c r="AO32" i="3"/>
  <c r="AO31" i="3"/>
  <c r="AO30" i="3"/>
  <c r="AO29" i="3"/>
  <c r="AO28" i="3"/>
  <c r="AO27" i="3"/>
  <c r="AO26" i="3"/>
  <c r="AO25" i="3"/>
  <c r="AO24" i="3"/>
  <c r="AO23" i="3"/>
  <c r="AO22" i="3"/>
  <c r="AO21" i="3"/>
  <c r="AO20" i="3"/>
  <c r="AO19" i="3"/>
  <c r="AO18" i="3"/>
  <c r="AO17" i="3"/>
  <c r="AO16" i="3"/>
  <c r="AO15" i="3"/>
  <c r="AO14" i="3"/>
  <c r="AO13" i="3"/>
  <c r="AO12" i="3"/>
  <c r="AO11" i="3"/>
  <c r="AO10" i="3"/>
  <c r="AO9" i="3"/>
  <c r="AO8" i="3"/>
  <c r="AO7" i="3"/>
  <c r="AO6" i="3"/>
  <c r="AO5" i="3"/>
  <c r="AO4" i="3"/>
  <c r="AJ73" i="3"/>
  <c r="AJ72" i="3"/>
  <c r="AJ71" i="3"/>
  <c r="AJ70" i="3"/>
  <c r="AJ69" i="3"/>
  <c r="AJ68" i="3"/>
  <c r="AJ67" i="3"/>
  <c r="AJ66" i="3"/>
  <c r="AJ65" i="3"/>
  <c r="AJ64" i="3"/>
  <c r="AJ63" i="3"/>
  <c r="AJ62" i="3"/>
  <c r="AJ61" i="3"/>
  <c r="AJ60" i="3"/>
  <c r="AJ59" i="3"/>
  <c r="AJ58" i="3"/>
  <c r="AJ57" i="3"/>
  <c r="AJ56" i="3"/>
  <c r="AJ55" i="3"/>
  <c r="AJ54" i="3"/>
  <c r="AJ53" i="3"/>
  <c r="AJ52" i="3"/>
  <c r="AJ51" i="3"/>
  <c r="AJ50" i="3"/>
  <c r="AJ49" i="3"/>
  <c r="AJ48" i="3"/>
  <c r="AJ47" i="3"/>
  <c r="AJ46" i="3"/>
  <c r="AJ45" i="3"/>
  <c r="AJ44" i="3"/>
  <c r="AJ43" i="3"/>
  <c r="AJ42" i="3"/>
  <c r="AJ41" i="3"/>
  <c r="AJ40" i="3"/>
  <c r="AJ39" i="3"/>
  <c r="AJ38" i="3"/>
  <c r="AJ37" i="3"/>
  <c r="AJ36" i="3"/>
  <c r="AJ35" i="3"/>
  <c r="AJ34" i="3"/>
  <c r="AJ33" i="3"/>
  <c r="AJ32" i="3"/>
  <c r="AJ31" i="3"/>
  <c r="AJ30" i="3"/>
  <c r="AJ29" i="3"/>
  <c r="AJ28" i="3"/>
  <c r="AJ27" i="3"/>
  <c r="AJ26" i="3"/>
  <c r="AJ25" i="3"/>
  <c r="AJ24" i="3"/>
  <c r="AJ23" i="3"/>
  <c r="AJ22" i="3"/>
  <c r="AJ21" i="3"/>
  <c r="AJ20" i="3"/>
  <c r="AJ19" i="3"/>
  <c r="AJ18" i="3"/>
  <c r="AJ17" i="3"/>
  <c r="AJ16" i="3"/>
  <c r="AJ15" i="3"/>
  <c r="AJ14" i="3"/>
  <c r="AJ13" i="3"/>
  <c r="AJ12" i="3"/>
  <c r="AJ11" i="3"/>
  <c r="AJ10" i="3"/>
  <c r="AJ9" i="3"/>
  <c r="AJ8" i="3"/>
  <c r="AJ7" i="3"/>
  <c r="AJ6" i="3"/>
  <c r="AJ5" i="3"/>
  <c r="AJ4" i="3"/>
  <c r="AE73" i="3"/>
  <c r="AE72" i="3"/>
  <c r="AE71" i="3"/>
  <c r="AE70" i="3"/>
  <c r="AE69" i="3"/>
  <c r="AE68" i="3"/>
  <c r="AE67" i="3"/>
  <c r="AE66" i="3"/>
  <c r="AE65" i="3"/>
  <c r="AE64" i="3"/>
  <c r="AE63" i="3"/>
  <c r="AE62" i="3"/>
  <c r="AE61" i="3"/>
  <c r="AE60" i="3"/>
  <c r="AE59" i="3"/>
  <c r="AE58" i="3"/>
  <c r="AE57" i="3"/>
  <c r="AE56" i="3"/>
  <c r="AE55" i="3"/>
  <c r="AE54" i="3"/>
  <c r="AE53" i="3"/>
  <c r="AE52" i="3"/>
  <c r="AE51" i="3"/>
  <c r="AE50" i="3"/>
  <c r="AE49" i="3"/>
  <c r="AE48" i="3"/>
  <c r="AE47" i="3"/>
  <c r="AE46" i="3"/>
  <c r="AE45" i="3"/>
  <c r="AE44" i="3"/>
  <c r="AE43" i="3"/>
  <c r="AE42" i="3"/>
  <c r="AE41" i="3"/>
  <c r="AE40" i="3"/>
  <c r="AE39" i="3"/>
  <c r="AE38" i="3"/>
  <c r="AE37" i="3"/>
  <c r="AE36" i="3"/>
  <c r="AE35" i="3"/>
  <c r="AE34" i="3"/>
  <c r="AE33" i="3"/>
  <c r="AE32" i="3"/>
  <c r="AE31" i="3"/>
  <c r="AE30" i="3"/>
  <c r="AE29" i="3"/>
  <c r="AE28" i="3"/>
  <c r="AE27" i="3"/>
  <c r="AE26" i="3"/>
  <c r="AE25" i="3"/>
  <c r="AE24" i="3"/>
  <c r="AE23" i="3"/>
  <c r="AE22" i="3"/>
  <c r="AE21" i="3"/>
  <c r="AE20" i="3"/>
  <c r="AE19" i="3"/>
  <c r="AE18" i="3"/>
  <c r="AE17" i="3"/>
  <c r="AE16" i="3"/>
  <c r="AE15" i="3"/>
  <c r="AE14" i="3"/>
  <c r="AE13" i="3"/>
  <c r="AE12" i="3"/>
  <c r="AE11" i="3"/>
  <c r="AE10" i="3"/>
  <c r="AE9" i="3"/>
  <c r="AE8" i="3"/>
  <c r="AE7" i="3"/>
  <c r="AE6" i="3"/>
  <c r="AE5" i="3"/>
  <c r="AE4" i="3"/>
  <c r="Z4" i="3"/>
  <c r="Z73" i="3"/>
  <c r="Z72" i="3"/>
  <c r="Z71" i="3"/>
  <c r="Z70" i="3"/>
  <c r="Z69" i="3"/>
  <c r="Z68" i="3"/>
  <c r="Z67" i="3"/>
  <c r="Z66" i="3"/>
  <c r="Z65" i="3"/>
  <c r="Z64" i="3"/>
  <c r="Z63" i="3"/>
  <c r="Z62" i="3"/>
  <c r="Z61" i="3"/>
  <c r="Z60" i="3"/>
  <c r="Z59" i="3"/>
  <c r="Z58" i="3"/>
  <c r="Z57" i="3"/>
  <c r="Z56" i="3"/>
  <c r="Z55" i="3"/>
  <c r="Z54" i="3"/>
  <c r="Z53" i="3"/>
  <c r="Z52" i="3"/>
  <c r="Z51" i="3"/>
  <c r="Z50" i="3"/>
  <c r="Z49" i="3"/>
  <c r="Z48" i="3"/>
  <c r="Z47" i="3"/>
  <c r="Z46" i="3"/>
  <c r="Z45" i="3"/>
  <c r="Z44" i="3"/>
  <c r="Z43" i="3"/>
  <c r="Z42" i="3"/>
  <c r="Z41" i="3"/>
  <c r="Z40" i="3"/>
  <c r="Z39" i="3"/>
  <c r="Z38" i="3"/>
  <c r="Z37" i="3"/>
  <c r="Z36" i="3"/>
  <c r="Z35" i="3"/>
  <c r="Z34" i="3"/>
  <c r="Z33" i="3"/>
  <c r="Z32" i="3"/>
  <c r="Z31" i="3"/>
  <c r="Z30" i="3"/>
  <c r="Z29" i="3"/>
  <c r="Z28" i="3"/>
  <c r="Z27" i="3"/>
  <c r="Z26" i="3"/>
  <c r="Z25" i="3"/>
  <c r="Z24" i="3"/>
  <c r="Z23" i="3"/>
  <c r="Z22" i="3"/>
  <c r="Z21" i="3"/>
  <c r="Z20" i="3"/>
  <c r="Z19" i="3"/>
  <c r="Z18" i="3"/>
  <c r="Z17" i="3"/>
  <c r="Z16" i="3"/>
  <c r="Z15" i="3"/>
  <c r="Z14" i="3"/>
  <c r="Z13" i="3"/>
  <c r="Z12" i="3"/>
  <c r="Z11" i="3"/>
  <c r="Z10" i="3"/>
  <c r="Z9" i="3"/>
  <c r="Z8" i="3"/>
  <c r="Z7" i="3"/>
  <c r="Z6" i="3"/>
  <c r="Z5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4" i="3"/>
  <c r="P4" i="3"/>
  <c r="K49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4" i="3"/>
  <c r="K71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K35" i="3"/>
  <c r="F18" i="19"/>
  <c r="W76" i="3"/>
  <c r="X76" i="3"/>
  <c r="Y76" i="3"/>
  <c r="Z76" i="3"/>
  <c r="AB76" i="3"/>
  <c r="AC76" i="3"/>
  <c r="AD76" i="3"/>
  <c r="AE76" i="3"/>
  <c r="AG76" i="3"/>
  <c r="AH76" i="3"/>
  <c r="AI76" i="3"/>
  <c r="AJ76" i="3"/>
  <c r="AL76" i="3"/>
  <c r="AM76" i="3"/>
  <c r="AN76" i="3"/>
  <c r="AO76" i="3"/>
  <c r="AQ76" i="3"/>
  <c r="AR76" i="3"/>
  <c r="AS76" i="3"/>
  <c r="AT76" i="3"/>
  <c r="AV76" i="3"/>
  <c r="AW76" i="3"/>
  <c r="AX76" i="3"/>
  <c r="AY76" i="3"/>
  <c r="BA76" i="3"/>
  <c r="BB76" i="3"/>
  <c r="BC76" i="3"/>
  <c r="BD76" i="3"/>
  <c r="BF76" i="3"/>
  <c r="BG76" i="3"/>
  <c r="BH76" i="3"/>
  <c r="BI76" i="3"/>
  <c r="BK76" i="3"/>
  <c r="BL76" i="3"/>
  <c r="BM76" i="3"/>
  <c r="BN76" i="3"/>
  <c r="BP76" i="3"/>
  <c r="BQ76" i="3"/>
  <c r="BR76" i="3"/>
  <c r="BS76" i="3"/>
  <c r="BU76" i="3"/>
  <c r="BV76" i="3"/>
  <c r="BW76" i="3"/>
  <c r="BX76" i="3"/>
  <c r="BZ76" i="3"/>
  <c r="CA76" i="3"/>
  <c r="CB76" i="3"/>
  <c r="CC76" i="3"/>
  <c r="CE76" i="3"/>
  <c r="CF76" i="3"/>
  <c r="CG76" i="3"/>
  <c r="CH76" i="3"/>
  <c r="CJ76" i="3"/>
  <c r="CK76" i="3"/>
  <c r="CL76" i="3"/>
  <c r="CM76" i="3"/>
  <c r="CO76" i="3"/>
  <c r="CP76" i="3"/>
  <c r="CQ76" i="3"/>
  <c r="CR76" i="3"/>
  <c r="CT76" i="3"/>
  <c r="CU76" i="3"/>
  <c r="CV76" i="3"/>
  <c r="CW76" i="3"/>
  <c r="CY76" i="3"/>
  <c r="CZ76" i="3"/>
  <c r="DA76" i="3"/>
  <c r="DB76" i="3"/>
  <c r="DD76" i="3"/>
  <c r="DE76" i="3"/>
  <c r="DF76" i="3"/>
  <c r="DG76" i="3"/>
  <c r="DI76" i="3"/>
  <c r="DJ76" i="3"/>
  <c r="DK76" i="3"/>
  <c r="DL76" i="3"/>
  <c r="DN76" i="3"/>
  <c r="DO76" i="3"/>
  <c r="DP76" i="3"/>
  <c r="DQ76" i="3"/>
  <c r="DS76" i="3"/>
  <c r="DT76" i="3"/>
  <c r="DU76" i="3"/>
  <c r="DV76" i="3"/>
  <c r="DX76" i="3"/>
  <c r="DY76" i="3"/>
  <c r="DZ76" i="3"/>
  <c r="EA76" i="3"/>
  <c r="EC76" i="3"/>
  <c r="ED76" i="3"/>
  <c r="EE76" i="3"/>
  <c r="EF76" i="3"/>
  <c r="EH76" i="3"/>
  <c r="EI76" i="3"/>
  <c r="EJ76" i="3"/>
  <c r="EK76" i="3"/>
  <c r="EM76" i="3"/>
  <c r="EN76" i="3"/>
  <c r="EO76" i="3"/>
  <c r="EP76" i="3"/>
  <c r="ER76" i="3"/>
  <c r="ES76" i="3"/>
  <c r="ET76" i="3"/>
  <c r="EU76" i="3"/>
  <c r="EW76" i="3"/>
  <c r="EX76" i="3"/>
  <c r="EY76" i="3"/>
  <c r="EZ76" i="3"/>
  <c r="FB76" i="3"/>
  <c r="FC76" i="3"/>
  <c r="FD76" i="3"/>
  <c r="FE76" i="3"/>
  <c r="FG76" i="3"/>
  <c r="FH76" i="3"/>
  <c r="FI76" i="3"/>
  <c r="FJ76" i="3"/>
  <c r="FL76" i="3"/>
  <c r="FM76" i="3"/>
  <c r="FN76" i="3"/>
  <c r="FO76" i="3"/>
  <c r="FQ76" i="3"/>
  <c r="FR76" i="3"/>
  <c r="FS76" i="3"/>
  <c r="FT76" i="3"/>
  <c r="FV76" i="3"/>
  <c r="FW76" i="3"/>
  <c r="FX76" i="3"/>
  <c r="FY76" i="3"/>
  <c r="GA76" i="3"/>
  <c r="GB76" i="3"/>
  <c r="GC76" i="3"/>
  <c r="GD76" i="3"/>
  <c r="GF76" i="3"/>
  <c r="GG76" i="3"/>
  <c r="GH76" i="3"/>
  <c r="GI76" i="3"/>
  <c r="GK76" i="3"/>
  <c r="GL76" i="3"/>
  <c r="GM76" i="3"/>
  <c r="GN76" i="3"/>
  <c r="GP76" i="3"/>
  <c r="GQ76" i="3"/>
  <c r="GR76" i="3"/>
  <c r="GS76" i="3"/>
  <c r="GU76" i="3"/>
  <c r="GV76" i="3"/>
  <c r="GW76" i="3"/>
  <c r="GX76" i="3"/>
  <c r="GZ76" i="3"/>
  <c r="HA76" i="3"/>
  <c r="HB76" i="3"/>
  <c r="HC76" i="3"/>
  <c r="HE76" i="3"/>
  <c r="HF76" i="3"/>
  <c r="HG76" i="3"/>
  <c r="HH76" i="3"/>
  <c r="HJ76" i="3"/>
  <c r="HK76" i="3"/>
  <c r="HL76" i="3"/>
  <c r="HM76" i="3"/>
  <c r="HO76" i="3"/>
  <c r="HP76" i="3"/>
  <c r="HQ76" i="3"/>
  <c r="HR76" i="3"/>
  <c r="HT76" i="3"/>
  <c r="HU76" i="3"/>
  <c r="HV76" i="3"/>
  <c r="HW76" i="3"/>
  <c r="HY76" i="3"/>
  <c r="HZ76" i="3"/>
  <c r="IA76" i="3"/>
  <c r="IB76" i="3"/>
  <c r="ID76" i="3"/>
  <c r="IE76" i="3"/>
  <c r="IF76" i="3"/>
  <c r="IG76" i="3"/>
  <c r="II76" i="3"/>
  <c r="IJ76" i="3"/>
  <c r="IK76" i="3"/>
  <c r="IL76" i="3"/>
  <c r="IN76" i="3"/>
  <c r="IO76" i="3"/>
  <c r="IP76" i="3"/>
  <c r="IQ76" i="3"/>
  <c r="IS76" i="3"/>
  <c r="IT76" i="3"/>
  <c r="IU76" i="3"/>
  <c r="IV76" i="3"/>
  <c r="IX76" i="3"/>
  <c r="IY76" i="3"/>
  <c r="IZ76" i="3"/>
  <c r="JA76" i="3"/>
  <c r="H3" i="2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Z31" i="5"/>
  <c r="AA31" i="5"/>
  <c r="AB31" i="5"/>
  <c r="AC31" i="5"/>
  <c r="AD31" i="5"/>
  <c r="AE31" i="5"/>
  <c r="AF31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B31" i="5"/>
  <c r="E17" i="19"/>
  <c r="V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4" i="17"/>
  <c r="X4" i="17" s="1"/>
  <c r="O5" i="17"/>
  <c r="O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O54" i="17"/>
  <c r="O55" i="17"/>
  <c r="O4" i="17"/>
  <c r="W4" i="17" s="1"/>
  <c r="R74" i="3"/>
  <c r="S74" i="3"/>
  <c r="T74" i="3"/>
  <c r="U74" i="3"/>
  <c r="W74" i="3"/>
  <c r="X74" i="3"/>
  <c r="Y74" i="3"/>
  <c r="AB74" i="3"/>
  <c r="AC74" i="3"/>
  <c r="AD74" i="3"/>
  <c r="AE74" i="3"/>
  <c r="AG74" i="3"/>
  <c r="AH74" i="3"/>
  <c r="AI74" i="3"/>
  <c r="AJ74" i="3"/>
  <c r="AL74" i="3"/>
  <c r="AM74" i="3"/>
  <c r="AN74" i="3"/>
  <c r="AO74" i="3"/>
  <c r="AQ74" i="3"/>
  <c r="AR74" i="3"/>
  <c r="AS74" i="3"/>
  <c r="AT74" i="3"/>
  <c r="AV74" i="3"/>
  <c r="AW74" i="3"/>
  <c r="AX74" i="3"/>
  <c r="AY74" i="3"/>
  <c r="BA74" i="3"/>
  <c r="BB74" i="3"/>
  <c r="BC74" i="3"/>
  <c r="BD74" i="3"/>
  <c r="BF74" i="3"/>
  <c r="BG74" i="3"/>
  <c r="BH74" i="3"/>
  <c r="BI74" i="3"/>
  <c r="BK74" i="3"/>
  <c r="BL74" i="3"/>
  <c r="BM74" i="3"/>
  <c r="BN74" i="3"/>
  <c r="BP74" i="3"/>
  <c r="BQ74" i="3"/>
  <c r="BR74" i="3"/>
  <c r="BS74" i="3"/>
  <c r="BU74" i="3"/>
  <c r="BV74" i="3"/>
  <c r="BW74" i="3"/>
  <c r="BX74" i="3"/>
  <c r="BZ74" i="3"/>
  <c r="CA74" i="3"/>
  <c r="CB74" i="3"/>
  <c r="CC74" i="3"/>
  <c r="CE74" i="3"/>
  <c r="CF74" i="3"/>
  <c r="CG74" i="3"/>
  <c r="CH74" i="3"/>
  <c r="CJ74" i="3"/>
  <c r="CK74" i="3"/>
  <c r="CL74" i="3"/>
  <c r="CM74" i="3"/>
  <c r="CO74" i="3"/>
  <c r="CP74" i="3"/>
  <c r="CQ74" i="3"/>
  <c r="CR74" i="3"/>
  <c r="CT74" i="3"/>
  <c r="CU74" i="3"/>
  <c r="CV74" i="3"/>
  <c r="CW74" i="3"/>
  <c r="CY74" i="3"/>
  <c r="CZ74" i="3"/>
  <c r="DA74" i="3"/>
  <c r="DB74" i="3"/>
  <c r="DD74" i="3"/>
  <c r="DE74" i="3"/>
  <c r="DF74" i="3"/>
  <c r="DG74" i="3"/>
  <c r="DI74" i="3"/>
  <c r="DJ74" i="3"/>
  <c r="DK74" i="3"/>
  <c r="DL74" i="3"/>
  <c r="DN74" i="3"/>
  <c r="DO74" i="3"/>
  <c r="DP74" i="3"/>
  <c r="DS74" i="3"/>
  <c r="DT74" i="3"/>
  <c r="DU74" i="3"/>
  <c r="DX74" i="3"/>
  <c r="DY74" i="3"/>
  <c r="DZ74" i="3"/>
  <c r="EA74" i="3"/>
  <c r="EC74" i="3"/>
  <c r="ED74" i="3"/>
  <c r="EE74" i="3"/>
  <c r="EF74" i="3"/>
  <c r="EH74" i="3"/>
  <c r="EI74" i="3"/>
  <c r="EJ74" i="3"/>
  <c r="EK74" i="3"/>
  <c r="EM74" i="3"/>
  <c r="EN74" i="3"/>
  <c r="EO74" i="3"/>
  <c r="EP74" i="3"/>
  <c r="ER74" i="3"/>
  <c r="ES74" i="3"/>
  <c r="ET74" i="3"/>
  <c r="EU74" i="3"/>
  <c r="EW74" i="3"/>
  <c r="EX74" i="3"/>
  <c r="EY74" i="3"/>
  <c r="EZ74" i="3"/>
  <c r="FB74" i="3"/>
  <c r="FC74" i="3"/>
  <c r="FD74" i="3"/>
  <c r="FE74" i="3"/>
  <c r="FG74" i="3"/>
  <c r="FH74" i="3"/>
  <c r="FI74" i="3"/>
  <c r="FJ74" i="3"/>
  <c r="FL74" i="3"/>
  <c r="FM74" i="3"/>
  <c r="FN74" i="3"/>
  <c r="FO74" i="3"/>
  <c r="FQ74" i="3"/>
  <c r="FR74" i="3"/>
  <c r="FS74" i="3"/>
  <c r="FT74" i="3"/>
  <c r="FV74" i="3"/>
  <c r="FW74" i="3"/>
  <c r="FX74" i="3"/>
  <c r="FY74" i="3"/>
  <c r="GA74" i="3"/>
  <c r="GB74" i="3"/>
  <c r="GC74" i="3"/>
  <c r="GD74" i="3"/>
  <c r="GF74" i="3"/>
  <c r="GG74" i="3"/>
  <c r="GH74" i="3"/>
  <c r="GI74" i="3"/>
  <c r="GK74" i="3"/>
  <c r="GL74" i="3"/>
  <c r="GM74" i="3"/>
  <c r="GN74" i="3"/>
  <c r="GP74" i="3"/>
  <c r="GQ74" i="3"/>
  <c r="GR74" i="3"/>
  <c r="GS74" i="3"/>
  <c r="GU74" i="3"/>
  <c r="GV74" i="3"/>
  <c r="GW74" i="3"/>
  <c r="GX74" i="3"/>
  <c r="GZ74" i="3"/>
  <c r="HA74" i="3"/>
  <c r="HB74" i="3"/>
  <c r="HC74" i="3"/>
  <c r="HE74" i="3"/>
  <c r="HF74" i="3"/>
  <c r="HG74" i="3"/>
  <c r="HH74" i="3"/>
  <c r="HJ74" i="3"/>
  <c r="HK74" i="3"/>
  <c r="HL74" i="3"/>
  <c r="HM74" i="3"/>
  <c r="HO74" i="3"/>
  <c r="HP74" i="3"/>
  <c r="HQ74" i="3"/>
  <c r="HR74" i="3"/>
  <c r="HT74" i="3"/>
  <c r="HU74" i="3"/>
  <c r="HV74" i="3"/>
  <c r="HW74" i="3"/>
  <c r="HY74" i="3"/>
  <c r="HZ74" i="3"/>
  <c r="IA74" i="3"/>
  <c r="IB74" i="3"/>
  <c r="ID74" i="3"/>
  <c r="IE74" i="3"/>
  <c r="IF74" i="3"/>
  <c r="II74" i="3"/>
  <c r="IJ74" i="3"/>
  <c r="IK74" i="3"/>
  <c r="IL74" i="3"/>
  <c r="IN74" i="3"/>
  <c r="IO74" i="3"/>
  <c r="IP74" i="3"/>
  <c r="IQ74" i="3"/>
  <c r="IS74" i="3"/>
  <c r="IT74" i="3"/>
  <c r="IU74" i="3"/>
  <c r="IV74" i="3"/>
  <c r="IX74" i="3"/>
  <c r="IY74" i="3"/>
  <c r="IZ74" i="3"/>
  <c r="JA74" i="3"/>
  <c r="H74" i="3"/>
  <c r="I74" i="3"/>
  <c r="J74" i="3"/>
  <c r="M74" i="3"/>
  <c r="N74" i="3"/>
  <c r="O74" i="3"/>
  <c r="P74" i="3"/>
  <c r="AF25" i="8"/>
  <c r="AF24" i="8"/>
  <c r="AF23" i="8"/>
  <c r="AG26" i="7"/>
  <c r="AG25" i="7"/>
  <c r="AG24" i="7"/>
  <c r="AG23" i="7"/>
  <c r="AG28" i="5"/>
  <c r="AG27" i="5"/>
  <c r="AG25" i="5"/>
  <c r="AG26" i="5"/>
  <c r="AG24" i="5"/>
  <c r="AG23" i="5"/>
  <c r="C25" i="4"/>
  <c r="N20" i="4"/>
  <c r="N21" i="4"/>
  <c r="N22" i="4"/>
  <c r="N24" i="4"/>
  <c r="N25" i="4"/>
  <c r="N26" i="4"/>
  <c r="N28" i="4"/>
  <c r="N29" i="4"/>
  <c r="N30" i="4"/>
  <c r="N32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19" i="4"/>
  <c r="F25" i="4"/>
  <c r="F26" i="4"/>
  <c r="F24" i="4"/>
  <c r="E27" i="4"/>
  <c r="D25" i="4"/>
  <c r="E25" i="4"/>
  <c r="E26" i="4"/>
  <c r="E24" i="4"/>
  <c r="AF43" i="16"/>
  <c r="AE43" i="16"/>
  <c r="AD43" i="16"/>
  <c r="AC43" i="16"/>
  <c r="AB43" i="16"/>
  <c r="AA43" i="16"/>
  <c r="Z43" i="16"/>
  <c r="Y43" i="16"/>
  <c r="X43" i="16"/>
  <c r="W43" i="16"/>
  <c r="V43" i="16"/>
  <c r="U43" i="16"/>
  <c r="T43" i="16"/>
  <c r="S43" i="16"/>
  <c r="R43" i="16"/>
  <c r="Q43" i="16"/>
  <c r="P43" i="16"/>
  <c r="O43" i="16"/>
  <c r="N43" i="16"/>
  <c r="M43" i="16"/>
  <c r="L43" i="16"/>
  <c r="K43" i="16"/>
  <c r="J43" i="16"/>
  <c r="I43" i="16"/>
  <c r="H43" i="16"/>
  <c r="G43" i="16"/>
  <c r="F43" i="16"/>
  <c r="E43" i="16"/>
  <c r="D43" i="16"/>
  <c r="C43" i="16"/>
  <c r="B43" i="16"/>
  <c r="AG42" i="16"/>
  <c r="AG41" i="16"/>
  <c r="AG43" i="16" s="1"/>
  <c r="B34" i="16"/>
  <c r="AF38" i="16"/>
  <c r="AE38" i="16"/>
  <c r="AD38" i="16"/>
  <c r="AC38" i="16"/>
  <c r="AB38" i="16"/>
  <c r="AA38" i="16"/>
  <c r="Z38" i="16"/>
  <c r="Y38" i="16"/>
  <c r="X38" i="16"/>
  <c r="W38" i="16"/>
  <c r="V38" i="16"/>
  <c r="U38" i="16"/>
  <c r="T38" i="16"/>
  <c r="S38" i="16"/>
  <c r="R38" i="16"/>
  <c r="Q38" i="16"/>
  <c r="P38" i="16"/>
  <c r="O38" i="16"/>
  <c r="N38" i="16"/>
  <c r="M38" i="16"/>
  <c r="L38" i="16"/>
  <c r="K38" i="16"/>
  <c r="J38" i="16"/>
  <c r="I38" i="16"/>
  <c r="H38" i="16"/>
  <c r="G38" i="16"/>
  <c r="F38" i="16"/>
  <c r="E38" i="16"/>
  <c r="D38" i="16"/>
  <c r="C38" i="16"/>
  <c r="B38" i="16"/>
  <c r="AF37" i="16"/>
  <c r="AE37" i="16"/>
  <c r="AD37" i="16"/>
  <c r="AC37" i="16"/>
  <c r="AB37" i="16"/>
  <c r="AA37" i="16"/>
  <c r="Z37" i="16"/>
  <c r="Y37" i="16"/>
  <c r="X37" i="16"/>
  <c r="W37" i="16"/>
  <c r="V37" i="16"/>
  <c r="U37" i="16"/>
  <c r="T37" i="16"/>
  <c r="S37" i="16"/>
  <c r="R37" i="16"/>
  <c r="Q37" i="16"/>
  <c r="P37" i="16"/>
  <c r="O37" i="16"/>
  <c r="N37" i="16"/>
  <c r="M37" i="16"/>
  <c r="L37" i="16"/>
  <c r="K37" i="16"/>
  <c r="J37" i="16"/>
  <c r="I37" i="16"/>
  <c r="H37" i="16"/>
  <c r="G37" i="16"/>
  <c r="F37" i="16"/>
  <c r="E37" i="16"/>
  <c r="D37" i="16"/>
  <c r="C37" i="16"/>
  <c r="B37" i="16"/>
  <c r="AF36" i="16"/>
  <c r="AE36" i="16"/>
  <c r="AD36" i="16"/>
  <c r="AC36" i="16"/>
  <c r="AB36" i="16"/>
  <c r="AA36" i="16"/>
  <c r="Z36" i="16"/>
  <c r="Y36" i="16"/>
  <c r="X36" i="16"/>
  <c r="W36" i="16"/>
  <c r="V36" i="16"/>
  <c r="U36" i="16"/>
  <c r="T36" i="16"/>
  <c r="S36" i="16"/>
  <c r="R36" i="16"/>
  <c r="Q36" i="16"/>
  <c r="P36" i="16"/>
  <c r="O36" i="16"/>
  <c r="N36" i="16"/>
  <c r="M36" i="16"/>
  <c r="L36" i="16"/>
  <c r="K36" i="16"/>
  <c r="J36" i="16"/>
  <c r="I36" i="16"/>
  <c r="H36" i="16"/>
  <c r="G36" i="16"/>
  <c r="F36" i="16"/>
  <c r="E36" i="16"/>
  <c r="D36" i="16"/>
  <c r="C36" i="16"/>
  <c r="B36" i="16"/>
  <c r="AF35" i="16"/>
  <c r="AE35" i="16"/>
  <c r="AD35" i="16"/>
  <c r="AC35" i="16"/>
  <c r="AB35" i="16"/>
  <c r="AA35" i="16"/>
  <c r="Z35" i="16"/>
  <c r="Y35" i="16"/>
  <c r="X35" i="16"/>
  <c r="W35" i="16"/>
  <c r="V35" i="16"/>
  <c r="U35" i="16"/>
  <c r="T35" i="16"/>
  <c r="S35" i="16"/>
  <c r="R35" i="16"/>
  <c r="Q35" i="16"/>
  <c r="P35" i="16"/>
  <c r="O35" i="16"/>
  <c r="N35" i="16"/>
  <c r="M35" i="16"/>
  <c r="L35" i="16"/>
  <c r="K35" i="16"/>
  <c r="J35" i="16"/>
  <c r="I35" i="16"/>
  <c r="H35" i="16"/>
  <c r="G35" i="16"/>
  <c r="F35" i="16"/>
  <c r="E35" i="16"/>
  <c r="D35" i="16"/>
  <c r="C35" i="16"/>
  <c r="B35" i="16"/>
  <c r="AF34" i="16"/>
  <c r="AE34" i="16"/>
  <c r="AD34" i="16"/>
  <c r="AC34" i="16"/>
  <c r="AB34" i="16"/>
  <c r="AA34" i="16"/>
  <c r="Z34" i="16"/>
  <c r="Y34" i="16"/>
  <c r="X34" i="16"/>
  <c r="W34" i="16"/>
  <c r="V34" i="16"/>
  <c r="U34" i="16"/>
  <c r="T34" i="16"/>
  <c r="S34" i="16"/>
  <c r="R34" i="16"/>
  <c r="Q34" i="16"/>
  <c r="P34" i="16"/>
  <c r="O34" i="16"/>
  <c r="N34" i="16"/>
  <c r="M34" i="16"/>
  <c r="L34" i="16"/>
  <c r="K34" i="16"/>
  <c r="J34" i="16"/>
  <c r="I34" i="16"/>
  <c r="H34" i="16"/>
  <c r="G34" i="16"/>
  <c r="F34" i="16"/>
  <c r="E34" i="16"/>
  <c r="D34" i="16"/>
  <c r="C34" i="16"/>
  <c r="AG29" i="16"/>
  <c r="AG28" i="16"/>
  <c r="AG27" i="16"/>
  <c r="AG31" i="16" s="1"/>
  <c r="AG26" i="16"/>
  <c r="AG25" i="16"/>
  <c r="AG24" i="16"/>
  <c r="AG23" i="16"/>
  <c r="AG22" i="16"/>
  <c r="N23" i="4" s="1"/>
  <c r="AG21" i="16"/>
  <c r="AG20" i="16"/>
  <c r="AG19" i="16"/>
  <c r="AG18" i="16"/>
  <c r="AG13" i="16"/>
  <c r="AG12" i="16"/>
  <c r="AG11" i="16"/>
  <c r="AG15" i="16" s="1"/>
  <c r="AG38" i="16" s="1"/>
  <c r="AG10" i="16"/>
  <c r="AG14" i="16" s="1"/>
  <c r="AG9" i="16"/>
  <c r="AG8" i="16"/>
  <c r="AG36" i="16" s="1"/>
  <c r="AG7" i="16"/>
  <c r="AG35" i="16" s="1"/>
  <c r="AG6" i="16"/>
  <c r="AG5" i="16"/>
  <c r="AG4" i="16"/>
  <c r="AG3" i="16"/>
  <c r="AG2" i="16"/>
  <c r="AE43" i="15"/>
  <c r="AD43" i="15"/>
  <c r="AC43" i="15"/>
  <c r="AB43" i="15"/>
  <c r="AA43" i="15"/>
  <c r="Z43" i="15"/>
  <c r="Y43" i="15"/>
  <c r="X43" i="15"/>
  <c r="W43" i="15"/>
  <c r="V43" i="15"/>
  <c r="U43" i="15"/>
  <c r="T43" i="15"/>
  <c r="S43" i="15"/>
  <c r="R43" i="15"/>
  <c r="Q43" i="15"/>
  <c r="P43" i="15"/>
  <c r="O43" i="15"/>
  <c r="N43" i="15"/>
  <c r="M43" i="15"/>
  <c r="L43" i="15"/>
  <c r="K43" i="15"/>
  <c r="J43" i="15"/>
  <c r="I43" i="15"/>
  <c r="H43" i="15"/>
  <c r="G43" i="15"/>
  <c r="F43" i="15"/>
  <c r="E43" i="15"/>
  <c r="D43" i="15"/>
  <c r="C43" i="15"/>
  <c r="B43" i="15"/>
  <c r="AE38" i="15"/>
  <c r="AD38" i="15"/>
  <c r="AC38" i="15"/>
  <c r="AB38" i="15"/>
  <c r="AA38" i="15"/>
  <c r="Z38" i="15"/>
  <c r="Y38" i="15"/>
  <c r="X38" i="15"/>
  <c r="W38" i="15"/>
  <c r="V38" i="15"/>
  <c r="U38" i="15"/>
  <c r="T38" i="15"/>
  <c r="S38" i="15"/>
  <c r="R38" i="15"/>
  <c r="Q38" i="15"/>
  <c r="P38" i="15"/>
  <c r="O38" i="15"/>
  <c r="N38" i="15"/>
  <c r="M38" i="15"/>
  <c r="L38" i="15"/>
  <c r="K38" i="15"/>
  <c r="J38" i="15"/>
  <c r="I38" i="15"/>
  <c r="H38" i="15"/>
  <c r="G38" i="15"/>
  <c r="F38" i="15"/>
  <c r="E38" i="15"/>
  <c r="D38" i="15"/>
  <c r="C38" i="15"/>
  <c r="B38" i="15"/>
  <c r="AE37" i="15"/>
  <c r="AD37" i="15"/>
  <c r="AC37" i="15"/>
  <c r="AB37" i="15"/>
  <c r="AA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AE36" i="15"/>
  <c r="AD36" i="15"/>
  <c r="AC36" i="15"/>
  <c r="AB36" i="15"/>
  <c r="AA36" i="15"/>
  <c r="Z36" i="15"/>
  <c r="Y36" i="15"/>
  <c r="X36" i="15"/>
  <c r="W36" i="15"/>
  <c r="V36" i="15"/>
  <c r="U36" i="15"/>
  <c r="T36" i="15"/>
  <c r="S36" i="15"/>
  <c r="R36" i="15"/>
  <c r="Q36" i="15"/>
  <c r="P36" i="15"/>
  <c r="O36" i="15"/>
  <c r="N36" i="15"/>
  <c r="M36" i="15"/>
  <c r="L36" i="15"/>
  <c r="K36" i="15"/>
  <c r="J36" i="15"/>
  <c r="I36" i="15"/>
  <c r="H36" i="15"/>
  <c r="G36" i="15"/>
  <c r="F36" i="15"/>
  <c r="E36" i="15"/>
  <c r="D36" i="15"/>
  <c r="C36" i="15"/>
  <c r="B36" i="15"/>
  <c r="AE35" i="15"/>
  <c r="AD35" i="15"/>
  <c r="AC35" i="15"/>
  <c r="AB35" i="15"/>
  <c r="AA35" i="15"/>
  <c r="Z35" i="15"/>
  <c r="Y35" i="15"/>
  <c r="X35" i="15"/>
  <c r="W35" i="15"/>
  <c r="V35" i="15"/>
  <c r="U35" i="15"/>
  <c r="T35" i="15"/>
  <c r="S35" i="15"/>
  <c r="R35" i="15"/>
  <c r="Q35" i="15"/>
  <c r="P35" i="15"/>
  <c r="O35" i="15"/>
  <c r="N35" i="15"/>
  <c r="M35" i="15"/>
  <c r="L35" i="15"/>
  <c r="K35" i="15"/>
  <c r="J35" i="15"/>
  <c r="I35" i="15"/>
  <c r="H35" i="15"/>
  <c r="G35" i="15"/>
  <c r="F35" i="15"/>
  <c r="E35" i="15"/>
  <c r="D35" i="15"/>
  <c r="C35" i="15"/>
  <c r="B35" i="15"/>
  <c r="AE34" i="15"/>
  <c r="AD34" i="15"/>
  <c r="AC34" i="15"/>
  <c r="AB34" i="15"/>
  <c r="AA34" i="15"/>
  <c r="Z34" i="15"/>
  <c r="Y34" i="15"/>
  <c r="X34" i="15"/>
  <c r="W34" i="15"/>
  <c r="V34" i="15"/>
  <c r="U34" i="15"/>
  <c r="T34" i="15"/>
  <c r="S34" i="15"/>
  <c r="R34" i="15"/>
  <c r="Q34" i="15"/>
  <c r="P34" i="15"/>
  <c r="O34" i="15"/>
  <c r="N34" i="15"/>
  <c r="M34" i="15"/>
  <c r="L34" i="15"/>
  <c r="K34" i="15"/>
  <c r="J34" i="15"/>
  <c r="I34" i="15"/>
  <c r="H34" i="15"/>
  <c r="G34" i="15"/>
  <c r="F34" i="15"/>
  <c r="E34" i="15"/>
  <c r="D34" i="15"/>
  <c r="C34" i="15"/>
  <c r="B34" i="15"/>
  <c r="AF29" i="15"/>
  <c r="AF28" i="15"/>
  <c r="AF27" i="15"/>
  <c r="AF31" i="15" s="1"/>
  <c r="AF26" i="15"/>
  <c r="AF30" i="15" s="1"/>
  <c r="AF25" i="15"/>
  <c r="AF24" i="15"/>
  <c r="AF23" i="15"/>
  <c r="AF22" i="15"/>
  <c r="AF21" i="15"/>
  <c r="AF20" i="15"/>
  <c r="AF19" i="15"/>
  <c r="AF18" i="15"/>
  <c r="AF13" i="15"/>
  <c r="AF12" i="15"/>
  <c r="AF11" i="15"/>
  <c r="AF15" i="15" s="1"/>
  <c r="AF10" i="15"/>
  <c r="AF14" i="15" s="1"/>
  <c r="AF9" i="15"/>
  <c r="AF8" i="15"/>
  <c r="AF7" i="15"/>
  <c r="AF6" i="15"/>
  <c r="AF38" i="15" s="1"/>
  <c r="AF5" i="15"/>
  <c r="AF37" i="15" s="1"/>
  <c r="AF4" i="15"/>
  <c r="AF36" i="15" s="1"/>
  <c r="AF3" i="15"/>
  <c r="AF35" i="15" s="1"/>
  <c r="AF2" i="15"/>
  <c r="AF34" i="15" s="1"/>
  <c r="AF43" i="14"/>
  <c r="AE43" i="14"/>
  <c r="AD43" i="14"/>
  <c r="AC43" i="14"/>
  <c r="AB43" i="14"/>
  <c r="AA43" i="14"/>
  <c r="Z43" i="14"/>
  <c r="Y43" i="14"/>
  <c r="X43" i="14"/>
  <c r="W43" i="14"/>
  <c r="V43" i="14"/>
  <c r="U43" i="14"/>
  <c r="T43" i="14"/>
  <c r="S43" i="14"/>
  <c r="R43" i="14"/>
  <c r="Q43" i="14"/>
  <c r="P43" i="14"/>
  <c r="O43" i="14"/>
  <c r="N43" i="14"/>
  <c r="M43" i="14"/>
  <c r="L43" i="14"/>
  <c r="K43" i="14"/>
  <c r="J43" i="14"/>
  <c r="I43" i="14"/>
  <c r="H43" i="14"/>
  <c r="G43" i="14"/>
  <c r="F43" i="14"/>
  <c r="E43" i="14"/>
  <c r="D43" i="14"/>
  <c r="C43" i="14"/>
  <c r="B43" i="14"/>
  <c r="AG42" i="14"/>
  <c r="AG41" i="14"/>
  <c r="AG43" i="14" s="1"/>
  <c r="AF38" i="14"/>
  <c r="AE38" i="14"/>
  <c r="AD38" i="14"/>
  <c r="AC38" i="14"/>
  <c r="AB38" i="14"/>
  <c r="AA38" i="14"/>
  <c r="Z38" i="14"/>
  <c r="Y38" i="14"/>
  <c r="X38" i="14"/>
  <c r="W38" i="14"/>
  <c r="V38" i="14"/>
  <c r="U38" i="14"/>
  <c r="T38" i="14"/>
  <c r="S38" i="14"/>
  <c r="R38" i="14"/>
  <c r="Q38" i="14"/>
  <c r="P38" i="14"/>
  <c r="O38" i="14"/>
  <c r="N38" i="14"/>
  <c r="M38" i="14"/>
  <c r="L38" i="14"/>
  <c r="K38" i="14"/>
  <c r="J38" i="14"/>
  <c r="I38" i="14"/>
  <c r="H38" i="14"/>
  <c r="G38" i="14"/>
  <c r="F38" i="14"/>
  <c r="E38" i="14"/>
  <c r="D38" i="14"/>
  <c r="C38" i="14"/>
  <c r="B38" i="14"/>
  <c r="AF37" i="14"/>
  <c r="AE37" i="14"/>
  <c r="AD37" i="14"/>
  <c r="AC37" i="14"/>
  <c r="AB37" i="14"/>
  <c r="AA37" i="14"/>
  <c r="Z37" i="14"/>
  <c r="Y37" i="14"/>
  <c r="X37" i="14"/>
  <c r="W37" i="14"/>
  <c r="V37" i="14"/>
  <c r="U37" i="14"/>
  <c r="T37" i="14"/>
  <c r="S37" i="14"/>
  <c r="R37" i="14"/>
  <c r="Q37" i="14"/>
  <c r="P37" i="14"/>
  <c r="O37" i="14"/>
  <c r="N37" i="14"/>
  <c r="M37" i="14"/>
  <c r="L37" i="14"/>
  <c r="K37" i="14"/>
  <c r="J37" i="14"/>
  <c r="I37" i="14"/>
  <c r="H37" i="14"/>
  <c r="G37" i="14"/>
  <c r="F37" i="14"/>
  <c r="E37" i="14"/>
  <c r="D37" i="14"/>
  <c r="C37" i="14"/>
  <c r="B37" i="14"/>
  <c r="AF36" i="14"/>
  <c r="AE36" i="14"/>
  <c r="AD36" i="14"/>
  <c r="AC36" i="14"/>
  <c r="AB36" i="14"/>
  <c r="AA36" i="14"/>
  <c r="Z36" i="14"/>
  <c r="Y36" i="14"/>
  <c r="X36" i="14"/>
  <c r="W36" i="14"/>
  <c r="V36" i="14"/>
  <c r="U36" i="14"/>
  <c r="T36" i="14"/>
  <c r="S36" i="14"/>
  <c r="R36" i="14"/>
  <c r="Q36" i="14"/>
  <c r="P36" i="14"/>
  <c r="O36" i="14"/>
  <c r="N36" i="14"/>
  <c r="M36" i="14"/>
  <c r="L36" i="14"/>
  <c r="K36" i="14"/>
  <c r="J36" i="14"/>
  <c r="I36" i="14"/>
  <c r="H36" i="14"/>
  <c r="G36" i="14"/>
  <c r="F36" i="14"/>
  <c r="E36" i="14"/>
  <c r="D36" i="14"/>
  <c r="C36" i="14"/>
  <c r="B36" i="14"/>
  <c r="AF35" i="14"/>
  <c r="AE35" i="14"/>
  <c r="AD35" i="14"/>
  <c r="AC35" i="14"/>
  <c r="AB35" i="14"/>
  <c r="AA35" i="14"/>
  <c r="Z35" i="14"/>
  <c r="Y35" i="14"/>
  <c r="X35" i="14"/>
  <c r="W35" i="14"/>
  <c r="V35" i="14"/>
  <c r="U35" i="14"/>
  <c r="T35" i="14"/>
  <c r="S35" i="14"/>
  <c r="R35" i="14"/>
  <c r="Q35" i="14"/>
  <c r="P35" i="14"/>
  <c r="O35" i="14"/>
  <c r="N35" i="14"/>
  <c r="M35" i="14"/>
  <c r="L35" i="14"/>
  <c r="K35" i="14"/>
  <c r="J35" i="14"/>
  <c r="I35" i="14"/>
  <c r="H35" i="14"/>
  <c r="G35" i="14"/>
  <c r="F35" i="14"/>
  <c r="E35" i="14"/>
  <c r="D35" i="14"/>
  <c r="C35" i="14"/>
  <c r="B35" i="14"/>
  <c r="AF34" i="14"/>
  <c r="AE34" i="14"/>
  <c r="AD34" i="14"/>
  <c r="AC34" i="14"/>
  <c r="AB34" i="14"/>
  <c r="AA34" i="14"/>
  <c r="Z34" i="14"/>
  <c r="Y34" i="14"/>
  <c r="X34" i="14"/>
  <c r="W34" i="14"/>
  <c r="V34" i="14"/>
  <c r="U34" i="14"/>
  <c r="T34" i="14"/>
  <c r="S34" i="14"/>
  <c r="R34" i="14"/>
  <c r="Q34" i="14"/>
  <c r="P34" i="14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B34" i="14"/>
  <c r="AG29" i="14"/>
  <c r="AG28" i="14"/>
  <c r="AG27" i="14"/>
  <c r="AG31" i="14" s="1"/>
  <c r="AG26" i="14"/>
  <c r="AG30" i="14" s="1"/>
  <c r="AG25" i="14"/>
  <c r="AG24" i="14"/>
  <c r="AG23" i="14"/>
  <c r="AG22" i="14"/>
  <c r="AG21" i="14"/>
  <c r="AG20" i="14"/>
  <c r="AG19" i="14"/>
  <c r="AG18" i="14"/>
  <c r="AG13" i="14"/>
  <c r="AG12" i="14"/>
  <c r="AG11" i="14"/>
  <c r="AG10" i="14"/>
  <c r="AG9" i="14"/>
  <c r="AG8" i="14"/>
  <c r="AG36" i="14" s="1"/>
  <c r="AG7" i="14"/>
  <c r="AG35" i="14" s="1"/>
  <c r="AG6" i="14"/>
  <c r="AG5" i="14"/>
  <c r="AG4" i="14"/>
  <c r="AG3" i="14"/>
  <c r="AG2" i="14"/>
  <c r="AG34" i="14" s="1"/>
  <c r="AE43" i="13"/>
  <c r="AD43" i="13"/>
  <c r="AC43" i="13"/>
  <c r="AB43" i="13"/>
  <c r="AA43" i="13"/>
  <c r="Z43" i="13"/>
  <c r="Y43" i="13"/>
  <c r="X43" i="13"/>
  <c r="W43" i="13"/>
  <c r="V43" i="13"/>
  <c r="U43" i="13"/>
  <c r="T43" i="13"/>
  <c r="S43" i="13"/>
  <c r="R43" i="13"/>
  <c r="Q43" i="13"/>
  <c r="P43" i="13"/>
  <c r="O43" i="13"/>
  <c r="N43" i="13"/>
  <c r="M43" i="13"/>
  <c r="L43" i="13"/>
  <c r="K43" i="13"/>
  <c r="J43" i="13"/>
  <c r="I43" i="13"/>
  <c r="H43" i="13"/>
  <c r="G43" i="13"/>
  <c r="F43" i="13"/>
  <c r="E43" i="13"/>
  <c r="D43" i="13"/>
  <c r="C43" i="13"/>
  <c r="B43" i="13"/>
  <c r="AE38" i="13"/>
  <c r="AD38" i="13"/>
  <c r="AC38" i="13"/>
  <c r="AB38" i="13"/>
  <c r="AA38" i="13"/>
  <c r="Z38" i="13"/>
  <c r="Y38" i="13"/>
  <c r="X38" i="13"/>
  <c r="W38" i="13"/>
  <c r="V38" i="13"/>
  <c r="U38" i="13"/>
  <c r="T38" i="13"/>
  <c r="S38" i="13"/>
  <c r="R38" i="13"/>
  <c r="Q38" i="13"/>
  <c r="P38" i="13"/>
  <c r="O38" i="13"/>
  <c r="N38" i="13"/>
  <c r="M38" i="13"/>
  <c r="L38" i="13"/>
  <c r="K38" i="13"/>
  <c r="J38" i="13"/>
  <c r="I38" i="13"/>
  <c r="H38" i="13"/>
  <c r="G38" i="13"/>
  <c r="F38" i="13"/>
  <c r="E38" i="13"/>
  <c r="D38" i="13"/>
  <c r="C38" i="13"/>
  <c r="B38" i="13"/>
  <c r="AE37" i="13"/>
  <c r="AD37" i="13"/>
  <c r="AC37" i="13"/>
  <c r="AB37" i="13"/>
  <c r="AA37" i="13"/>
  <c r="Z37" i="13"/>
  <c r="Y37" i="13"/>
  <c r="X37" i="13"/>
  <c r="W37" i="13"/>
  <c r="V37" i="13"/>
  <c r="U37" i="13"/>
  <c r="T37" i="13"/>
  <c r="S37" i="13"/>
  <c r="R37" i="13"/>
  <c r="Q37" i="13"/>
  <c r="P37" i="13"/>
  <c r="O37" i="13"/>
  <c r="N37" i="13"/>
  <c r="M37" i="13"/>
  <c r="L37" i="13"/>
  <c r="K37" i="13"/>
  <c r="J37" i="13"/>
  <c r="I37" i="13"/>
  <c r="H37" i="13"/>
  <c r="G37" i="13"/>
  <c r="F37" i="13"/>
  <c r="E37" i="13"/>
  <c r="D37" i="13"/>
  <c r="C37" i="13"/>
  <c r="B37" i="13"/>
  <c r="AE36" i="13"/>
  <c r="AD36" i="13"/>
  <c r="AC36" i="13"/>
  <c r="AB36" i="13"/>
  <c r="AA36" i="13"/>
  <c r="Z36" i="13"/>
  <c r="Y36" i="13"/>
  <c r="X36" i="13"/>
  <c r="W36" i="13"/>
  <c r="V36" i="13"/>
  <c r="U36" i="13"/>
  <c r="T36" i="13"/>
  <c r="S36" i="13"/>
  <c r="R36" i="13"/>
  <c r="Q36" i="13"/>
  <c r="P36" i="13"/>
  <c r="O36" i="13"/>
  <c r="N36" i="13"/>
  <c r="M36" i="13"/>
  <c r="L36" i="13"/>
  <c r="K36" i="13"/>
  <c r="J36" i="13"/>
  <c r="I36" i="13"/>
  <c r="H36" i="13"/>
  <c r="G36" i="13"/>
  <c r="F36" i="13"/>
  <c r="E36" i="13"/>
  <c r="D36" i="13"/>
  <c r="C36" i="13"/>
  <c r="B36" i="13"/>
  <c r="AE35" i="13"/>
  <c r="AD35" i="13"/>
  <c r="AC35" i="13"/>
  <c r="AB35" i="13"/>
  <c r="AA35" i="13"/>
  <c r="Z35" i="13"/>
  <c r="Y35" i="13"/>
  <c r="X35" i="13"/>
  <c r="W35" i="13"/>
  <c r="V35" i="13"/>
  <c r="U35" i="13"/>
  <c r="T35" i="13"/>
  <c r="S35" i="13"/>
  <c r="R35" i="13"/>
  <c r="Q35" i="13"/>
  <c r="P35" i="13"/>
  <c r="O35" i="13"/>
  <c r="N35" i="13"/>
  <c r="M35" i="13"/>
  <c r="L35" i="13"/>
  <c r="K35" i="13"/>
  <c r="J35" i="13"/>
  <c r="I35" i="13"/>
  <c r="H35" i="13"/>
  <c r="G35" i="13"/>
  <c r="F35" i="13"/>
  <c r="E35" i="13"/>
  <c r="D35" i="13"/>
  <c r="C35" i="13"/>
  <c r="B35" i="13"/>
  <c r="AE34" i="13"/>
  <c r="AD34" i="13"/>
  <c r="AC34" i="13"/>
  <c r="AB34" i="13"/>
  <c r="AA34" i="13"/>
  <c r="Z34" i="13"/>
  <c r="Y34" i="13"/>
  <c r="X34" i="13"/>
  <c r="W34" i="13"/>
  <c r="V34" i="13"/>
  <c r="U34" i="13"/>
  <c r="T34" i="13"/>
  <c r="S34" i="13"/>
  <c r="R34" i="13"/>
  <c r="Q34" i="13"/>
  <c r="P34" i="13"/>
  <c r="O34" i="13"/>
  <c r="N34" i="13"/>
  <c r="M34" i="13"/>
  <c r="L34" i="13"/>
  <c r="K34" i="13"/>
  <c r="J34" i="13"/>
  <c r="I34" i="13"/>
  <c r="H34" i="13"/>
  <c r="G34" i="13"/>
  <c r="F34" i="13"/>
  <c r="E34" i="13"/>
  <c r="D34" i="13"/>
  <c r="C34" i="13"/>
  <c r="B34" i="13"/>
  <c r="AF30" i="13"/>
  <c r="AF29" i="13"/>
  <c r="AF28" i="13"/>
  <c r="AF27" i="13"/>
  <c r="AF31" i="13" s="1"/>
  <c r="AF26" i="13"/>
  <c r="AF25" i="13"/>
  <c r="AF24" i="13"/>
  <c r="AF23" i="13"/>
  <c r="AF22" i="13"/>
  <c r="AF21" i="13"/>
  <c r="AF20" i="13"/>
  <c r="AF19" i="13"/>
  <c r="AF18" i="13"/>
  <c r="AF14" i="13"/>
  <c r="AF13" i="13"/>
  <c r="AF12" i="13"/>
  <c r="AF11" i="13"/>
  <c r="AF15" i="13" s="1"/>
  <c r="AF10" i="13"/>
  <c r="AF9" i="13"/>
  <c r="AF8" i="13"/>
  <c r="AF7" i="13"/>
  <c r="AF6" i="13"/>
  <c r="AF38" i="13" s="1"/>
  <c r="AF5" i="13"/>
  <c r="AF37" i="13" s="1"/>
  <c r="AF4" i="13"/>
  <c r="AF36" i="13" s="1"/>
  <c r="AF3" i="13"/>
  <c r="AF35" i="13" s="1"/>
  <c r="AF2" i="13"/>
  <c r="AF34" i="13" s="1"/>
  <c r="AG41" i="12"/>
  <c r="AF43" i="12"/>
  <c r="AE43" i="12"/>
  <c r="AD43" i="12"/>
  <c r="AC43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E43" i="12"/>
  <c r="D43" i="12"/>
  <c r="C43" i="12"/>
  <c r="B43" i="12"/>
  <c r="AG42" i="12"/>
  <c r="AG43" i="12"/>
  <c r="AF38" i="12"/>
  <c r="AE38" i="12"/>
  <c r="AD38" i="12"/>
  <c r="AC38" i="12"/>
  <c r="AB38" i="12"/>
  <c r="AA38" i="12"/>
  <c r="Z38" i="12"/>
  <c r="Y38" i="12"/>
  <c r="X38" i="12"/>
  <c r="W38" i="12"/>
  <c r="V38" i="12"/>
  <c r="U38" i="12"/>
  <c r="T38" i="12"/>
  <c r="S38" i="12"/>
  <c r="R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C38" i="12"/>
  <c r="B38" i="12"/>
  <c r="AF37" i="12"/>
  <c r="AE37" i="12"/>
  <c r="AD37" i="12"/>
  <c r="AC37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O37" i="12"/>
  <c r="N37" i="12"/>
  <c r="M37" i="12"/>
  <c r="L37" i="12"/>
  <c r="K37" i="12"/>
  <c r="J37" i="12"/>
  <c r="I37" i="12"/>
  <c r="H37" i="12"/>
  <c r="G37" i="12"/>
  <c r="F37" i="12"/>
  <c r="E37" i="12"/>
  <c r="D37" i="12"/>
  <c r="C37" i="12"/>
  <c r="B37" i="12"/>
  <c r="AF36" i="12"/>
  <c r="AE36" i="12"/>
  <c r="AD36" i="12"/>
  <c r="AC36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O36" i="12"/>
  <c r="N36" i="12"/>
  <c r="M36" i="12"/>
  <c r="L36" i="12"/>
  <c r="K36" i="12"/>
  <c r="J36" i="12"/>
  <c r="I36" i="12"/>
  <c r="H36" i="12"/>
  <c r="G36" i="12"/>
  <c r="F36" i="12"/>
  <c r="E36" i="12"/>
  <c r="D36" i="12"/>
  <c r="C36" i="12"/>
  <c r="B36" i="12"/>
  <c r="AF35" i="12"/>
  <c r="AE35" i="12"/>
  <c r="AD35" i="12"/>
  <c r="AC35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O35" i="12"/>
  <c r="N35" i="12"/>
  <c r="M35" i="12"/>
  <c r="L35" i="12"/>
  <c r="K35" i="12"/>
  <c r="J35" i="12"/>
  <c r="I35" i="12"/>
  <c r="H35" i="12"/>
  <c r="G35" i="12"/>
  <c r="F35" i="12"/>
  <c r="E35" i="12"/>
  <c r="D35" i="12"/>
  <c r="C35" i="12"/>
  <c r="B35" i="12"/>
  <c r="AF34" i="12"/>
  <c r="AE34" i="12"/>
  <c r="AD34" i="12"/>
  <c r="AC34" i="12"/>
  <c r="AB34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O34" i="12"/>
  <c r="N34" i="12"/>
  <c r="M34" i="12"/>
  <c r="L34" i="12"/>
  <c r="K34" i="12"/>
  <c r="J34" i="12"/>
  <c r="I34" i="12"/>
  <c r="H34" i="12"/>
  <c r="G34" i="12"/>
  <c r="F34" i="12"/>
  <c r="E34" i="12"/>
  <c r="D34" i="12"/>
  <c r="C34" i="12"/>
  <c r="B34" i="12"/>
  <c r="AG30" i="12"/>
  <c r="AG29" i="12"/>
  <c r="AG28" i="12"/>
  <c r="AG27" i="12"/>
  <c r="AG31" i="12" s="1"/>
  <c r="AG26" i="12"/>
  <c r="AG25" i="12"/>
  <c r="AG24" i="12"/>
  <c r="AG23" i="12"/>
  <c r="AG22" i="12"/>
  <c r="AG21" i="12"/>
  <c r="AG20" i="12"/>
  <c r="AG19" i="12"/>
  <c r="AG18" i="12"/>
  <c r="AG14" i="12"/>
  <c r="AG13" i="12"/>
  <c r="AG12" i="12"/>
  <c r="AG11" i="12"/>
  <c r="AG10" i="12"/>
  <c r="AG37" i="12" s="1"/>
  <c r="AG9" i="12"/>
  <c r="AG8" i="12"/>
  <c r="AG36" i="12" s="1"/>
  <c r="AG7" i="12"/>
  <c r="AG35" i="12" s="1"/>
  <c r="AG6" i="12"/>
  <c r="AG5" i="12"/>
  <c r="AG4" i="12"/>
  <c r="AG3" i="12"/>
  <c r="AG2" i="12"/>
  <c r="AG34" i="12" s="1"/>
  <c r="AG41" i="11"/>
  <c r="AF43" i="11"/>
  <c r="AE43" i="11"/>
  <c r="AD43" i="11"/>
  <c r="AC43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C43" i="11"/>
  <c r="B43" i="11"/>
  <c r="AG42" i="11"/>
  <c r="AG43" i="11"/>
  <c r="B35" i="11"/>
  <c r="AF38" i="11"/>
  <c r="AE38" i="11"/>
  <c r="AD38" i="11"/>
  <c r="AC38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B38" i="11"/>
  <c r="AF37" i="11"/>
  <c r="AE37" i="11"/>
  <c r="AD37" i="11"/>
  <c r="AC37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O37" i="11"/>
  <c r="N37" i="11"/>
  <c r="M37" i="11"/>
  <c r="L37" i="11"/>
  <c r="K37" i="11"/>
  <c r="J37" i="11"/>
  <c r="I37" i="11"/>
  <c r="H37" i="11"/>
  <c r="G37" i="11"/>
  <c r="F37" i="11"/>
  <c r="E37" i="11"/>
  <c r="D37" i="11"/>
  <c r="C37" i="11"/>
  <c r="B37" i="11"/>
  <c r="AF36" i="11"/>
  <c r="AE36" i="11"/>
  <c r="AD36" i="11"/>
  <c r="AC36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O36" i="11"/>
  <c r="N36" i="11"/>
  <c r="M36" i="11"/>
  <c r="L36" i="11"/>
  <c r="K36" i="11"/>
  <c r="J36" i="11"/>
  <c r="I36" i="11"/>
  <c r="H36" i="11"/>
  <c r="G36" i="11"/>
  <c r="F36" i="11"/>
  <c r="E36" i="11"/>
  <c r="D36" i="11"/>
  <c r="C36" i="11"/>
  <c r="B36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D35" i="11"/>
  <c r="C35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4" i="11"/>
  <c r="B34" i="11"/>
  <c r="AG30" i="11"/>
  <c r="I31" i="4" s="1"/>
  <c r="AG29" i="11"/>
  <c r="I30" i="4" s="1"/>
  <c r="AG28" i="11"/>
  <c r="I29" i="4" s="1"/>
  <c r="AG27" i="11"/>
  <c r="I28" i="4" s="1"/>
  <c r="AG26" i="11"/>
  <c r="I27" i="4" s="1"/>
  <c r="AG25" i="11"/>
  <c r="I26" i="4" s="1"/>
  <c r="AG24" i="11"/>
  <c r="I25" i="4" s="1"/>
  <c r="AG23" i="11"/>
  <c r="I24" i="4" s="1"/>
  <c r="AG22" i="11"/>
  <c r="I23" i="4" s="1"/>
  <c r="AG21" i="11"/>
  <c r="I22" i="4" s="1"/>
  <c r="AG20" i="11"/>
  <c r="I21" i="4" s="1"/>
  <c r="AG19" i="11"/>
  <c r="I20" i="4" s="1"/>
  <c r="AG18" i="11"/>
  <c r="I19" i="4" s="1"/>
  <c r="AG14" i="11"/>
  <c r="AG13" i="11"/>
  <c r="AG12" i="11"/>
  <c r="AG11" i="11"/>
  <c r="AG15" i="11" s="1"/>
  <c r="AG10" i="11"/>
  <c r="AG9" i="11"/>
  <c r="AG8" i="11"/>
  <c r="AG7" i="11"/>
  <c r="AG6" i="11"/>
  <c r="AG5" i="11"/>
  <c r="AG4" i="11"/>
  <c r="AG3" i="11"/>
  <c r="AG2" i="11"/>
  <c r="D43" i="10"/>
  <c r="AE43" i="10"/>
  <c r="AD43" i="10"/>
  <c r="AC43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F43" i="10"/>
  <c r="E43" i="10"/>
  <c r="C43" i="10"/>
  <c r="B43" i="10"/>
  <c r="AE38" i="10"/>
  <c r="AD38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B38" i="10"/>
  <c r="AE37" i="10"/>
  <c r="AD37" i="10"/>
  <c r="AC37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I37" i="10"/>
  <c r="H37" i="10"/>
  <c r="G37" i="10"/>
  <c r="F37" i="10"/>
  <c r="E37" i="10"/>
  <c r="D37" i="10"/>
  <c r="C37" i="10"/>
  <c r="B37" i="10"/>
  <c r="AE36" i="10"/>
  <c r="AD36" i="10"/>
  <c r="AC36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F36" i="10"/>
  <c r="E36" i="10"/>
  <c r="D36" i="10"/>
  <c r="C36" i="10"/>
  <c r="B36" i="10"/>
  <c r="AE35" i="10"/>
  <c r="AD35" i="10"/>
  <c r="AC35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D35" i="10"/>
  <c r="C35" i="10"/>
  <c r="B35" i="10"/>
  <c r="AE34" i="10"/>
  <c r="AD34" i="10"/>
  <c r="AC34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B34" i="10"/>
  <c r="AF30" i="10"/>
  <c r="H31" i="4" s="1"/>
  <c r="AF29" i="10"/>
  <c r="H30" i="4" s="1"/>
  <c r="AF28" i="10"/>
  <c r="H29" i="4" s="1"/>
  <c r="AF26" i="10"/>
  <c r="H27" i="4" s="1"/>
  <c r="AF25" i="10"/>
  <c r="H26" i="4" s="1"/>
  <c r="AF24" i="10"/>
  <c r="H25" i="4" s="1"/>
  <c r="AF23" i="10"/>
  <c r="H24" i="4" s="1"/>
  <c r="AF22" i="10"/>
  <c r="H23" i="4" s="1"/>
  <c r="AF21" i="10"/>
  <c r="H22" i="4" s="1"/>
  <c r="AF20" i="10"/>
  <c r="H21" i="4" s="1"/>
  <c r="AF19" i="10"/>
  <c r="H20" i="4" s="1"/>
  <c r="AF18" i="10"/>
  <c r="H19" i="4" s="1"/>
  <c r="AF14" i="10"/>
  <c r="AF13" i="10"/>
  <c r="AF12" i="10"/>
  <c r="AF11" i="10"/>
  <c r="AF15" i="10" s="1"/>
  <c r="AF9" i="10"/>
  <c r="AF8" i="10"/>
  <c r="AF7" i="10"/>
  <c r="AF6" i="10"/>
  <c r="AF5" i="10"/>
  <c r="AF4" i="10"/>
  <c r="AF3" i="10"/>
  <c r="AF2" i="10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B43" i="9"/>
  <c r="AG42" i="9"/>
  <c r="AG41" i="9"/>
  <c r="AG43" i="9" s="1"/>
  <c r="B34" i="9"/>
  <c r="AF38" i="9"/>
  <c r="AE38" i="9"/>
  <c r="AD38" i="9"/>
  <c r="AC38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E38" i="9"/>
  <c r="D38" i="9"/>
  <c r="C38" i="9"/>
  <c r="B38" i="9"/>
  <c r="AF37" i="9"/>
  <c r="AE37" i="9"/>
  <c r="AD37" i="9"/>
  <c r="AC37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O37" i="9"/>
  <c r="N37" i="9"/>
  <c r="M37" i="9"/>
  <c r="L37" i="9"/>
  <c r="K37" i="9"/>
  <c r="J37" i="9"/>
  <c r="I37" i="9"/>
  <c r="H37" i="9"/>
  <c r="G37" i="9"/>
  <c r="F37" i="9"/>
  <c r="E37" i="9"/>
  <c r="D37" i="9"/>
  <c r="C37" i="9"/>
  <c r="B37" i="9"/>
  <c r="AF36" i="9"/>
  <c r="AE36" i="9"/>
  <c r="AD36" i="9"/>
  <c r="AC36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O36" i="9"/>
  <c r="N36" i="9"/>
  <c r="M36" i="9"/>
  <c r="L36" i="9"/>
  <c r="K36" i="9"/>
  <c r="J36" i="9"/>
  <c r="I36" i="9"/>
  <c r="H36" i="9"/>
  <c r="G36" i="9"/>
  <c r="F36" i="9"/>
  <c r="E36" i="9"/>
  <c r="D36" i="9"/>
  <c r="C36" i="9"/>
  <c r="B36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Q35" i="9"/>
  <c r="P35" i="9"/>
  <c r="O35" i="9"/>
  <c r="N35" i="9"/>
  <c r="M35" i="9"/>
  <c r="L35" i="9"/>
  <c r="K35" i="9"/>
  <c r="J35" i="9"/>
  <c r="I35" i="9"/>
  <c r="H35" i="9"/>
  <c r="G35" i="9"/>
  <c r="F35" i="9"/>
  <c r="E35" i="9"/>
  <c r="D35" i="9"/>
  <c r="C35" i="9"/>
  <c r="B35" i="9"/>
  <c r="AF34" i="9"/>
  <c r="AE34" i="9"/>
  <c r="AD34" i="9"/>
  <c r="AC34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O34" i="9"/>
  <c r="N34" i="9"/>
  <c r="M34" i="9"/>
  <c r="L34" i="9"/>
  <c r="K34" i="9"/>
  <c r="J34" i="9"/>
  <c r="I34" i="9"/>
  <c r="H34" i="9"/>
  <c r="G34" i="9"/>
  <c r="F34" i="9"/>
  <c r="E34" i="9"/>
  <c r="D34" i="9"/>
  <c r="C34" i="9"/>
  <c r="AG29" i="9"/>
  <c r="G30" i="4" s="1"/>
  <c r="AG28" i="9"/>
  <c r="G29" i="4" s="1"/>
  <c r="AG27" i="9"/>
  <c r="AG26" i="9"/>
  <c r="AG25" i="9"/>
  <c r="G26" i="4" s="1"/>
  <c r="AG24" i="9"/>
  <c r="G25" i="4" s="1"/>
  <c r="AG23" i="9"/>
  <c r="G24" i="4" s="1"/>
  <c r="AG22" i="9"/>
  <c r="G23" i="4" s="1"/>
  <c r="AG21" i="9"/>
  <c r="G22" i="4" s="1"/>
  <c r="AG20" i="9"/>
  <c r="G21" i="4" s="1"/>
  <c r="AG19" i="9"/>
  <c r="G20" i="4" s="1"/>
  <c r="AG18" i="9"/>
  <c r="G19" i="4" s="1"/>
  <c r="AG13" i="9"/>
  <c r="AG12" i="9"/>
  <c r="AG11" i="9"/>
  <c r="AG10" i="9"/>
  <c r="AG9" i="9"/>
  <c r="AG8" i="9"/>
  <c r="AG36" i="9" s="1"/>
  <c r="AG7" i="9"/>
  <c r="AG35" i="9" s="1"/>
  <c r="AG6" i="9"/>
  <c r="AG5" i="9"/>
  <c r="AG4" i="9"/>
  <c r="AG3" i="9"/>
  <c r="AG2" i="9"/>
  <c r="AG34" i="9" s="1"/>
  <c r="AE43" i="8"/>
  <c r="AD43" i="8"/>
  <c r="AC43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E43" i="8"/>
  <c r="D43" i="8"/>
  <c r="C43" i="8"/>
  <c r="B43" i="8"/>
  <c r="AE38" i="8"/>
  <c r="AD38" i="8"/>
  <c r="AC38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B38" i="8"/>
  <c r="AE37" i="8"/>
  <c r="AD37" i="8"/>
  <c r="AC37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B37" i="8"/>
  <c r="AE36" i="8"/>
  <c r="AD36" i="8"/>
  <c r="AC36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O36" i="8"/>
  <c r="N36" i="8"/>
  <c r="M36" i="8"/>
  <c r="L36" i="8"/>
  <c r="K36" i="8"/>
  <c r="J36" i="8"/>
  <c r="I36" i="8"/>
  <c r="H36" i="8"/>
  <c r="G36" i="8"/>
  <c r="F36" i="8"/>
  <c r="E36" i="8"/>
  <c r="D36" i="8"/>
  <c r="C36" i="8"/>
  <c r="B36" i="8"/>
  <c r="AE35" i="8"/>
  <c r="AD35" i="8"/>
  <c r="AC35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O35" i="8"/>
  <c r="N35" i="8"/>
  <c r="M35" i="8"/>
  <c r="L35" i="8"/>
  <c r="K35" i="8"/>
  <c r="J35" i="8"/>
  <c r="I35" i="8"/>
  <c r="H35" i="8"/>
  <c r="G35" i="8"/>
  <c r="F35" i="8"/>
  <c r="E35" i="8"/>
  <c r="D35" i="8"/>
  <c r="C35" i="8"/>
  <c r="B35" i="8"/>
  <c r="AE34" i="8"/>
  <c r="AD34" i="8"/>
  <c r="AC34" i="8"/>
  <c r="AB34" i="8"/>
  <c r="AA34" i="8"/>
  <c r="Z34" i="8"/>
  <c r="Y34" i="8"/>
  <c r="X34" i="8"/>
  <c r="W34" i="8"/>
  <c r="V34" i="8"/>
  <c r="U34" i="8"/>
  <c r="T34" i="8"/>
  <c r="S34" i="8"/>
  <c r="R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C34" i="8"/>
  <c r="B34" i="8"/>
  <c r="AF26" i="8"/>
  <c r="F27" i="4" s="1"/>
  <c r="AF18" i="8"/>
  <c r="AF30" i="8"/>
  <c r="F31" i="4" s="1"/>
  <c r="AF29" i="8"/>
  <c r="F30" i="4" s="1"/>
  <c r="AF28" i="8"/>
  <c r="F29" i="4" s="1"/>
  <c r="AF27" i="8"/>
  <c r="AF22" i="8"/>
  <c r="AF21" i="8"/>
  <c r="AF20" i="8"/>
  <c r="AF19" i="8"/>
  <c r="AF14" i="8"/>
  <c r="AF12" i="8"/>
  <c r="AF11" i="8"/>
  <c r="AF10" i="8"/>
  <c r="AF9" i="8"/>
  <c r="AF8" i="8"/>
  <c r="AF7" i="8"/>
  <c r="AF6" i="8"/>
  <c r="AF5" i="8"/>
  <c r="AF4" i="8"/>
  <c r="AF3" i="8"/>
  <c r="AF2" i="8"/>
  <c r="AF43" i="7"/>
  <c r="AE43" i="7"/>
  <c r="AD43" i="7"/>
  <c r="AC43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D43" i="7"/>
  <c r="C43" i="7"/>
  <c r="B43" i="7"/>
  <c r="AG42" i="7"/>
  <c r="AG41" i="7"/>
  <c r="AG43" i="7" s="1"/>
  <c r="B34" i="7"/>
  <c r="AF38" i="7"/>
  <c r="AE38" i="7"/>
  <c r="AD38" i="7"/>
  <c r="AC38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/>
  <c r="C38" i="7"/>
  <c r="B38" i="7"/>
  <c r="AF37" i="7"/>
  <c r="AE37" i="7"/>
  <c r="AD37" i="7"/>
  <c r="AC37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G37" i="7"/>
  <c r="F37" i="7"/>
  <c r="E37" i="7"/>
  <c r="D37" i="7"/>
  <c r="C37" i="7"/>
  <c r="B37" i="7"/>
  <c r="AF36" i="7"/>
  <c r="AE36" i="7"/>
  <c r="AD36" i="7"/>
  <c r="AC36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G36" i="7"/>
  <c r="F36" i="7"/>
  <c r="E36" i="7"/>
  <c r="D36" i="7"/>
  <c r="C36" i="7"/>
  <c r="B36" i="7"/>
  <c r="AF35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F35" i="7"/>
  <c r="E35" i="7"/>
  <c r="D35" i="7"/>
  <c r="C35" i="7"/>
  <c r="B35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C34" i="7"/>
  <c r="AG27" i="7"/>
  <c r="E28" i="4" s="1"/>
  <c r="AG29" i="7"/>
  <c r="E30" i="4" s="1"/>
  <c r="AG30" i="7"/>
  <c r="E31" i="4" s="1"/>
  <c r="AG31" i="7"/>
  <c r="E32" i="4" s="1"/>
  <c r="AG19" i="7"/>
  <c r="E20" i="4" s="1"/>
  <c r="AG20" i="7"/>
  <c r="E21" i="4" s="1"/>
  <c r="AG21" i="7"/>
  <c r="E22" i="4" s="1"/>
  <c r="AG22" i="7"/>
  <c r="E23" i="4" s="1"/>
  <c r="AG28" i="7"/>
  <c r="E29" i="4" s="1"/>
  <c r="AG18" i="7"/>
  <c r="E19" i="4" s="1"/>
  <c r="D28" i="4"/>
  <c r="D23" i="4"/>
  <c r="D19" i="4"/>
  <c r="D27" i="4"/>
  <c r="D30" i="4"/>
  <c r="D21" i="4"/>
  <c r="D20" i="4"/>
  <c r="C27" i="4"/>
  <c r="DZ7" i="19"/>
  <c r="DZ8" i="19"/>
  <c r="DZ9" i="19"/>
  <c r="DZ10" i="19"/>
  <c r="DZ11" i="19"/>
  <c r="DZ12" i="19"/>
  <c r="DZ13" i="19"/>
  <c r="DZ14" i="19"/>
  <c r="DZ15" i="19"/>
  <c r="DZ16" i="19"/>
  <c r="DZ17" i="19"/>
  <c r="DZ6" i="19"/>
  <c r="DX7" i="19"/>
  <c r="DX8" i="19"/>
  <c r="DX9" i="19"/>
  <c r="DX10" i="19"/>
  <c r="DX11" i="19"/>
  <c r="DX12" i="19"/>
  <c r="DX13" i="19"/>
  <c r="DX14" i="19"/>
  <c r="DX15" i="19"/>
  <c r="DX16" i="19"/>
  <c r="DX17" i="19"/>
  <c r="DW7" i="19"/>
  <c r="DW8" i="19"/>
  <c r="DW9" i="19"/>
  <c r="DW10" i="19"/>
  <c r="DW11" i="19"/>
  <c r="DW12" i="19"/>
  <c r="DW13" i="19"/>
  <c r="DW14" i="19"/>
  <c r="DW15" i="19"/>
  <c r="DW16" i="19"/>
  <c r="DW17" i="19"/>
  <c r="DX6" i="19"/>
  <c r="DW6" i="19"/>
  <c r="DV7" i="19"/>
  <c r="DV8" i="19"/>
  <c r="DV9" i="19"/>
  <c r="DV10" i="19"/>
  <c r="DV11" i="19"/>
  <c r="DV12" i="19"/>
  <c r="DV13" i="19"/>
  <c r="DV14" i="19"/>
  <c r="DV15" i="19"/>
  <c r="DV16" i="19"/>
  <c r="DV17" i="19"/>
  <c r="DV6" i="19"/>
  <c r="DT7" i="19"/>
  <c r="DT8" i="19"/>
  <c r="DT9" i="19"/>
  <c r="DT10" i="19"/>
  <c r="DT11" i="19"/>
  <c r="DT12" i="19"/>
  <c r="DT13" i="19"/>
  <c r="DT14" i="19"/>
  <c r="DT15" i="19"/>
  <c r="DT16" i="19"/>
  <c r="DT17" i="19"/>
  <c r="DT6" i="19"/>
  <c r="DS7" i="19"/>
  <c r="DS8" i="19"/>
  <c r="DS9" i="19"/>
  <c r="DS10" i="19"/>
  <c r="DS11" i="19"/>
  <c r="DS12" i="19"/>
  <c r="DS13" i="19"/>
  <c r="DS14" i="19"/>
  <c r="DS15" i="19"/>
  <c r="DS16" i="19"/>
  <c r="DS17" i="19"/>
  <c r="DS6" i="19"/>
  <c r="DZ18" i="19"/>
  <c r="DX18" i="19"/>
  <c r="DW18" i="19"/>
  <c r="DV18" i="19"/>
  <c r="DT18" i="19"/>
  <c r="DS18" i="19"/>
  <c r="DY17" i="19"/>
  <c r="DU17" i="19"/>
  <c r="DY16" i="19"/>
  <c r="DU16" i="19"/>
  <c r="DY15" i="19"/>
  <c r="DU15" i="19"/>
  <c r="DY14" i="19"/>
  <c r="DU14" i="19"/>
  <c r="DY13" i="19"/>
  <c r="DU13" i="19"/>
  <c r="DY12" i="19"/>
  <c r="DU12" i="19"/>
  <c r="DY11" i="19"/>
  <c r="DU11" i="19"/>
  <c r="DY10" i="19"/>
  <c r="DU10" i="19"/>
  <c r="DY9" i="19"/>
  <c r="DU9" i="19"/>
  <c r="DY8" i="19"/>
  <c r="DU8" i="19"/>
  <c r="DY7" i="19"/>
  <c r="DU7" i="19"/>
  <c r="DY6" i="19"/>
  <c r="DY18" i="19" s="1"/>
  <c r="DU6" i="19"/>
  <c r="DU18" i="19" s="1"/>
  <c r="DP18" i="19"/>
  <c r="DN18" i="19"/>
  <c r="DM18" i="19"/>
  <c r="DL18" i="19"/>
  <c r="DJ18" i="19"/>
  <c r="DI18" i="19"/>
  <c r="DF18" i="19"/>
  <c r="DD18" i="19"/>
  <c r="DC18" i="19"/>
  <c r="DB18" i="19"/>
  <c r="CZ18" i="19"/>
  <c r="CY18" i="19"/>
  <c r="DO17" i="19"/>
  <c r="DK17" i="19"/>
  <c r="DE17" i="19"/>
  <c r="DA17" i="19"/>
  <c r="DO16" i="19"/>
  <c r="DK16" i="19"/>
  <c r="DE16" i="19"/>
  <c r="DA16" i="19"/>
  <c r="DO15" i="19"/>
  <c r="DK15" i="19"/>
  <c r="DE15" i="19"/>
  <c r="DA15" i="19"/>
  <c r="DO14" i="19"/>
  <c r="DK14" i="19"/>
  <c r="DE14" i="19"/>
  <c r="DA14" i="19"/>
  <c r="DO13" i="19"/>
  <c r="DK13" i="19"/>
  <c r="DE13" i="19"/>
  <c r="DA13" i="19"/>
  <c r="DO12" i="19"/>
  <c r="DK12" i="19"/>
  <c r="DE12" i="19"/>
  <c r="DA12" i="19"/>
  <c r="DO11" i="19"/>
  <c r="DK11" i="19"/>
  <c r="DE11" i="19"/>
  <c r="DA11" i="19"/>
  <c r="DO10" i="19"/>
  <c r="DK10" i="19"/>
  <c r="DE10" i="19"/>
  <c r="DA10" i="19"/>
  <c r="DO9" i="19"/>
  <c r="DK9" i="19"/>
  <c r="DE9" i="19"/>
  <c r="DA9" i="19"/>
  <c r="DO8" i="19"/>
  <c r="DK8" i="19"/>
  <c r="DE8" i="19"/>
  <c r="DA8" i="19"/>
  <c r="DO7" i="19"/>
  <c r="DK7" i="19"/>
  <c r="DE7" i="19"/>
  <c r="DA7" i="19"/>
  <c r="DO6" i="19"/>
  <c r="DO18" i="19" s="1"/>
  <c r="DK6" i="19"/>
  <c r="DK18" i="19" s="1"/>
  <c r="DE6" i="19"/>
  <c r="DE18" i="19" s="1"/>
  <c r="DA6" i="19"/>
  <c r="DA18" i="19" s="1"/>
  <c r="Y7" i="19"/>
  <c r="CV18" i="19"/>
  <c r="CT18" i="19"/>
  <c r="CS18" i="19"/>
  <c r="CR18" i="19"/>
  <c r="CP18" i="19"/>
  <c r="CO18" i="19"/>
  <c r="CU17" i="19"/>
  <c r="CQ17" i="19"/>
  <c r="CU16" i="19"/>
  <c r="CQ16" i="19"/>
  <c r="CU15" i="19"/>
  <c r="CQ15" i="19"/>
  <c r="CU14" i="19"/>
  <c r="CQ14" i="19"/>
  <c r="CU13" i="19"/>
  <c r="CQ13" i="19"/>
  <c r="CU12" i="19"/>
  <c r="CQ12" i="19"/>
  <c r="CU11" i="19"/>
  <c r="CQ11" i="19"/>
  <c r="CU10" i="19"/>
  <c r="CQ10" i="19"/>
  <c r="CU9" i="19"/>
  <c r="CQ9" i="19"/>
  <c r="CU8" i="19"/>
  <c r="CQ8" i="19"/>
  <c r="CU7" i="19"/>
  <c r="CQ7" i="19"/>
  <c r="CU6" i="19"/>
  <c r="CU18" i="19" s="1"/>
  <c r="CQ6" i="19"/>
  <c r="CQ18" i="19" s="1"/>
  <c r="CL18" i="19"/>
  <c r="CJ18" i="19"/>
  <c r="CI18" i="19"/>
  <c r="CH18" i="19"/>
  <c r="CF18" i="19"/>
  <c r="CE18" i="19"/>
  <c r="CK17" i="19"/>
  <c r="CG17" i="19"/>
  <c r="CK16" i="19"/>
  <c r="CG16" i="19"/>
  <c r="CK15" i="19"/>
  <c r="CG15" i="19"/>
  <c r="CK14" i="19"/>
  <c r="CG14" i="19"/>
  <c r="CK13" i="19"/>
  <c r="CG13" i="19"/>
  <c r="CK12" i="19"/>
  <c r="CG12" i="19"/>
  <c r="CK11" i="19"/>
  <c r="CG11" i="19"/>
  <c r="CK10" i="19"/>
  <c r="CG10" i="19"/>
  <c r="CK9" i="19"/>
  <c r="CG9" i="19"/>
  <c r="CK8" i="19"/>
  <c r="CG8" i="19"/>
  <c r="CK7" i="19"/>
  <c r="CG7" i="19"/>
  <c r="CK6" i="19"/>
  <c r="CK18" i="19" s="1"/>
  <c r="CG6" i="19"/>
  <c r="CG18" i="19" s="1"/>
  <c r="CB18" i="19"/>
  <c r="BZ18" i="19"/>
  <c r="BY18" i="19"/>
  <c r="BX18" i="19"/>
  <c r="BV18" i="19"/>
  <c r="BU18" i="19"/>
  <c r="CA17" i="19"/>
  <c r="BW17" i="19"/>
  <c r="CA16" i="19"/>
  <c r="BW16" i="19"/>
  <c r="CA15" i="19"/>
  <c r="BW15" i="19"/>
  <c r="CA14" i="19"/>
  <c r="BW14" i="19"/>
  <c r="CA13" i="19"/>
  <c r="BW13" i="19"/>
  <c r="CA12" i="19"/>
  <c r="BW12" i="19"/>
  <c r="CA11" i="19"/>
  <c r="BW11" i="19"/>
  <c r="CA10" i="19"/>
  <c r="BW10" i="19"/>
  <c r="CA9" i="19"/>
  <c r="BW9" i="19"/>
  <c r="CA8" i="19"/>
  <c r="BW8" i="19"/>
  <c r="CA7" i="19"/>
  <c r="BW7" i="19"/>
  <c r="CA6" i="19"/>
  <c r="CA18" i="19" s="1"/>
  <c r="BW6" i="19"/>
  <c r="BW18" i="19" s="1"/>
  <c r="BR18" i="19"/>
  <c r="BP18" i="19"/>
  <c r="BO18" i="19"/>
  <c r="BN18" i="19"/>
  <c r="BL18" i="19"/>
  <c r="BK18" i="19"/>
  <c r="BQ17" i="19"/>
  <c r="BM17" i="19"/>
  <c r="BQ16" i="19"/>
  <c r="BM16" i="19"/>
  <c r="BQ15" i="19"/>
  <c r="BM15" i="19"/>
  <c r="BQ14" i="19"/>
  <c r="BM14" i="19"/>
  <c r="BQ13" i="19"/>
  <c r="BM13" i="19"/>
  <c r="BQ12" i="19"/>
  <c r="BM12" i="19"/>
  <c r="BQ11" i="19"/>
  <c r="BM11" i="19"/>
  <c r="BQ10" i="19"/>
  <c r="BM10" i="19"/>
  <c r="BQ9" i="19"/>
  <c r="BM9" i="19"/>
  <c r="BQ8" i="19"/>
  <c r="BM8" i="19"/>
  <c r="BQ7" i="19"/>
  <c r="BM7" i="19"/>
  <c r="BQ6" i="19"/>
  <c r="BQ18" i="19" s="1"/>
  <c r="BM6" i="19"/>
  <c r="BM18" i="19" s="1"/>
  <c r="BH18" i="19"/>
  <c r="BF18" i="19"/>
  <c r="BE18" i="19"/>
  <c r="BD18" i="19"/>
  <c r="BB18" i="19"/>
  <c r="BA18" i="19"/>
  <c r="BG17" i="19"/>
  <c r="BC17" i="19"/>
  <c r="BG16" i="19"/>
  <c r="BC16" i="19"/>
  <c r="BC15" i="19"/>
  <c r="BG14" i="19"/>
  <c r="BC14" i="19"/>
  <c r="BG13" i="19"/>
  <c r="BC13" i="19"/>
  <c r="BG12" i="19"/>
  <c r="BC12" i="19"/>
  <c r="BG11" i="19"/>
  <c r="BC11" i="19"/>
  <c r="BG10" i="19"/>
  <c r="BC10" i="19"/>
  <c r="BG9" i="19"/>
  <c r="BC9" i="19"/>
  <c r="BG8" i="19"/>
  <c r="BC8" i="19"/>
  <c r="BG7" i="19"/>
  <c r="BC7" i="19"/>
  <c r="BG6" i="19"/>
  <c r="BC6" i="19"/>
  <c r="AX18" i="19"/>
  <c r="AV18" i="19"/>
  <c r="AU18" i="19"/>
  <c r="AW18" i="19" s="1"/>
  <c r="AT18" i="19"/>
  <c r="AR18" i="19"/>
  <c r="AQ18" i="19"/>
  <c r="AS18" i="19" s="1"/>
  <c r="AW17" i="19"/>
  <c r="AS17" i="19"/>
  <c r="AW16" i="19"/>
  <c r="AS16" i="19"/>
  <c r="AW15" i="19"/>
  <c r="AS15" i="19"/>
  <c r="AW14" i="19"/>
  <c r="AS14" i="19"/>
  <c r="AW13" i="19"/>
  <c r="AS13" i="19"/>
  <c r="AW12" i="19"/>
  <c r="AS12" i="19"/>
  <c r="AW11" i="19"/>
  <c r="AS11" i="19"/>
  <c r="AW10" i="19"/>
  <c r="AS10" i="19"/>
  <c r="AW9" i="19"/>
  <c r="AS9" i="19"/>
  <c r="AW8" i="19"/>
  <c r="AS8" i="19"/>
  <c r="AW7" i="19"/>
  <c r="AS7" i="19"/>
  <c r="AW6" i="19"/>
  <c r="AS6" i="19"/>
  <c r="AN18" i="19"/>
  <c r="AL18" i="19"/>
  <c r="AK18" i="19"/>
  <c r="AM18" i="19" s="1"/>
  <c r="AJ18" i="19"/>
  <c r="AH18" i="19"/>
  <c r="AG18" i="19"/>
  <c r="AI18" i="19" s="1"/>
  <c r="AM17" i="19"/>
  <c r="AI17" i="19"/>
  <c r="AM16" i="19"/>
  <c r="AI16" i="19"/>
  <c r="AM15" i="19"/>
  <c r="AI15" i="19"/>
  <c r="AM14" i="19"/>
  <c r="AI14" i="19"/>
  <c r="AM13" i="19"/>
  <c r="AI13" i="19"/>
  <c r="AI12" i="19"/>
  <c r="AM11" i="19"/>
  <c r="AI11" i="19"/>
  <c r="AM10" i="19"/>
  <c r="AI10" i="19"/>
  <c r="AM9" i="19"/>
  <c r="AI9" i="19"/>
  <c r="AM8" i="19"/>
  <c r="AI8" i="19"/>
  <c r="AM7" i="19"/>
  <c r="AI7" i="19"/>
  <c r="AM6" i="19"/>
  <c r="AI6" i="19"/>
  <c r="AD18" i="19"/>
  <c r="AB18" i="19"/>
  <c r="AA18" i="19"/>
  <c r="AC18" i="19" s="1"/>
  <c r="Z18" i="19"/>
  <c r="X18" i="19"/>
  <c r="W18" i="19"/>
  <c r="Y18" i="19" s="1"/>
  <c r="AC17" i="19"/>
  <c r="Y17" i="19"/>
  <c r="AC16" i="19"/>
  <c r="Y16" i="19"/>
  <c r="AC15" i="19"/>
  <c r="Y15" i="19"/>
  <c r="AC14" i="19"/>
  <c r="Y14" i="19"/>
  <c r="AC13" i="19"/>
  <c r="Y13" i="19"/>
  <c r="AC12" i="19"/>
  <c r="Y12" i="19"/>
  <c r="AC11" i="19"/>
  <c r="Y11" i="19"/>
  <c r="AC10" i="19"/>
  <c r="Y10" i="19"/>
  <c r="AC9" i="19"/>
  <c r="Y9" i="19"/>
  <c r="AC8" i="19"/>
  <c r="Y8" i="19"/>
  <c r="AC7" i="19"/>
  <c r="AC6" i="19"/>
  <c r="Y6" i="19"/>
  <c r="T18" i="19"/>
  <c r="R18" i="19"/>
  <c r="Q18" i="19"/>
  <c r="S18" i="19" s="1"/>
  <c r="P18" i="19"/>
  <c r="N18" i="19"/>
  <c r="M18" i="19"/>
  <c r="O18" i="19" s="1"/>
  <c r="S17" i="19"/>
  <c r="O17" i="19"/>
  <c r="S16" i="19"/>
  <c r="O16" i="19"/>
  <c r="S15" i="19"/>
  <c r="O15" i="19"/>
  <c r="S14" i="19"/>
  <c r="O14" i="19"/>
  <c r="S13" i="19"/>
  <c r="O13" i="19"/>
  <c r="S12" i="19"/>
  <c r="O12" i="19"/>
  <c r="S11" i="19"/>
  <c r="O11" i="19"/>
  <c r="S10" i="19"/>
  <c r="O10" i="19"/>
  <c r="S9" i="19"/>
  <c r="O9" i="19"/>
  <c r="S8" i="19"/>
  <c r="O8" i="19"/>
  <c r="S7" i="19"/>
  <c r="O7" i="19"/>
  <c r="S6" i="19"/>
  <c r="O6" i="19"/>
  <c r="E6" i="19"/>
  <c r="I14" i="19"/>
  <c r="E14" i="19"/>
  <c r="I16" i="19"/>
  <c r="I8" i="19"/>
  <c r="E16" i="19"/>
  <c r="E8" i="19"/>
  <c r="D75" i="2"/>
  <c r="H15" i="2"/>
  <c r="H14" i="2"/>
  <c r="H13" i="2"/>
  <c r="H12" i="2"/>
  <c r="H11" i="2"/>
  <c r="H10" i="2"/>
  <c r="H9" i="2"/>
  <c r="H8" i="2"/>
  <c r="H7" i="2"/>
  <c r="H6" i="2"/>
  <c r="H5" i="2"/>
  <c r="H4" i="2"/>
  <c r="N39" i="4"/>
  <c r="M39" i="4"/>
  <c r="L39" i="4"/>
  <c r="K39" i="4"/>
  <c r="J39" i="4"/>
  <c r="E39" i="4"/>
  <c r="M38" i="4"/>
  <c r="L38" i="4"/>
  <c r="K38" i="4"/>
  <c r="J38" i="4"/>
  <c r="I38" i="4"/>
  <c r="H38" i="4"/>
  <c r="F38" i="4"/>
  <c r="E38" i="4"/>
  <c r="N37" i="4"/>
  <c r="M37" i="4"/>
  <c r="L37" i="4"/>
  <c r="K37" i="4"/>
  <c r="J37" i="4"/>
  <c r="I37" i="4"/>
  <c r="H37" i="4"/>
  <c r="G37" i="4"/>
  <c r="F37" i="4"/>
  <c r="E37" i="4"/>
  <c r="N36" i="4"/>
  <c r="M36" i="4"/>
  <c r="L36" i="4"/>
  <c r="K36" i="4"/>
  <c r="J36" i="4"/>
  <c r="I36" i="4"/>
  <c r="H36" i="4"/>
  <c r="G36" i="4"/>
  <c r="F36" i="4"/>
  <c r="E36" i="4"/>
  <c r="M35" i="4"/>
  <c r="L35" i="4"/>
  <c r="K35" i="4"/>
  <c r="J35" i="4"/>
  <c r="I35" i="4"/>
  <c r="H35" i="4"/>
  <c r="G35" i="4"/>
  <c r="E35" i="4"/>
  <c r="D35" i="4"/>
  <c r="S5" i="17"/>
  <c r="T5" i="17"/>
  <c r="U5" i="17"/>
  <c r="V5" i="17"/>
  <c r="W5" i="17"/>
  <c r="X5" i="17"/>
  <c r="S6" i="17"/>
  <c r="T6" i="17"/>
  <c r="U6" i="17"/>
  <c r="V6" i="17"/>
  <c r="W6" i="17"/>
  <c r="X6" i="17"/>
  <c r="S7" i="17"/>
  <c r="T7" i="17"/>
  <c r="U7" i="17"/>
  <c r="V7" i="17"/>
  <c r="W7" i="17"/>
  <c r="X7" i="17"/>
  <c r="S8" i="17"/>
  <c r="T8" i="17"/>
  <c r="U8" i="17"/>
  <c r="V8" i="17"/>
  <c r="W8" i="17"/>
  <c r="X8" i="17"/>
  <c r="S9" i="17"/>
  <c r="T9" i="17"/>
  <c r="U9" i="17"/>
  <c r="V9" i="17"/>
  <c r="W9" i="17"/>
  <c r="X9" i="17"/>
  <c r="S10" i="17"/>
  <c r="T10" i="17"/>
  <c r="U10" i="17"/>
  <c r="V10" i="17"/>
  <c r="W10" i="17"/>
  <c r="X10" i="17"/>
  <c r="S11" i="17"/>
  <c r="T11" i="17"/>
  <c r="U11" i="17"/>
  <c r="V11" i="17"/>
  <c r="W11" i="17"/>
  <c r="X11" i="17"/>
  <c r="S12" i="17"/>
  <c r="T12" i="17"/>
  <c r="U12" i="17"/>
  <c r="V12" i="17"/>
  <c r="W12" i="17"/>
  <c r="X12" i="17"/>
  <c r="S13" i="17"/>
  <c r="T13" i="17"/>
  <c r="U13" i="17"/>
  <c r="V13" i="17"/>
  <c r="W13" i="17"/>
  <c r="X13" i="17"/>
  <c r="S14" i="17"/>
  <c r="T14" i="17"/>
  <c r="U14" i="17"/>
  <c r="V14" i="17"/>
  <c r="W14" i="17"/>
  <c r="X14" i="17"/>
  <c r="S15" i="17"/>
  <c r="T15" i="17"/>
  <c r="U15" i="17"/>
  <c r="V15" i="17"/>
  <c r="W15" i="17"/>
  <c r="X15" i="17"/>
  <c r="S16" i="17"/>
  <c r="T16" i="17"/>
  <c r="U16" i="17"/>
  <c r="V16" i="17"/>
  <c r="W16" i="17"/>
  <c r="X16" i="17"/>
  <c r="S17" i="17"/>
  <c r="T17" i="17"/>
  <c r="U17" i="17"/>
  <c r="V17" i="17"/>
  <c r="W17" i="17"/>
  <c r="X17" i="17"/>
  <c r="S18" i="17"/>
  <c r="T18" i="17"/>
  <c r="U18" i="17"/>
  <c r="V18" i="17"/>
  <c r="W18" i="17"/>
  <c r="X18" i="17"/>
  <c r="S19" i="17"/>
  <c r="T19" i="17"/>
  <c r="U19" i="17"/>
  <c r="V19" i="17"/>
  <c r="W19" i="17"/>
  <c r="X19" i="17"/>
  <c r="S20" i="17"/>
  <c r="T20" i="17"/>
  <c r="U20" i="17"/>
  <c r="V20" i="17"/>
  <c r="W20" i="17"/>
  <c r="X20" i="17"/>
  <c r="S21" i="17"/>
  <c r="T21" i="17"/>
  <c r="U21" i="17"/>
  <c r="V21" i="17"/>
  <c r="W21" i="17"/>
  <c r="X21" i="17"/>
  <c r="S22" i="17"/>
  <c r="T22" i="17"/>
  <c r="U22" i="17"/>
  <c r="V22" i="17"/>
  <c r="W22" i="17"/>
  <c r="X22" i="17"/>
  <c r="S23" i="17"/>
  <c r="T23" i="17"/>
  <c r="U23" i="17"/>
  <c r="V23" i="17"/>
  <c r="W23" i="17"/>
  <c r="X23" i="17"/>
  <c r="S24" i="17"/>
  <c r="T24" i="17"/>
  <c r="U24" i="17"/>
  <c r="V24" i="17"/>
  <c r="W24" i="17"/>
  <c r="X24" i="17"/>
  <c r="S25" i="17"/>
  <c r="T25" i="17"/>
  <c r="U25" i="17"/>
  <c r="V25" i="17"/>
  <c r="W25" i="17"/>
  <c r="X25" i="17"/>
  <c r="S26" i="17"/>
  <c r="T26" i="17"/>
  <c r="U26" i="17"/>
  <c r="V26" i="17"/>
  <c r="W26" i="17"/>
  <c r="X26" i="17"/>
  <c r="S27" i="17"/>
  <c r="T27" i="17"/>
  <c r="U27" i="17"/>
  <c r="V27" i="17"/>
  <c r="W27" i="17"/>
  <c r="X27" i="17"/>
  <c r="S28" i="17"/>
  <c r="T28" i="17"/>
  <c r="U28" i="17"/>
  <c r="V28" i="17"/>
  <c r="W28" i="17"/>
  <c r="X28" i="17"/>
  <c r="S29" i="17"/>
  <c r="T29" i="17"/>
  <c r="U29" i="17"/>
  <c r="V29" i="17"/>
  <c r="W29" i="17"/>
  <c r="X29" i="17"/>
  <c r="S30" i="17"/>
  <c r="T30" i="17"/>
  <c r="U30" i="17"/>
  <c r="V30" i="17"/>
  <c r="W30" i="17"/>
  <c r="X30" i="17"/>
  <c r="S31" i="17"/>
  <c r="T31" i="17"/>
  <c r="U31" i="17"/>
  <c r="V31" i="17"/>
  <c r="W31" i="17"/>
  <c r="X31" i="17"/>
  <c r="S32" i="17"/>
  <c r="T32" i="17"/>
  <c r="U32" i="17"/>
  <c r="V32" i="17"/>
  <c r="W32" i="17"/>
  <c r="X32" i="17"/>
  <c r="S33" i="17"/>
  <c r="T33" i="17"/>
  <c r="U33" i="17"/>
  <c r="V33" i="17"/>
  <c r="W33" i="17"/>
  <c r="X33" i="17"/>
  <c r="S34" i="17"/>
  <c r="T34" i="17"/>
  <c r="U34" i="17"/>
  <c r="V34" i="17"/>
  <c r="W34" i="17"/>
  <c r="X34" i="17"/>
  <c r="S35" i="17"/>
  <c r="T35" i="17"/>
  <c r="U35" i="17"/>
  <c r="V35" i="17"/>
  <c r="W35" i="17"/>
  <c r="X35" i="17"/>
  <c r="S36" i="17"/>
  <c r="T36" i="17"/>
  <c r="U36" i="17"/>
  <c r="V36" i="17"/>
  <c r="W36" i="17"/>
  <c r="X36" i="17"/>
  <c r="S37" i="17"/>
  <c r="T37" i="17"/>
  <c r="U37" i="17"/>
  <c r="V37" i="17"/>
  <c r="W37" i="17"/>
  <c r="X37" i="17"/>
  <c r="S38" i="17"/>
  <c r="T38" i="17"/>
  <c r="U38" i="17"/>
  <c r="V38" i="17"/>
  <c r="W38" i="17"/>
  <c r="X38" i="17"/>
  <c r="S39" i="17"/>
  <c r="T39" i="17"/>
  <c r="U39" i="17"/>
  <c r="V39" i="17"/>
  <c r="W39" i="17"/>
  <c r="X39" i="17"/>
  <c r="S40" i="17"/>
  <c r="T40" i="17"/>
  <c r="U40" i="17"/>
  <c r="V40" i="17"/>
  <c r="W40" i="17"/>
  <c r="X40" i="17"/>
  <c r="S41" i="17"/>
  <c r="T41" i="17"/>
  <c r="U41" i="17"/>
  <c r="V41" i="17"/>
  <c r="W41" i="17"/>
  <c r="X41" i="17"/>
  <c r="S42" i="17"/>
  <c r="T42" i="17"/>
  <c r="U42" i="17"/>
  <c r="V42" i="17"/>
  <c r="W42" i="17"/>
  <c r="X42" i="17"/>
  <c r="S43" i="17"/>
  <c r="T43" i="17"/>
  <c r="U43" i="17"/>
  <c r="V43" i="17"/>
  <c r="W43" i="17"/>
  <c r="X43" i="17"/>
  <c r="S44" i="17"/>
  <c r="T44" i="17"/>
  <c r="U44" i="17"/>
  <c r="V44" i="17"/>
  <c r="W44" i="17"/>
  <c r="X44" i="17"/>
  <c r="S45" i="17"/>
  <c r="T45" i="17"/>
  <c r="U45" i="17"/>
  <c r="V45" i="17"/>
  <c r="W45" i="17"/>
  <c r="X45" i="17"/>
  <c r="S46" i="17"/>
  <c r="T46" i="17"/>
  <c r="U46" i="17"/>
  <c r="V46" i="17"/>
  <c r="W46" i="17"/>
  <c r="X46" i="17"/>
  <c r="S47" i="17"/>
  <c r="T47" i="17"/>
  <c r="U47" i="17"/>
  <c r="V47" i="17"/>
  <c r="W47" i="17"/>
  <c r="X47" i="17"/>
  <c r="S48" i="17"/>
  <c r="T48" i="17"/>
  <c r="U48" i="17"/>
  <c r="V48" i="17"/>
  <c r="W48" i="17"/>
  <c r="X48" i="17"/>
  <c r="S49" i="17"/>
  <c r="T49" i="17"/>
  <c r="U49" i="17"/>
  <c r="V49" i="17"/>
  <c r="W49" i="17"/>
  <c r="X49" i="17"/>
  <c r="S50" i="17"/>
  <c r="T50" i="17"/>
  <c r="U50" i="17"/>
  <c r="V50" i="17"/>
  <c r="W50" i="17"/>
  <c r="X50" i="17"/>
  <c r="S51" i="17"/>
  <c r="T51" i="17"/>
  <c r="U51" i="17"/>
  <c r="V51" i="17"/>
  <c r="W51" i="17"/>
  <c r="X51" i="17"/>
  <c r="S52" i="17"/>
  <c r="T52" i="17"/>
  <c r="U52" i="17"/>
  <c r="V52" i="17"/>
  <c r="W52" i="17"/>
  <c r="X52" i="17"/>
  <c r="S53" i="17"/>
  <c r="T53" i="17"/>
  <c r="U53" i="17"/>
  <c r="V53" i="17"/>
  <c r="W53" i="17"/>
  <c r="X53" i="17"/>
  <c r="S54" i="17"/>
  <c r="T54" i="17"/>
  <c r="U54" i="17"/>
  <c r="V54" i="17"/>
  <c r="W54" i="17"/>
  <c r="X54" i="17"/>
  <c r="S55" i="17"/>
  <c r="T55" i="17"/>
  <c r="U55" i="17"/>
  <c r="V55" i="17"/>
  <c r="W55" i="17"/>
  <c r="X55" i="17"/>
  <c r="U4" i="17"/>
  <c r="T4" i="17"/>
  <c r="S4" i="17"/>
  <c r="P56" i="17"/>
  <c r="N56" i="17"/>
  <c r="V56" i="17" s="1"/>
  <c r="M56" i="17"/>
  <c r="L56" i="17"/>
  <c r="T56" i="17" s="1"/>
  <c r="K56" i="17"/>
  <c r="S56" i="17" s="1"/>
  <c r="O56" i="17"/>
  <c r="X56" i="17"/>
  <c r="AA15" i="21"/>
  <c r="AA16" i="21"/>
  <c r="AA17" i="21"/>
  <c r="AA18" i="21"/>
  <c r="AA14" i="21"/>
  <c r="Z15" i="21"/>
  <c r="Z16" i="21"/>
  <c r="Z17" i="21"/>
  <c r="Z18" i="21"/>
  <c r="Z14" i="21"/>
  <c r="AA19" i="21"/>
  <c r="Z19" i="21"/>
  <c r="B23" i="21"/>
  <c r="K23" i="21"/>
  <c r="C23" i="21"/>
  <c r="D23" i="21"/>
  <c r="E23" i="21"/>
  <c r="F23" i="21"/>
  <c r="G23" i="21"/>
  <c r="H23" i="21"/>
  <c r="I23" i="21"/>
  <c r="J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D26" i="21"/>
  <c r="E26" i="21"/>
  <c r="F26" i="21"/>
  <c r="G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T26" i="21"/>
  <c r="U26" i="21"/>
  <c r="V26" i="21"/>
  <c r="W26" i="21"/>
  <c r="X26" i="21"/>
  <c r="Y26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C24" i="21"/>
  <c r="AA24" i="21" s="1"/>
  <c r="C25" i="21"/>
  <c r="AA25" i="21" s="1"/>
  <c r="C26" i="21"/>
  <c r="AA26" i="21" s="1"/>
  <c r="C27" i="21"/>
  <c r="AA27" i="21" s="1"/>
  <c r="B24" i="21"/>
  <c r="Z24" i="21" s="1"/>
  <c r="B25" i="21"/>
  <c r="Z25" i="21" s="1"/>
  <c r="B26" i="21"/>
  <c r="Z26" i="21" s="1"/>
  <c r="B27" i="21"/>
  <c r="Z27" i="21" s="1"/>
  <c r="C19" i="21"/>
  <c r="B19" i="21"/>
  <c r="AC19" i="21"/>
  <c r="AB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D10" i="21"/>
  <c r="D28" i="21" s="1"/>
  <c r="E10" i="21"/>
  <c r="E28" i="21" s="1"/>
  <c r="F10" i="21"/>
  <c r="F28" i="21" s="1"/>
  <c r="G10" i="21"/>
  <c r="G28" i="21" s="1"/>
  <c r="H10" i="21"/>
  <c r="H28" i="21" s="1"/>
  <c r="I10" i="21"/>
  <c r="I28" i="21" s="1"/>
  <c r="J10" i="21"/>
  <c r="J28" i="21" s="1"/>
  <c r="K10" i="21"/>
  <c r="K28" i="21" s="1"/>
  <c r="L10" i="21"/>
  <c r="L28" i="21" s="1"/>
  <c r="M10" i="21"/>
  <c r="M28" i="21" s="1"/>
  <c r="N10" i="21"/>
  <c r="N28" i="21" s="1"/>
  <c r="O10" i="21"/>
  <c r="O28" i="21" s="1"/>
  <c r="P10" i="21"/>
  <c r="P28" i="21" s="1"/>
  <c r="Q10" i="21"/>
  <c r="Q28" i="21" s="1"/>
  <c r="R10" i="21"/>
  <c r="R28" i="21" s="1"/>
  <c r="S10" i="21"/>
  <c r="S28" i="21" s="1"/>
  <c r="T10" i="21"/>
  <c r="T28" i="21" s="1"/>
  <c r="U10" i="21"/>
  <c r="U28" i="21" s="1"/>
  <c r="V10" i="21"/>
  <c r="V28" i="21" s="1"/>
  <c r="W10" i="21"/>
  <c r="W28" i="21" s="1"/>
  <c r="X10" i="21"/>
  <c r="X28" i="21" s="1"/>
  <c r="Y10" i="21"/>
  <c r="Y28" i="21" s="1"/>
  <c r="AB10" i="21"/>
  <c r="AC10" i="21"/>
  <c r="C10" i="21"/>
  <c r="B10" i="21"/>
  <c r="B28" i="21" s="1"/>
  <c r="I7" i="19"/>
  <c r="I9" i="19"/>
  <c r="I10" i="19"/>
  <c r="I11" i="19"/>
  <c r="I12" i="19"/>
  <c r="I13" i="19"/>
  <c r="I15" i="19"/>
  <c r="I17" i="19"/>
  <c r="I6" i="19"/>
  <c r="E7" i="19"/>
  <c r="E9" i="19"/>
  <c r="E10" i="19"/>
  <c r="E11" i="19"/>
  <c r="E12" i="19"/>
  <c r="E13" i="19"/>
  <c r="E15" i="19"/>
  <c r="D18" i="19"/>
  <c r="G18" i="19"/>
  <c r="H18" i="19"/>
  <c r="I18" i="19" s="1"/>
  <c r="J18" i="19"/>
  <c r="C18" i="19"/>
  <c r="E18" i="19" s="1"/>
  <c r="N34" i="20"/>
  <c r="N31" i="20"/>
  <c r="N28" i="20"/>
  <c r="N25" i="20"/>
  <c r="M34" i="20"/>
  <c r="M31" i="20"/>
  <c r="M28" i="20"/>
  <c r="M25" i="20"/>
  <c r="K25" i="20"/>
  <c r="L25" i="20"/>
  <c r="K28" i="20"/>
  <c r="L28" i="20"/>
  <c r="K31" i="20"/>
  <c r="L31" i="20"/>
  <c r="K34" i="20"/>
  <c r="L34" i="20"/>
  <c r="K37" i="20"/>
  <c r="L37" i="20"/>
  <c r="G26" i="20"/>
  <c r="H26" i="20"/>
  <c r="G27" i="20"/>
  <c r="H27" i="20"/>
  <c r="G28" i="20"/>
  <c r="H28" i="20"/>
  <c r="G29" i="20"/>
  <c r="H29" i="20"/>
  <c r="G30" i="20"/>
  <c r="H30" i="20"/>
  <c r="G31" i="20"/>
  <c r="H31" i="20"/>
  <c r="G32" i="20"/>
  <c r="H32" i="20"/>
  <c r="G33" i="20"/>
  <c r="H33" i="20"/>
  <c r="G34" i="20"/>
  <c r="H34" i="20"/>
  <c r="G35" i="20"/>
  <c r="H35" i="20"/>
  <c r="G36" i="20"/>
  <c r="H36" i="20"/>
  <c r="H25" i="20"/>
  <c r="G25" i="20"/>
  <c r="E37" i="20"/>
  <c r="N17" i="20"/>
  <c r="N14" i="20"/>
  <c r="N11" i="20"/>
  <c r="N8" i="20"/>
  <c r="M17" i="20"/>
  <c r="M14" i="20"/>
  <c r="M11" i="20"/>
  <c r="M8" i="20"/>
  <c r="K11" i="20"/>
  <c r="L11" i="20"/>
  <c r="K14" i="20"/>
  <c r="L14" i="20"/>
  <c r="K17" i="20"/>
  <c r="L17" i="20"/>
  <c r="L8" i="20"/>
  <c r="K8" i="20"/>
  <c r="N20" i="20"/>
  <c r="M20" i="20"/>
  <c r="L20" i="20"/>
  <c r="P20" i="20" s="1"/>
  <c r="K20" i="20"/>
  <c r="O20" i="20" s="1"/>
  <c r="E20" i="20"/>
  <c r="F20" i="20"/>
  <c r="G9" i="20"/>
  <c r="H9" i="20"/>
  <c r="G10" i="20"/>
  <c r="H10" i="20"/>
  <c r="G11" i="20"/>
  <c r="H11" i="20"/>
  <c r="G12" i="20"/>
  <c r="H12" i="20"/>
  <c r="G13" i="20"/>
  <c r="H13" i="20"/>
  <c r="G14" i="20"/>
  <c r="H14" i="20"/>
  <c r="G15" i="20"/>
  <c r="H15" i="20"/>
  <c r="G16" i="20"/>
  <c r="H16" i="20"/>
  <c r="G17" i="20"/>
  <c r="H17" i="20"/>
  <c r="G18" i="20"/>
  <c r="H18" i="20"/>
  <c r="G19" i="20"/>
  <c r="H19" i="20"/>
  <c r="H8" i="20"/>
  <c r="G8" i="20"/>
  <c r="H20" i="20"/>
  <c r="U35" i="6"/>
  <c r="AC37" i="6"/>
  <c r="AC35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B38" i="6"/>
  <c r="B37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B36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V35" i="6"/>
  <c r="W35" i="6"/>
  <c r="X35" i="6"/>
  <c r="Y35" i="6"/>
  <c r="Z35" i="6"/>
  <c r="AA35" i="6"/>
  <c r="AB35" i="6"/>
  <c r="B35" i="6"/>
  <c r="D34" i="6"/>
  <c r="B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B43" i="6"/>
  <c r="AC43" i="6"/>
  <c r="AB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D29" i="4"/>
  <c r="D22" i="4"/>
  <c r="C28" i="4"/>
  <c r="AG29" i="5"/>
  <c r="C29" i="4" s="1"/>
  <c r="AG30" i="5"/>
  <c r="C30" i="4" s="1"/>
  <c r="O30" i="4" s="1"/>
  <c r="AG31" i="5"/>
  <c r="C31" i="4" s="1"/>
  <c r="C38" i="4" s="1"/>
  <c r="AG32" i="5"/>
  <c r="C32" i="4" s="1"/>
  <c r="AG20" i="5"/>
  <c r="C20" i="4" s="1"/>
  <c r="AG21" i="5"/>
  <c r="C21" i="4" s="1"/>
  <c r="AG22" i="5"/>
  <c r="C22" i="4" s="1"/>
  <c r="C23" i="4"/>
  <c r="AG19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C35" i="5"/>
  <c r="C36" i="5"/>
  <c r="C37" i="5"/>
  <c r="C38" i="5"/>
  <c r="C39" i="5"/>
  <c r="B38" i="5"/>
  <c r="B39" i="5"/>
  <c r="B37" i="5"/>
  <c r="B36" i="5"/>
  <c r="B35" i="5"/>
  <c r="AG43" i="5"/>
  <c r="AG42" i="5"/>
  <c r="C44" i="5"/>
  <c r="D44" i="5"/>
  <c r="H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B44" i="5"/>
  <c r="AG14" i="5"/>
  <c r="AG13" i="5"/>
  <c r="AG12" i="5"/>
  <c r="AG11" i="5"/>
  <c r="AG10" i="5"/>
  <c r="AG9" i="5"/>
  <c r="AG8" i="5"/>
  <c r="AG7" i="5"/>
  <c r="AG6" i="5"/>
  <c r="AG5" i="5"/>
  <c r="AG4" i="5"/>
  <c r="AG3" i="5"/>
  <c r="AG35" i="5" s="1"/>
  <c r="M76" i="3"/>
  <c r="N76" i="3"/>
  <c r="O76" i="3"/>
  <c r="P76" i="3"/>
  <c r="R76" i="3"/>
  <c r="S76" i="3"/>
  <c r="T76" i="3"/>
  <c r="U76" i="3"/>
  <c r="M77" i="3"/>
  <c r="N77" i="3"/>
  <c r="O77" i="3"/>
  <c r="P77" i="3"/>
  <c r="R77" i="3"/>
  <c r="S77" i="3"/>
  <c r="T77" i="3"/>
  <c r="U77" i="3"/>
  <c r="W77" i="3"/>
  <c r="X77" i="3"/>
  <c r="Y77" i="3"/>
  <c r="Z77" i="3"/>
  <c r="AB77" i="3"/>
  <c r="AC77" i="3"/>
  <c r="AD77" i="3"/>
  <c r="AE77" i="3"/>
  <c r="AG77" i="3"/>
  <c r="AH77" i="3"/>
  <c r="AI77" i="3"/>
  <c r="AJ77" i="3"/>
  <c r="AL77" i="3"/>
  <c r="AM77" i="3"/>
  <c r="AN77" i="3"/>
  <c r="AO77" i="3"/>
  <c r="AQ77" i="3"/>
  <c r="AR77" i="3"/>
  <c r="AS77" i="3"/>
  <c r="AT77" i="3"/>
  <c r="AV77" i="3"/>
  <c r="AW77" i="3"/>
  <c r="AX77" i="3"/>
  <c r="AY77" i="3"/>
  <c r="BA77" i="3"/>
  <c r="BB77" i="3"/>
  <c r="BC77" i="3"/>
  <c r="BD77" i="3"/>
  <c r="BF77" i="3"/>
  <c r="BG77" i="3"/>
  <c r="BH77" i="3"/>
  <c r="BI77" i="3"/>
  <c r="BK77" i="3"/>
  <c r="BL77" i="3"/>
  <c r="BM77" i="3"/>
  <c r="BN77" i="3"/>
  <c r="BP77" i="3"/>
  <c r="BQ77" i="3"/>
  <c r="BR77" i="3"/>
  <c r="BS77" i="3"/>
  <c r="BU77" i="3"/>
  <c r="BV77" i="3"/>
  <c r="BW77" i="3"/>
  <c r="BX77" i="3"/>
  <c r="BZ77" i="3"/>
  <c r="CA77" i="3"/>
  <c r="CB77" i="3"/>
  <c r="CC77" i="3"/>
  <c r="CE77" i="3"/>
  <c r="CF77" i="3"/>
  <c r="CG77" i="3"/>
  <c r="CH77" i="3"/>
  <c r="CJ77" i="3"/>
  <c r="CK77" i="3"/>
  <c r="CL77" i="3"/>
  <c r="CM77" i="3"/>
  <c r="CO77" i="3"/>
  <c r="CP77" i="3"/>
  <c r="CQ77" i="3"/>
  <c r="CR77" i="3"/>
  <c r="CT77" i="3"/>
  <c r="CU77" i="3"/>
  <c r="CV77" i="3"/>
  <c r="CW77" i="3"/>
  <c r="CY77" i="3"/>
  <c r="CZ77" i="3"/>
  <c r="DA77" i="3"/>
  <c r="DB77" i="3"/>
  <c r="DD77" i="3"/>
  <c r="DE77" i="3"/>
  <c r="DF77" i="3"/>
  <c r="DG77" i="3"/>
  <c r="DI77" i="3"/>
  <c r="DJ77" i="3"/>
  <c r="DK77" i="3"/>
  <c r="DL77" i="3"/>
  <c r="DN77" i="3"/>
  <c r="DO77" i="3"/>
  <c r="DP77" i="3"/>
  <c r="DQ77" i="3"/>
  <c r="DS77" i="3"/>
  <c r="DT77" i="3"/>
  <c r="DU77" i="3"/>
  <c r="DV77" i="3"/>
  <c r="DX77" i="3"/>
  <c r="DY77" i="3"/>
  <c r="DZ77" i="3"/>
  <c r="EA77" i="3"/>
  <c r="EC77" i="3"/>
  <c r="ED77" i="3"/>
  <c r="EE77" i="3"/>
  <c r="EF77" i="3"/>
  <c r="EH77" i="3"/>
  <c r="EI77" i="3"/>
  <c r="EJ77" i="3"/>
  <c r="EK77" i="3"/>
  <c r="EM77" i="3"/>
  <c r="EN77" i="3"/>
  <c r="EO77" i="3"/>
  <c r="EP77" i="3"/>
  <c r="ER77" i="3"/>
  <c r="ES77" i="3"/>
  <c r="ET77" i="3"/>
  <c r="EU77" i="3"/>
  <c r="EW77" i="3"/>
  <c r="EX77" i="3"/>
  <c r="EY77" i="3"/>
  <c r="EZ77" i="3"/>
  <c r="FB77" i="3"/>
  <c r="FC77" i="3"/>
  <c r="FD77" i="3"/>
  <c r="FE77" i="3"/>
  <c r="FG77" i="3"/>
  <c r="FH77" i="3"/>
  <c r="FI77" i="3"/>
  <c r="FJ77" i="3"/>
  <c r="FL77" i="3"/>
  <c r="FM77" i="3"/>
  <c r="FN77" i="3"/>
  <c r="FO77" i="3"/>
  <c r="FQ77" i="3"/>
  <c r="FR77" i="3"/>
  <c r="FS77" i="3"/>
  <c r="FT77" i="3"/>
  <c r="FV77" i="3"/>
  <c r="FW77" i="3"/>
  <c r="FX77" i="3"/>
  <c r="FY77" i="3"/>
  <c r="GA77" i="3"/>
  <c r="GB77" i="3"/>
  <c r="GC77" i="3"/>
  <c r="GD77" i="3"/>
  <c r="GF77" i="3"/>
  <c r="GG77" i="3"/>
  <c r="GH77" i="3"/>
  <c r="GI77" i="3"/>
  <c r="GK77" i="3"/>
  <c r="GL77" i="3"/>
  <c r="GM77" i="3"/>
  <c r="GN77" i="3"/>
  <c r="GP77" i="3"/>
  <c r="GQ77" i="3"/>
  <c r="GR77" i="3"/>
  <c r="GS77" i="3"/>
  <c r="GU77" i="3"/>
  <c r="GV77" i="3"/>
  <c r="GW77" i="3"/>
  <c r="GX77" i="3"/>
  <c r="GZ77" i="3"/>
  <c r="HA77" i="3"/>
  <c r="HB77" i="3"/>
  <c r="HC77" i="3"/>
  <c r="HE77" i="3"/>
  <c r="HF77" i="3"/>
  <c r="HG77" i="3"/>
  <c r="HH77" i="3"/>
  <c r="HJ77" i="3"/>
  <c r="HK77" i="3"/>
  <c r="HL77" i="3"/>
  <c r="HM77" i="3"/>
  <c r="HO77" i="3"/>
  <c r="HP77" i="3"/>
  <c r="HQ77" i="3"/>
  <c r="HR77" i="3"/>
  <c r="HT77" i="3"/>
  <c r="HU77" i="3"/>
  <c r="HV77" i="3"/>
  <c r="HW77" i="3"/>
  <c r="HY77" i="3"/>
  <c r="HZ77" i="3"/>
  <c r="IA77" i="3"/>
  <c r="IB77" i="3"/>
  <c r="ID77" i="3"/>
  <c r="IE77" i="3"/>
  <c r="IF77" i="3"/>
  <c r="IG77" i="3"/>
  <c r="II77" i="3"/>
  <c r="IJ77" i="3"/>
  <c r="IK77" i="3"/>
  <c r="IL77" i="3"/>
  <c r="IN77" i="3"/>
  <c r="IO77" i="3"/>
  <c r="IP77" i="3"/>
  <c r="IQ77" i="3"/>
  <c r="IS77" i="3"/>
  <c r="IT77" i="3"/>
  <c r="IU77" i="3"/>
  <c r="IV77" i="3"/>
  <c r="IX77" i="3"/>
  <c r="IY77" i="3"/>
  <c r="IZ77" i="3"/>
  <c r="JA77" i="3"/>
  <c r="M78" i="3"/>
  <c r="N78" i="3"/>
  <c r="O78" i="3"/>
  <c r="P78" i="3"/>
  <c r="R78" i="3"/>
  <c r="S78" i="3"/>
  <c r="T78" i="3"/>
  <c r="U78" i="3"/>
  <c r="W78" i="3"/>
  <c r="X78" i="3"/>
  <c r="Y78" i="3"/>
  <c r="Z78" i="3"/>
  <c r="AB78" i="3"/>
  <c r="AC78" i="3"/>
  <c r="AD78" i="3"/>
  <c r="AE78" i="3"/>
  <c r="AG78" i="3"/>
  <c r="AH78" i="3"/>
  <c r="AI78" i="3"/>
  <c r="AJ78" i="3"/>
  <c r="AL78" i="3"/>
  <c r="AM78" i="3"/>
  <c r="AN78" i="3"/>
  <c r="AO78" i="3"/>
  <c r="AQ78" i="3"/>
  <c r="AR78" i="3"/>
  <c r="AS78" i="3"/>
  <c r="AT78" i="3"/>
  <c r="AV78" i="3"/>
  <c r="AW78" i="3"/>
  <c r="AX78" i="3"/>
  <c r="AY78" i="3"/>
  <c r="BA78" i="3"/>
  <c r="BB78" i="3"/>
  <c r="BC78" i="3"/>
  <c r="BD78" i="3"/>
  <c r="BF78" i="3"/>
  <c r="BG78" i="3"/>
  <c r="BH78" i="3"/>
  <c r="BI78" i="3"/>
  <c r="BK78" i="3"/>
  <c r="BL78" i="3"/>
  <c r="BM78" i="3"/>
  <c r="BN78" i="3"/>
  <c r="BP78" i="3"/>
  <c r="BQ78" i="3"/>
  <c r="BR78" i="3"/>
  <c r="BS78" i="3"/>
  <c r="BU78" i="3"/>
  <c r="BV78" i="3"/>
  <c r="BW78" i="3"/>
  <c r="BX78" i="3"/>
  <c r="BZ78" i="3"/>
  <c r="CA78" i="3"/>
  <c r="CB78" i="3"/>
  <c r="CC78" i="3"/>
  <c r="CE78" i="3"/>
  <c r="CF78" i="3"/>
  <c r="CG78" i="3"/>
  <c r="CH78" i="3"/>
  <c r="CJ78" i="3"/>
  <c r="CK78" i="3"/>
  <c r="CL78" i="3"/>
  <c r="CM78" i="3"/>
  <c r="CO78" i="3"/>
  <c r="CP78" i="3"/>
  <c r="CQ78" i="3"/>
  <c r="CR78" i="3"/>
  <c r="CT78" i="3"/>
  <c r="CU78" i="3"/>
  <c r="CV78" i="3"/>
  <c r="CW78" i="3"/>
  <c r="CY78" i="3"/>
  <c r="CZ78" i="3"/>
  <c r="DA78" i="3"/>
  <c r="DB78" i="3"/>
  <c r="DD78" i="3"/>
  <c r="DE78" i="3"/>
  <c r="DF78" i="3"/>
  <c r="DG78" i="3"/>
  <c r="DI78" i="3"/>
  <c r="DJ78" i="3"/>
  <c r="DK78" i="3"/>
  <c r="DL78" i="3"/>
  <c r="DN78" i="3"/>
  <c r="DO78" i="3"/>
  <c r="DP78" i="3"/>
  <c r="DQ78" i="3"/>
  <c r="DS78" i="3"/>
  <c r="DT78" i="3"/>
  <c r="DU78" i="3"/>
  <c r="DV78" i="3"/>
  <c r="DX78" i="3"/>
  <c r="DY78" i="3"/>
  <c r="DZ78" i="3"/>
  <c r="EA78" i="3"/>
  <c r="EC78" i="3"/>
  <c r="ED78" i="3"/>
  <c r="EE78" i="3"/>
  <c r="EF78" i="3"/>
  <c r="EH78" i="3"/>
  <c r="EI78" i="3"/>
  <c r="EJ78" i="3"/>
  <c r="EK78" i="3"/>
  <c r="EM78" i="3"/>
  <c r="EN78" i="3"/>
  <c r="EO78" i="3"/>
  <c r="EP78" i="3"/>
  <c r="ER78" i="3"/>
  <c r="ES78" i="3"/>
  <c r="ET78" i="3"/>
  <c r="EU78" i="3"/>
  <c r="EW78" i="3"/>
  <c r="EX78" i="3"/>
  <c r="EY78" i="3"/>
  <c r="EZ78" i="3"/>
  <c r="FB78" i="3"/>
  <c r="FC78" i="3"/>
  <c r="FD78" i="3"/>
  <c r="FE78" i="3"/>
  <c r="FG78" i="3"/>
  <c r="FH78" i="3"/>
  <c r="FI78" i="3"/>
  <c r="FJ78" i="3"/>
  <c r="FL78" i="3"/>
  <c r="FM78" i="3"/>
  <c r="FN78" i="3"/>
  <c r="FO78" i="3"/>
  <c r="FQ78" i="3"/>
  <c r="FR78" i="3"/>
  <c r="FS78" i="3"/>
  <c r="FT78" i="3"/>
  <c r="FV78" i="3"/>
  <c r="FW78" i="3"/>
  <c r="FX78" i="3"/>
  <c r="FY78" i="3"/>
  <c r="GA78" i="3"/>
  <c r="GB78" i="3"/>
  <c r="GC78" i="3"/>
  <c r="GD78" i="3"/>
  <c r="GF78" i="3"/>
  <c r="GG78" i="3"/>
  <c r="GH78" i="3"/>
  <c r="GI78" i="3"/>
  <c r="GK78" i="3"/>
  <c r="GL78" i="3"/>
  <c r="GM78" i="3"/>
  <c r="GN78" i="3"/>
  <c r="GP78" i="3"/>
  <c r="GQ78" i="3"/>
  <c r="GR78" i="3"/>
  <c r="GS78" i="3"/>
  <c r="GU78" i="3"/>
  <c r="GV78" i="3"/>
  <c r="GW78" i="3"/>
  <c r="GX78" i="3"/>
  <c r="GZ78" i="3"/>
  <c r="HA78" i="3"/>
  <c r="HB78" i="3"/>
  <c r="HC78" i="3"/>
  <c r="HE78" i="3"/>
  <c r="HF78" i="3"/>
  <c r="HG78" i="3"/>
  <c r="HH78" i="3"/>
  <c r="HJ78" i="3"/>
  <c r="HK78" i="3"/>
  <c r="HL78" i="3"/>
  <c r="HM78" i="3"/>
  <c r="HO78" i="3"/>
  <c r="HP78" i="3"/>
  <c r="HQ78" i="3"/>
  <c r="HR78" i="3"/>
  <c r="HT78" i="3"/>
  <c r="HU78" i="3"/>
  <c r="HV78" i="3"/>
  <c r="HW78" i="3"/>
  <c r="HY78" i="3"/>
  <c r="HZ78" i="3"/>
  <c r="IA78" i="3"/>
  <c r="IB78" i="3"/>
  <c r="ID78" i="3"/>
  <c r="IE78" i="3"/>
  <c r="IF78" i="3"/>
  <c r="IG78" i="3"/>
  <c r="II78" i="3"/>
  <c r="IJ78" i="3"/>
  <c r="IK78" i="3"/>
  <c r="IL78" i="3"/>
  <c r="IN78" i="3"/>
  <c r="IO78" i="3"/>
  <c r="IP78" i="3"/>
  <c r="IQ78" i="3"/>
  <c r="IS78" i="3"/>
  <c r="IT78" i="3"/>
  <c r="IU78" i="3"/>
  <c r="IV78" i="3"/>
  <c r="IX78" i="3"/>
  <c r="IY78" i="3"/>
  <c r="IZ78" i="3"/>
  <c r="JA78" i="3"/>
  <c r="M79" i="3"/>
  <c r="N79" i="3"/>
  <c r="O79" i="3"/>
  <c r="P79" i="3"/>
  <c r="R79" i="3"/>
  <c r="S79" i="3"/>
  <c r="T79" i="3"/>
  <c r="U79" i="3"/>
  <c r="W79" i="3"/>
  <c r="X79" i="3"/>
  <c r="Y79" i="3"/>
  <c r="Z79" i="3"/>
  <c r="AB79" i="3"/>
  <c r="AC79" i="3"/>
  <c r="AD79" i="3"/>
  <c r="AE79" i="3"/>
  <c r="AG79" i="3"/>
  <c r="AH79" i="3"/>
  <c r="AI79" i="3"/>
  <c r="AJ79" i="3"/>
  <c r="AL79" i="3"/>
  <c r="AM79" i="3"/>
  <c r="AN79" i="3"/>
  <c r="AO79" i="3"/>
  <c r="AQ79" i="3"/>
  <c r="AR79" i="3"/>
  <c r="AS79" i="3"/>
  <c r="AT79" i="3"/>
  <c r="AV79" i="3"/>
  <c r="AW79" i="3"/>
  <c r="AX79" i="3"/>
  <c r="AY79" i="3"/>
  <c r="BA79" i="3"/>
  <c r="BB79" i="3"/>
  <c r="BC79" i="3"/>
  <c r="BD79" i="3"/>
  <c r="BF79" i="3"/>
  <c r="BG79" i="3"/>
  <c r="BH79" i="3"/>
  <c r="BI79" i="3"/>
  <c r="BK79" i="3"/>
  <c r="BL79" i="3"/>
  <c r="BM79" i="3"/>
  <c r="BN79" i="3"/>
  <c r="BP79" i="3"/>
  <c r="BQ79" i="3"/>
  <c r="BR79" i="3"/>
  <c r="BS79" i="3"/>
  <c r="BU79" i="3"/>
  <c r="BV79" i="3"/>
  <c r="BW79" i="3"/>
  <c r="BX79" i="3"/>
  <c r="BZ79" i="3"/>
  <c r="CA79" i="3"/>
  <c r="CB79" i="3"/>
  <c r="CC79" i="3"/>
  <c r="CE79" i="3"/>
  <c r="CF79" i="3"/>
  <c r="CG79" i="3"/>
  <c r="CH79" i="3"/>
  <c r="CJ79" i="3"/>
  <c r="CK79" i="3"/>
  <c r="CL79" i="3"/>
  <c r="CM79" i="3"/>
  <c r="CO79" i="3"/>
  <c r="CP79" i="3"/>
  <c r="CQ79" i="3"/>
  <c r="CR79" i="3"/>
  <c r="CT79" i="3"/>
  <c r="CU79" i="3"/>
  <c r="CV79" i="3"/>
  <c r="CW79" i="3"/>
  <c r="CY79" i="3"/>
  <c r="CZ79" i="3"/>
  <c r="DA79" i="3"/>
  <c r="DB79" i="3"/>
  <c r="DD79" i="3"/>
  <c r="DE79" i="3"/>
  <c r="DF79" i="3"/>
  <c r="DG79" i="3"/>
  <c r="DI79" i="3"/>
  <c r="DJ79" i="3"/>
  <c r="DK79" i="3"/>
  <c r="DL79" i="3"/>
  <c r="DN79" i="3"/>
  <c r="DO79" i="3"/>
  <c r="DP79" i="3"/>
  <c r="DQ79" i="3"/>
  <c r="DS79" i="3"/>
  <c r="DT79" i="3"/>
  <c r="DU79" i="3"/>
  <c r="DV79" i="3"/>
  <c r="DX79" i="3"/>
  <c r="DY79" i="3"/>
  <c r="DZ79" i="3"/>
  <c r="EA79" i="3"/>
  <c r="EC79" i="3"/>
  <c r="ED79" i="3"/>
  <c r="EE79" i="3"/>
  <c r="EF79" i="3"/>
  <c r="EH79" i="3"/>
  <c r="EI79" i="3"/>
  <c r="EJ79" i="3"/>
  <c r="EK79" i="3"/>
  <c r="EM79" i="3"/>
  <c r="EN79" i="3"/>
  <c r="EO79" i="3"/>
  <c r="EP79" i="3"/>
  <c r="ER79" i="3"/>
  <c r="ES79" i="3"/>
  <c r="ET79" i="3"/>
  <c r="EU79" i="3"/>
  <c r="EW79" i="3"/>
  <c r="EX79" i="3"/>
  <c r="EY79" i="3"/>
  <c r="EZ79" i="3"/>
  <c r="FB79" i="3"/>
  <c r="FC79" i="3"/>
  <c r="FD79" i="3"/>
  <c r="FE79" i="3"/>
  <c r="FG79" i="3"/>
  <c r="FH79" i="3"/>
  <c r="FI79" i="3"/>
  <c r="FJ79" i="3"/>
  <c r="FL79" i="3"/>
  <c r="FM79" i="3"/>
  <c r="FN79" i="3"/>
  <c r="FO79" i="3"/>
  <c r="FQ79" i="3"/>
  <c r="FR79" i="3"/>
  <c r="FS79" i="3"/>
  <c r="FT79" i="3"/>
  <c r="FV79" i="3"/>
  <c r="FW79" i="3"/>
  <c r="FX79" i="3"/>
  <c r="FY79" i="3"/>
  <c r="GA79" i="3"/>
  <c r="GB79" i="3"/>
  <c r="GC79" i="3"/>
  <c r="GD79" i="3"/>
  <c r="GF79" i="3"/>
  <c r="GG79" i="3"/>
  <c r="GH79" i="3"/>
  <c r="GI79" i="3"/>
  <c r="GK79" i="3"/>
  <c r="GL79" i="3"/>
  <c r="GM79" i="3"/>
  <c r="GN79" i="3"/>
  <c r="GP79" i="3"/>
  <c r="GQ79" i="3"/>
  <c r="GR79" i="3"/>
  <c r="GS79" i="3"/>
  <c r="GU79" i="3"/>
  <c r="GV79" i="3"/>
  <c r="GW79" i="3"/>
  <c r="GX79" i="3"/>
  <c r="GZ79" i="3"/>
  <c r="HA79" i="3"/>
  <c r="HB79" i="3"/>
  <c r="HC79" i="3"/>
  <c r="HE79" i="3"/>
  <c r="HF79" i="3"/>
  <c r="HG79" i="3"/>
  <c r="HH79" i="3"/>
  <c r="HJ79" i="3"/>
  <c r="HK79" i="3"/>
  <c r="HL79" i="3"/>
  <c r="HM79" i="3"/>
  <c r="HO79" i="3"/>
  <c r="HP79" i="3"/>
  <c r="HQ79" i="3"/>
  <c r="HR79" i="3"/>
  <c r="HT79" i="3"/>
  <c r="HU79" i="3"/>
  <c r="HV79" i="3"/>
  <c r="HW79" i="3"/>
  <c r="HY79" i="3"/>
  <c r="HZ79" i="3"/>
  <c r="IA79" i="3"/>
  <c r="IB79" i="3"/>
  <c r="ID79" i="3"/>
  <c r="IE79" i="3"/>
  <c r="IF79" i="3"/>
  <c r="IG79" i="3"/>
  <c r="II79" i="3"/>
  <c r="IJ79" i="3"/>
  <c r="IK79" i="3"/>
  <c r="IL79" i="3"/>
  <c r="IN79" i="3"/>
  <c r="IO79" i="3"/>
  <c r="IP79" i="3"/>
  <c r="IQ79" i="3"/>
  <c r="IS79" i="3"/>
  <c r="IT79" i="3"/>
  <c r="IU79" i="3"/>
  <c r="IV79" i="3"/>
  <c r="IX79" i="3"/>
  <c r="IY79" i="3"/>
  <c r="IZ79" i="3"/>
  <c r="JA79" i="3"/>
  <c r="M80" i="3"/>
  <c r="N80" i="3"/>
  <c r="O80" i="3"/>
  <c r="P80" i="3"/>
  <c r="R80" i="3"/>
  <c r="S80" i="3"/>
  <c r="T80" i="3"/>
  <c r="U80" i="3"/>
  <c r="W80" i="3"/>
  <c r="X80" i="3"/>
  <c r="Y80" i="3"/>
  <c r="Z80" i="3"/>
  <c r="AB80" i="3"/>
  <c r="AC80" i="3"/>
  <c r="AD80" i="3"/>
  <c r="AE80" i="3"/>
  <c r="AG80" i="3"/>
  <c r="AH80" i="3"/>
  <c r="AI80" i="3"/>
  <c r="AJ80" i="3"/>
  <c r="AL80" i="3"/>
  <c r="AM80" i="3"/>
  <c r="AN80" i="3"/>
  <c r="AO80" i="3"/>
  <c r="AQ80" i="3"/>
  <c r="AR80" i="3"/>
  <c r="AS80" i="3"/>
  <c r="AT80" i="3"/>
  <c r="AV80" i="3"/>
  <c r="AW80" i="3"/>
  <c r="AX80" i="3"/>
  <c r="AY80" i="3"/>
  <c r="BA80" i="3"/>
  <c r="BB80" i="3"/>
  <c r="BC80" i="3"/>
  <c r="BD80" i="3"/>
  <c r="BF80" i="3"/>
  <c r="BG80" i="3"/>
  <c r="BH80" i="3"/>
  <c r="BI80" i="3"/>
  <c r="BK80" i="3"/>
  <c r="BL80" i="3"/>
  <c r="BM80" i="3"/>
  <c r="BN80" i="3"/>
  <c r="BP80" i="3"/>
  <c r="BQ80" i="3"/>
  <c r="BR80" i="3"/>
  <c r="BS80" i="3"/>
  <c r="BU80" i="3"/>
  <c r="BV80" i="3"/>
  <c r="BW80" i="3"/>
  <c r="BX80" i="3"/>
  <c r="BZ80" i="3"/>
  <c r="CA80" i="3"/>
  <c r="CB80" i="3"/>
  <c r="CC80" i="3"/>
  <c r="CE80" i="3"/>
  <c r="CF80" i="3"/>
  <c r="CG80" i="3"/>
  <c r="CH80" i="3"/>
  <c r="CJ80" i="3"/>
  <c r="CK80" i="3"/>
  <c r="CL80" i="3"/>
  <c r="CM80" i="3"/>
  <c r="CO80" i="3"/>
  <c r="CP80" i="3"/>
  <c r="CQ80" i="3"/>
  <c r="CR80" i="3"/>
  <c r="CT80" i="3"/>
  <c r="CU80" i="3"/>
  <c r="CV80" i="3"/>
  <c r="CW80" i="3"/>
  <c r="CY80" i="3"/>
  <c r="CZ80" i="3"/>
  <c r="DA80" i="3"/>
  <c r="DB80" i="3"/>
  <c r="DD80" i="3"/>
  <c r="DE80" i="3"/>
  <c r="DF80" i="3"/>
  <c r="DG80" i="3"/>
  <c r="DI80" i="3"/>
  <c r="DJ80" i="3"/>
  <c r="DK80" i="3"/>
  <c r="DL80" i="3"/>
  <c r="DN80" i="3"/>
  <c r="DO80" i="3"/>
  <c r="DP80" i="3"/>
  <c r="DQ80" i="3"/>
  <c r="DS80" i="3"/>
  <c r="DT80" i="3"/>
  <c r="DU80" i="3"/>
  <c r="DV80" i="3"/>
  <c r="DX80" i="3"/>
  <c r="DY80" i="3"/>
  <c r="DZ80" i="3"/>
  <c r="EA80" i="3"/>
  <c r="EC80" i="3"/>
  <c r="ED80" i="3"/>
  <c r="EE80" i="3"/>
  <c r="EF80" i="3"/>
  <c r="EH80" i="3"/>
  <c r="EI80" i="3"/>
  <c r="EJ80" i="3"/>
  <c r="EK80" i="3"/>
  <c r="EM80" i="3"/>
  <c r="EN80" i="3"/>
  <c r="EO80" i="3"/>
  <c r="EP80" i="3"/>
  <c r="ER80" i="3"/>
  <c r="ES80" i="3"/>
  <c r="ET80" i="3"/>
  <c r="EU80" i="3"/>
  <c r="EW80" i="3"/>
  <c r="EX80" i="3"/>
  <c r="EY80" i="3"/>
  <c r="EZ80" i="3"/>
  <c r="FB80" i="3"/>
  <c r="FC80" i="3"/>
  <c r="FD80" i="3"/>
  <c r="FE80" i="3"/>
  <c r="FG80" i="3"/>
  <c r="FH80" i="3"/>
  <c r="FI80" i="3"/>
  <c r="FJ80" i="3"/>
  <c r="FL80" i="3"/>
  <c r="FM80" i="3"/>
  <c r="FN80" i="3"/>
  <c r="FO80" i="3"/>
  <c r="FQ80" i="3"/>
  <c r="FR80" i="3"/>
  <c r="FS80" i="3"/>
  <c r="FT80" i="3"/>
  <c r="FV80" i="3"/>
  <c r="FW80" i="3"/>
  <c r="FX80" i="3"/>
  <c r="FY80" i="3"/>
  <c r="GA80" i="3"/>
  <c r="GB80" i="3"/>
  <c r="GC80" i="3"/>
  <c r="GD80" i="3"/>
  <c r="GF80" i="3"/>
  <c r="GG80" i="3"/>
  <c r="GH80" i="3"/>
  <c r="GI80" i="3"/>
  <c r="GK80" i="3"/>
  <c r="GL80" i="3"/>
  <c r="GM80" i="3"/>
  <c r="GN80" i="3"/>
  <c r="GP80" i="3"/>
  <c r="GQ80" i="3"/>
  <c r="GR80" i="3"/>
  <c r="GS80" i="3"/>
  <c r="GU80" i="3"/>
  <c r="GV80" i="3"/>
  <c r="GW80" i="3"/>
  <c r="GX80" i="3"/>
  <c r="GZ80" i="3"/>
  <c r="HA80" i="3"/>
  <c r="HB80" i="3"/>
  <c r="HC80" i="3"/>
  <c r="HE80" i="3"/>
  <c r="HF80" i="3"/>
  <c r="HG80" i="3"/>
  <c r="HH80" i="3"/>
  <c r="HJ80" i="3"/>
  <c r="HK80" i="3"/>
  <c r="HL80" i="3"/>
  <c r="HM80" i="3"/>
  <c r="HO80" i="3"/>
  <c r="HP80" i="3"/>
  <c r="HQ80" i="3"/>
  <c r="HR80" i="3"/>
  <c r="HT80" i="3"/>
  <c r="HU80" i="3"/>
  <c r="HV80" i="3"/>
  <c r="HW80" i="3"/>
  <c r="HY80" i="3"/>
  <c r="HZ80" i="3"/>
  <c r="IA80" i="3"/>
  <c r="IB80" i="3"/>
  <c r="ID80" i="3"/>
  <c r="IE80" i="3"/>
  <c r="IF80" i="3"/>
  <c r="IG80" i="3"/>
  <c r="II80" i="3"/>
  <c r="IJ80" i="3"/>
  <c r="IK80" i="3"/>
  <c r="IL80" i="3"/>
  <c r="IN80" i="3"/>
  <c r="IO80" i="3"/>
  <c r="IP80" i="3"/>
  <c r="IQ80" i="3"/>
  <c r="IS80" i="3"/>
  <c r="IT80" i="3"/>
  <c r="IU80" i="3"/>
  <c r="IV80" i="3"/>
  <c r="IX80" i="3"/>
  <c r="IY80" i="3"/>
  <c r="IZ80" i="3"/>
  <c r="JA80" i="3"/>
  <c r="J80" i="3"/>
  <c r="I80" i="3"/>
  <c r="H80" i="3"/>
  <c r="J79" i="3"/>
  <c r="I79" i="3"/>
  <c r="H79" i="3"/>
  <c r="J78" i="3"/>
  <c r="I78" i="3"/>
  <c r="H78" i="3"/>
  <c r="J77" i="3"/>
  <c r="I77" i="3"/>
  <c r="H77" i="3"/>
  <c r="J76" i="3"/>
  <c r="I76" i="3"/>
  <c r="H76" i="3"/>
  <c r="F78" i="3"/>
  <c r="F79" i="3"/>
  <c r="F80" i="3"/>
  <c r="D76" i="3"/>
  <c r="E76" i="3"/>
  <c r="D77" i="3"/>
  <c r="E77" i="3"/>
  <c r="D78" i="3"/>
  <c r="E78" i="3"/>
  <c r="D79" i="3"/>
  <c r="E79" i="3"/>
  <c r="D80" i="3"/>
  <c r="E80" i="3"/>
  <c r="C77" i="3"/>
  <c r="F77" i="3" s="1"/>
  <c r="C78" i="3"/>
  <c r="C79" i="3"/>
  <c r="C80" i="3"/>
  <c r="C76" i="3"/>
  <c r="D74" i="3"/>
  <c r="E74" i="3"/>
  <c r="C74" i="3"/>
  <c r="F74" i="3"/>
  <c r="C64" i="1"/>
  <c r="B64" i="1"/>
  <c r="HB4" i="1"/>
  <c r="JE5" i="3"/>
  <c r="JE6" i="3"/>
  <c r="JE7" i="3"/>
  <c r="JE8" i="3"/>
  <c r="JE9" i="3"/>
  <c r="JE10" i="3"/>
  <c r="JE11" i="3"/>
  <c r="JE12" i="3"/>
  <c r="JE13" i="3"/>
  <c r="JE14" i="3"/>
  <c r="JE15" i="3"/>
  <c r="JE16" i="3"/>
  <c r="JE17" i="3"/>
  <c r="JE18" i="3"/>
  <c r="JE19" i="3"/>
  <c r="JE20" i="3"/>
  <c r="JE21" i="3"/>
  <c r="JE22" i="3"/>
  <c r="JE23" i="3"/>
  <c r="JE24" i="3"/>
  <c r="JE25" i="3"/>
  <c r="JE26" i="3"/>
  <c r="JE27" i="3"/>
  <c r="JE28" i="3"/>
  <c r="JE29" i="3"/>
  <c r="JE30" i="3"/>
  <c r="JE31" i="3"/>
  <c r="JE32" i="3"/>
  <c r="JE33" i="3"/>
  <c r="JE34" i="3"/>
  <c r="JE35" i="3"/>
  <c r="JE36" i="3"/>
  <c r="JE37" i="3"/>
  <c r="JE38" i="3"/>
  <c r="JE39" i="3"/>
  <c r="JE40" i="3"/>
  <c r="JE41" i="3"/>
  <c r="JE42" i="3"/>
  <c r="JE43" i="3"/>
  <c r="JE44" i="3"/>
  <c r="JE45" i="3"/>
  <c r="JE46" i="3"/>
  <c r="JE47" i="3"/>
  <c r="JE48" i="3"/>
  <c r="JE49" i="3"/>
  <c r="JE50" i="3"/>
  <c r="JE51" i="3"/>
  <c r="JE52" i="3"/>
  <c r="JE53" i="3"/>
  <c r="JE54" i="3"/>
  <c r="JE55" i="3"/>
  <c r="JE56" i="3"/>
  <c r="JE57" i="3"/>
  <c r="JE58" i="3"/>
  <c r="JE59" i="3"/>
  <c r="JE60" i="3"/>
  <c r="JE61" i="3"/>
  <c r="JE62" i="3"/>
  <c r="JE63" i="3"/>
  <c r="JE64" i="3"/>
  <c r="JE65" i="3"/>
  <c r="JE66" i="3"/>
  <c r="JE67" i="3"/>
  <c r="JE68" i="3"/>
  <c r="JE69" i="3"/>
  <c r="JE70" i="3"/>
  <c r="JE71" i="3"/>
  <c r="JE72" i="3"/>
  <c r="JE73" i="3"/>
  <c r="JD5" i="3"/>
  <c r="JD6" i="3"/>
  <c r="JD7" i="3"/>
  <c r="JD8" i="3"/>
  <c r="JD9" i="3"/>
  <c r="JD10" i="3"/>
  <c r="JD11" i="3"/>
  <c r="JD12" i="3"/>
  <c r="JD13" i="3"/>
  <c r="JD14" i="3"/>
  <c r="JD15" i="3"/>
  <c r="JD16" i="3"/>
  <c r="JD17" i="3"/>
  <c r="JD18" i="3"/>
  <c r="JD19" i="3"/>
  <c r="JD20" i="3"/>
  <c r="JD21" i="3"/>
  <c r="JD22" i="3"/>
  <c r="JD23" i="3"/>
  <c r="JD24" i="3"/>
  <c r="JD25" i="3"/>
  <c r="JD26" i="3"/>
  <c r="JD27" i="3"/>
  <c r="JD28" i="3"/>
  <c r="JD29" i="3"/>
  <c r="JD30" i="3"/>
  <c r="JD31" i="3"/>
  <c r="JD32" i="3"/>
  <c r="JD33" i="3"/>
  <c r="JD34" i="3"/>
  <c r="JD35" i="3"/>
  <c r="JD36" i="3"/>
  <c r="JD37" i="3"/>
  <c r="JD38" i="3"/>
  <c r="JD39" i="3"/>
  <c r="JD40" i="3"/>
  <c r="JD41" i="3"/>
  <c r="JD42" i="3"/>
  <c r="JD43" i="3"/>
  <c r="JD44" i="3"/>
  <c r="JD45" i="3"/>
  <c r="JD46" i="3"/>
  <c r="JD47" i="3"/>
  <c r="JD48" i="3"/>
  <c r="JD49" i="3"/>
  <c r="JD50" i="3"/>
  <c r="JD51" i="3"/>
  <c r="JD52" i="3"/>
  <c r="JD53" i="3"/>
  <c r="JD54" i="3"/>
  <c r="JD55" i="3"/>
  <c r="JD56" i="3"/>
  <c r="JD57" i="3"/>
  <c r="JD58" i="3"/>
  <c r="JD59" i="3"/>
  <c r="JD60" i="3"/>
  <c r="JD61" i="3"/>
  <c r="JD62" i="3"/>
  <c r="JD63" i="3"/>
  <c r="JD64" i="3"/>
  <c r="JD65" i="3"/>
  <c r="JD66" i="3"/>
  <c r="JD67" i="3"/>
  <c r="JD68" i="3"/>
  <c r="JD69" i="3"/>
  <c r="JD70" i="3"/>
  <c r="JD71" i="3"/>
  <c r="JD72" i="3"/>
  <c r="JD73" i="3"/>
  <c r="JC5" i="3"/>
  <c r="JC6" i="3"/>
  <c r="JC7" i="3"/>
  <c r="JC8" i="3"/>
  <c r="JC9" i="3"/>
  <c r="JC10" i="3"/>
  <c r="JC11" i="3"/>
  <c r="JC12" i="3"/>
  <c r="JC13" i="3"/>
  <c r="JC14" i="3"/>
  <c r="JF14" i="3" s="1"/>
  <c r="JC15" i="3"/>
  <c r="JC16" i="3"/>
  <c r="JC17" i="3"/>
  <c r="JC18" i="3"/>
  <c r="JC19" i="3"/>
  <c r="JC20" i="3"/>
  <c r="JC21" i="3"/>
  <c r="JC22" i="3"/>
  <c r="JC23" i="3"/>
  <c r="JC24" i="3"/>
  <c r="JC25" i="3"/>
  <c r="JC26" i="3"/>
  <c r="JC27" i="3"/>
  <c r="JC28" i="3"/>
  <c r="JC29" i="3"/>
  <c r="JC30" i="3"/>
  <c r="JC31" i="3"/>
  <c r="JC32" i="3"/>
  <c r="JC33" i="3"/>
  <c r="JC34" i="3"/>
  <c r="JC35" i="3"/>
  <c r="JC36" i="3"/>
  <c r="JC37" i="3"/>
  <c r="JC38" i="3"/>
  <c r="JC39" i="3"/>
  <c r="JC40" i="3"/>
  <c r="JC41" i="3"/>
  <c r="JC42" i="3"/>
  <c r="JC43" i="3"/>
  <c r="JC44" i="3"/>
  <c r="JC45" i="3"/>
  <c r="JC46" i="3"/>
  <c r="JC47" i="3"/>
  <c r="JC48" i="3"/>
  <c r="JC49" i="3"/>
  <c r="JC50" i="3"/>
  <c r="JC51" i="3"/>
  <c r="JC52" i="3"/>
  <c r="JC53" i="3"/>
  <c r="JC54" i="3"/>
  <c r="JC55" i="3"/>
  <c r="JC56" i="3"/>
  <c r="JC57" i="3"/>
  <c r="JC58" i="3"/>
  <c r="JC59" i="3"/>
  <c r="JC60" i="3"/>
  <c r="JC61" i="3"/>
  <c r="JC62" i="3"/>
  <c r="JC63" i="3"/>
  <c r="JC64" i="3"/>
  <c r="JC65" i="3"/>
  <c r="JC66" i="3"/>
  <c r="JC67" i="3"/>
  <c r="JC68" i="3"/>
  <c r="JC69" i="3"/>
  <c r="JC70" i="3"/>
  <c r="JC71" i="3"/>
  <c r="JC72" i="3"/>
  <c r="JC73" i="3"/>
  <c r="JE4" i="3"/>
  <c r="JD4" i="3"/>
  <c r="JC4" i="3"/>
  <c r="JF4" i="3" s="1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2" i="3"/>
  <c r="K73" i="3"/>
  <c r="K4" i="3"/>
  <c r="HE5" i="1"/>
  <c r="HE6" i="1"/>
  <c r="HE7" i="1"/>
  <c r="HE16" i="1"/>
  <c r="HE17" i="1"/>
  <c r="O10" i="2" s="1"/>
  <c r="HE18" i="1"/>
  <c r="HE19" i="1"/>
  <c r="HE20" i="1"/>
  <c r="HE21" i="1"/>
  <c r="HE22" i="1"/>
  <c r="O7" i="2" s="1"/>
  <c r="HE23" i="1"/>
  <c r="HE24" i="1"/>
  <c r="HE25" i="1"/>
  <c r="HE26" i="1"/>
  <c r="HE27" i="1"/>
  <c r="HE28" i="1"/>
  <c r="HE29" i="1"/>
  <c r="HE30" i="1"/>
  <c r="HE31" i="1"/>
  <c r="HE32" i="1"/>
  <c r="HE34" i="1"/>
  <c r="HE35" i="1"/>
  <c r="HE36" i="1"/>
  <c r="HE37" i="1"/>
  <c r="HE38" i="1"/>
  <c r="HE39" i="1"/>
  <c r="HE40" i="1"/>
  <c r="O11" i="2" s="1"/>
  <c r="HE41" i="1"/>
  <c r="O14" i="2" s="1"/>
  <c r="HE42" i="1"/>
  <c r="HE43" i="1"/>
  <c r="HE44" i="1"/>
  <c r="HE45" i="1"/>
  <c r="HE46" i="1"/>
  <c r="HE47" i="1"/>
  <c r="HE48" i="1"/>
  <c r="HE49" i="1"/>
  <c r="HE50" i="1"/>
  <c r="HE51" i="1"/>
  <c r="HE52" i="1"/>
  <c r="O4" i="2" s="1"/>
  <c r="HE53" i="1"/>
  <c r="HE54" i="1"/>
  <c r="HE55" i="1"/>
  <c r="HE56" i="1"/>
  <c r="HE57" i="1"/>
  <c r="HE58" i="1"/>
  <c r="O13" i="2" s="1"/>
  <c r="HE59" i="1"/>
  <c r="HE60" i="1"/>
  <c r="HE61" i="1"/>
  <c r="HE62" i="1"/>
  <c r="HE63" i="1"/>
  <c r="O6" i="2" s="1"/>
  <c r="HE4" i="1"/>
  <c r="HD5" i="1"/>
  <c r="HD6" i="1"/>
  <c r="HD7" i="1"/>
  <c r="HD16" i="1"/>
  <c r="HD17" i="1"/>
  <c r="M10" i="2" s="1"/>
  <c r="HD18" i="1"/>
  <c r="HD19" i="1"/>
  <c r="HD20" i="1"/>
  <c r="HD21" i="1"/>
  <c r="HD22" i="1"/>
  <c r="M7" i="2" s="1"/>
  <c r="HD23" i="1"/>
  <c r="HD24" i="1"/>
  <c r="HD25" i="1"/>
  <c r="HD26" i="1"/>
  <c r="HD27" i="1"/>
  <c r="HD28" i="1"/>
  <c r="HD29" i="1"/>
  <c r="HD30" i="1"/>
  <c r="HD31" i="1"/>
  <c r="HD32" i="1"/>
  <c r="HD34" i="1"/>
  <c r="HD35" i="1"/>
  <c r="HD36" i="1"/>
  <c r="HD37" i="1"/>
  <c r="HD38" i="1"/>
  <c r="HD39" i="1"/>
  <c r="HD40" i="1"/>
  <c r="M11" i="2" s="1"/>
  <c r="HD41" i="1"/>
  <c r="M14" i="2" s="1"/>
  <c r="HD42" i="1"/>
  <c r="HD43" i="1"/>
  <c r="HD44" i="1"/>
  <c r="HD45" i="1"/>
  <c r="HD46" i="1"/>
  <c r="HD47" i="1"/>
  <c r="HD48" i="1"/>
  <c r="HD49" i="1"/>
  <c r="HD51" i="1"/>
  <c r="HD52" i="1"/>
  <c r="M4" i="2" s="1"/>
  <c r="HD53" i="1"/>
  <c r="HD54" i="1"/>
  <c r="HD55" i="1"/>
  <c r="HD56" i="1"/>
  <c r="HD57" i="1"/>
  <c r="HD58" i="1"/>
  <c r="M13" i="2" s="1"/>
  <c r="HD59" i="1"/>
  <c r="HD60" i="1"/>
  <c r="HD61" i="1"/>
  <c r="HD62" i="1"/>
  <c r="HD63" i="1"/>
  <c r="M6" i="2" s="1"/>
  <c r="HD4" i="1"/>
  <c r="HC5" i="1"/>
  <c r="HC6" i="1"/>
  <c r="HC7" i="1"/>
  <c r="HC16" i="1"/>
  <c r="HC17" i="1"/>
  <c r="K10" i="2" s="1"/>
  <c r="HC18" i="1"/>
  <c r="HC19" i="1"/>
  <c r="HC20" i="1"/>
  <c r="HC21" i="1"/>
  <c r="HC22" i="1"/>
  <c r="K7" i="2" s="1"/>
  <c r="HC23" i="1"/>
  <c r="HC24" i="1"/>
  <c r="HC25" i="1"/>
  <c r="HC26" i="1"/>
  <c r="HC27" i="1"/>
  <c r="HC28" i="1"/>
  <c r="HC29" i="1"/>
  <c r="HC30" i="1"/>
  <c r="HC31" i="1"/>
  <c r="HC32" i="1"/>
  <c r="HC34" i="1"/>
  <c r="HC35" i="1"/>
  <c r="HC36" i="1"/>
  <c r="HC37" i="1"/>
  <c r="HC38" i="1"/>
  <c r="HC39" i="1"/>
  <c r="HC40" i="1"/>
  <c r="K11" i="2" s="1"/>
  <c r="HC41" i="1"/>
  <c r="K14" i="2" s="1"/>
  <c r="HC42" i="1"/>
  <c r="HC43" i="1"/>
  <c r="HC44" i="1"/>
  <c r="HC45" i="1"/>
  <c r="HC46" i="1"/>
  <c r="HC47" i="1"/>
  <c r="HC48" i="1"/>
  <c r="HC49" i="1"/>
  <c r="HC50" i="1"/>
  <c r="HC52" i="1"/>
  <c r="K4" i="2" s="1"/>
  <c r="HC53" i="1"/>
  <c r="HC54" i="1"/>
  <c r="HC55" i="1"/>
  <c r="HC56" i="1"/>
  <c r="HC57" i="1"/>
  <c r="HC58" i="1"/>
  <c r="K13" i="2" s="1"/>
  <c r="HC59" i="1"/>
  <c r="HC60" i="1"/>
  <c r="HC61" i="1"/>
  <c r="HC62" i="1"/>
  <c r="HC63" i="1"/>
  <c r="K6" i="2" s="1"/>
  <c r="HC4" i="1"/>
  <c r="K16" i="2" s="1"/>
  <c r="L16" i="2" s="1"/>
  <c r="HB5" i="1"/>
  <c r="HB7" i="1"/>
  <c r="HB16" i="1"/>
  <c r="HB17" i="1"/>
  <c r="I10" i="2" s="1"/>
  <c r="HB18" i="1"/>
  <c r="HB19" i="1"/>
  <c r="HB20" i="1"/>
  <c r="HB21" i="1"/>
  <c r="HB22" i="1"/>
  <c r="I7" i="2" s="1"/>
  <c r="HB23" i="1"/>
  <c r="HB24" i="1"/>
  <c r="HB25" i="1"/>
  <c r="HB26" i="1"/>
  <c r="HB27" i="1"/>
  <c r="HB28" i="1"/>
  <c r="HB29" i="1"/>
  <c r="HB30" i="1"/>
  <c r="HB31" i="1"/>
  <c r="HB32" i="1"/>
  <c r="HB34" i="1"/>
  <c r="HB35" i="1"/>
  <c r="HB36" i="1"/>
  <c r="HB37" i="1"/>
  <c r="HB38" i="1"/>
  <c r="HB39" i="1"/>
  <c r="HB40" i="1"/>
  <c r="I11" i="2" s="1"/>
  <c r="HB41" i="1"/>
  <c r="I14" i="2" s="1"/>
  <c r="HB42" i="1"/>
  <c r="HB43" i="1"/>
  <c r="HB44" i="1"/>
  <c r="HB45" i="1"/>
  <c r="HB46" i="1"/>
  <c r="HB47" i="1"/>
  <c r="HB48" i="1"/>
  <c r="HB49" i="1"/>
  <c r="HB50" i="1"/>
  <c r="HB51" i="1"/>
  <c r="HB52" i="1"/>
  <c r="I4" i="2" s="1"/>
  <c r="HB53" i="1"/>
  <c r="HB54" i="1"/>
  <c r="HB55" i="1"/>
  <c r="HB56" i="1"/>
  <c r="HB57" i="1"/>
  <c r="HB58" i="1"/>
  <c r="I13" i="2" s="1"/>
  <c r="HB59" i="1"/>
  <c r="HB60" i="1"/>
  <c r="HB61" i="1"/>
  <c r="HB62" i="1"/>
  <c r="HB63" i="1"/>
  <c r="I6" i="2" s="1"/>
  <c r="AF64" i="1"/>
  <c r="HA64" i="1"/>
  <c r="GZ64" i="1"/>
  <c r="GY64" i="1"/>
  <c r="GX64" i="1"/>
  <c r="GW64" i="1"/>
  <c r="GV64" i="1"/>
  <c r="GU64" i="1"/>
  <c r="GT64" i="1"/>
  <c r="GS64" i="1"/>
  <c r="GR64" i="1"/>
  <c r="GQ64" i="1"/>
  <c r="GP64" i="1"/>
  <c r="GO64" i="1"/>
  <c r="GN64" i="1"/>
  <c r="GM64" i="1"/>
  <c r="GL64" i="1"/>
  <c r="GK64" i="1"/>
  <c r="GJ64" i="1"/>
  <c r="GI64" i="1"/>
  <c r="GH64" i="1"/>
  <c r="GG64" i="1"/>
  <c r="GF64" i="1"/>
  <c r="GE64" i="1"/>
  <c r="GD64" i="1"/>
  <c r="GC64" i="1"/>
  <c r="GB64" i="1"/>
  <c r="GA64" i="1"/>
  <c r="FZ64" i="1"/>
  <c r="FY64" i="1"/>
  <c r="FX64" i="1"/>
  <c r="FW64" i="1"/>
  <c r="FV64" i="1"/>
  <c r="FU64" i="1"/>
  <c r="FT64" i="1"/>
  <c r="FS64" i="1"/>
  <c r="FR64" i="1"/>
  <c r="FQ64" i="1"/>
  <c r="FP64" i="1"/>
  <c r="FO64" i="1"/>
  <c r="FN64" i="1"/>
  <c r="FM64" i="1"/>
  <c r="FL64" i="1"/>
  <c r="FK64" i="1"/>
  <c r="FJ64" i="1"/>
  <c r="FI64" i="1"/>
  <c r="FH64" i="1"/>
  <c r="FG64" i="1"/>
  <c r="FF64" i="1"/>
  <c r="FE64" i="1"/>
  <c r="FD64" i="1"/>
  <c r="FC64" i="1"/>
  <c r="FB64" i="1"/>
  <c r="FA64" i="1"/>
  <c r="EZ64" i="1"/>
  <c r="EY64" i="1"/>
  <c r="EX64" i="1"/>
  <c r="EW64" i="1"/>
  <c r="EV64" i="1"/>
  <c r="EU64" i="1"/>
  <c r="ET64" i="1"/>
  <c r="ES64" i="1"/>
  <c r="ER64" i="1"/>
  <c r="EQ64" i="1"/>
  <c r="EP64" i="1"/>
  <c r="EO64" i="1"/>
  <c r="EN64" i="1"/>
  <c r="EM64" i="1"/>
  <c r="EL64" i="1"/>
  <c r="EK64" i="1"/>
  <c r="EJ64" i="1"/>
  <c r="EI64" i="1"/>
  <c r="EH64" i="1"/>
  <c r="EG64" i="1"/>
  <c r="EF64" i="1"/>
  <c r="EE64" i="1"/>
  <c r="ED64" i="1"/>
  <c r="EC64" i="1"/>
  <c r="EB64" i="1"/>
  <c r="EA64" i="1"/>
  <c r="DZ64" i="1"/>
  <c r="DY64" i="1"/>
  <c r="DX64" i="1"/>
  <c r="DW64" i="1"/>
  <c r="DV64" i="1"/>
  <c r="DU64" i="1"/>
  <c r="DT64" i="1"/>
  <c r="DS64" i="1"/>
  <c r="DR64" i="1"/>
  <c r="DQ64" i="1"/>
  <c r="DP64" i="1"/>
  <c r="DO64" i="1"/>
  <c r="DN64" i="1"/>
  <c r="DM64" i="1"/>
  <c r="DL64" i="1"/>
  <c r="DK64" i="1"/>
  <c r="DJ64" i="1"/>
  <c r="DI64" i="1"/>
  <c r="DH64" i="1"/>
  <c r="DG64" i="1"/>
  <c r="DF64" i="1"/>
  <c r="DE64" i="1"/>
  <c r="DD64" i="1"/>
  <c r="DC64" i="1"/>
  <c r="DB64" i="1"/>
  <c r="DA64" i="1"/>
  <c r="CZ64" i="1"/>
  <c r="CY64" i="1"/>
  <c r="CX64" i="1"/>
  <c r="CW64" i="1"/>
  <c r="CV64" i="1"/>
  <c r="CU64" i="1"/>
  <c r="CT64" i="1"/>
  <c r="CS64" i="1"/>
  <c r="CR64" i="1"/>
  <c r="CQ64" i="1"/>
  <c r="CP64" i="1"/>
  <c r="CO64" i="1"/>
  <c r="CN64" i="1"/>
  <c r="CM64" i="1"/>
  <c r="CL64" i="1"/>
  <c r="CK64" i="1"/>
  <c r="CJ64" i="1"/>
  <c r="CI64" i="1"/>
  <c r="CH64" i="1"/>
  <c r="CG64" i="1"/>
  <c r="CF64" i="1"/>
  <c r="CE64" i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HC64" i="1"/>
  <c r="D64" i="1"/>
  <c r="HD64" i="1" s="1"/>
  <c r="HD65" i="1" s="1"/>
  <c r="E64" i="1"/>
  <c r="HE64" i="1" s="1"/>
  <c r="H10" i="18" l="1"/>
  <c r="I14" i="18"/>
  <c r="I15" i="18"/>
  <c r="DV74" i="3"/>
  <c r="DQ74" i="3"/>
  <c r="BG18" i="19"/>
  <c r="BC18" i="19"/>
  <c r="AF31" i="10"/>
  <c r="H32" i="4" s="1"/>
  <c r="H39" i="4" s="1"/>
  <c r="H28" i="4"/>
  <c r="K8" i="2"/>
  <c r="M8" i="2"/>
  <c r="M5" i="2"/>
  <c r="O8" i="2"/>
  <c r="O5" i="2"/>
  <c r="AG31" i="9"/>
  <c r="G32" i="4" s="1"/>
  <c r="G39" i="4" s="1"/>
  <c r="G28" i="4"/>
  <c r="AG30" i="9"/>
  <c r="G31" i="4" s="1"/>
  <c r="G38" i="4" s="1"/>
  <c r="G27" i="4"/>
  <c r="I5" i="2"/>
  <c r="AG14" i="14"/>
  <c r="AG37" i="14"/>
  <c r="AG15" i="14"/>
  <c r="AG38" i="14"/>
  <c r="AG15" i="12"/>
  <c r="AG38" i="12"/>
  <c r="AG14" i="9"/>
  <c r="AG37" i="9"/>
  <c r="AG15" i="9"/>
  <c r="AG38" i="9"/>
  <c r="AG15" i="5"/>
  <c r="AG38" i="5"/>
  <c r="AG16" i="5"/>
  <c r="AG39" i="5"/>
  <c r="F23" i="4"/>
  <c r="O23" i="4" s="1"/>
  <c r="AF38" i="8"/>
  <c r="F21" i="4"/>
  <c r="O21" i="4" s="1"/>
  <c r="AF36" i="8"/>
  <c r="F20" i="4"/>
  <c r="O20" i="4" s="1"/>
  <c r="AF35" i="8"/>
  <c r="F22" i="4"/>
  <c r="O22" i="4" s="1"/>
  <c r="AF37" i="8"/>
  <c r="F19" i="4"/>
  <c r="F35" i="4" s="1"/>
  <c r="AF34" i="8"/>
  <c r="AF31" i="8"/>
  <c r="F32" i="4" s="1"/>
  <c r="F39" i="4" s="1"/>
  <c r="F28" i="4"/>
  <c r="O28" i="4" s="1"/>
  <c r="O16" i="2"/>
  <c r="K5" i="2"/>
  <c r="I8" i="2"/>
  <c r="AE31" i="6"/>
  <c r="D32" i="4" s="1"/>
  <c r="D39" i="4" s="1"/>
  <c r="AE30" i="6"/>
  <c r="D31" i="4" s="1"/>
  <c r="D38" i="4" s="1"/>
  <c r="HB64" i="1"/>
  <c r="HC65" i="1" s="1"/>
  <c r="M16" i="2"/>
  <c r="N16" i="2" s="1"/>
  <c r="M3" i="2"/>
  <c r="M9" i="2"/>
  <c r="P16" i="2"/>
  <c r="O9" i="2"/>
  <c r="K9" i="2"/>
  <c r="I16" i="2"/>
  <c r="J16" i="2" s="1"/>
  <c r="O25" i="20"/>
  <c r="O12" i="2"/>
  <c r="M12" i="2"/>
  <c r="G20" i="20"/>
  <c r="U56" i="17"/>
  <c r="N58" i="17"/>
  <c r="O3" i="2"/>
  <c r="O17" i="2"/>
  <c r="M17" i="2"/>
  <c r="K3" i="2"/>
  <c r="K12" i="2"/>
  <c r="K17" i="2"/>
  <c r="I3" i="2"/>
  <c r="I9" i="2"/>
  <c r="I12" i="2"/>
  <c r="I17" i="2" s="1"/>
  <c r="J3" i="2"/>
  <c r="Z74" i="3"/>
  <c r="JC80" i="3"/>
  <c r="K24" i="2" s="1"/>
  <c r="JC79" i="3"/>
  <c r="JC78" i="3"/>
  <c r="K23" i="2" s="1"/>
  <c r="JF73" i="3"/>
  <c r="JF72" i="3"/>
  <c r="JF71" i="3"/>
  <c r="JF70" i="3"/>
  <c r="JF69" i="3"/>
  <c r="JF68" i="3"/>
  <c r="JF67" i="3"/>
  <c r="JF66" i="3"/>
  <c r="JF65" i="3"/>
  <c r="JF64" i="3"/>
  <c r="JF63" i="3"/>
  <c r="JF62" i="3"/>
  <c r="JD78" i="3"/>
  <c r="JF78" i="3" s="1"/>
  <c r="JF61" i="3"/>
  <c r="JF60" i="3"/>
  <c r="JF59" i="3"/>
  <c r="JF58" i="3"/>
  <c r="JF57" i="3"/>
  <c r="JF56" i="3"/>
  <c r="JF55" i="3"/>
  <c r="JF54" i="3"/>
  <c r="JF53" i="3"/>
  <c r="JF52" i="3"/>
  <c r="JF51" i="3"/>
  <c r="JF50" i="3"/>
  <c r="JF49" i="3"/>
  <c r="JF48" i="3"/>
  <c r="JF47" i="3"/>
  <c r="JF46" i="3"/>
  <c r="JF45" i="3"/>
  <c r="JF44" i="3"/>
  <c r="JF43" i="3"/>
  <c r="JF42" i="3"/>
  <c r="JF41" i="3"/>
  <c r="JF40" i="3"/>
  <c r="JF39" i="3"/>
  <c r="JF38" i="3"/>
  <c r="JF37" i="3"/>
  <c r="JF36" i="3"/>
  <c r="JF35" i="3"/>
  <c r="JF34" i="3"/>
  <c r="JF33" i="3"/>
  <c r="JF32" i="3"/>
  <c r="JF31" i="3"/>
  <c r="JF30" i="3"/>
  <c r="JF29" i="3"/>
  <c r="JF28" i="3"/>
  <c r="JF27" i="3"/>
  <c r="JF26" i="3"/>
  <c r="JF25" i="3"/>
  <c r="JF24" i="3"/>
  <c r="JF23" i="3"/>
  <c r="JF22" i="3"/>
  <c r="JF21" i="3"/>
  <c r="JF20" i="3"/>
  <c r="JF19" i="3"/>
  <c r="JF18" i="3"/>
  <c r="JF17" i="3"/>
  <c r="JF16" i="3"/>
  <c r="JF15" i="3"/>
  <c r="JF13" i="3"/>
  <c r="JF12" i="3"/>
  <c r="JF11" i="3"/>
  <c r="JF10" i="3"/>
  <c r="JF9" i="3"/>
  <c r="JF8" i="3"/>
  <c r="JD80" i="3"/>
  <c r="JF7" i="3"/>
  <c r="JD79" i="3"/>
  <c r="JF79" i="3" s="1"/>
  <c r="JF6" i="3"/>
  <c r="JF5" i="3"/>
  <c r="JE80" i="3"/>
  <c r="O24" i="2" s="1"/>
  <c r="JE79" i="3"/>
  <c r="JE78" i="3"/>
  <c r="JE76" i="3"/>
  <c r="O20" i="2" s="1"/>
  <c r="JD76" i="3"/>
  <c r="M20" i="2" s="1"/>
  <c r="JC76" i="3"/>
  <c r="K20" i="2" s="1"/>
  <c r="JE74" i="3"/>
  <c r="JD74" i="3"/>
  <c r="K74" i="3"/>
  <c r="JC74" i="3"/>
  <c r="JF74" i="3" s="1"/>
  <c r="C39" i="4"/>
  <c r="O29" i="4"/>
  <c r="W56" i="17"/>
  <c r="JE77" i="3"/>
  <c r="O21" i="2" s="1"/>
  <c r="O25" i="2" s="1"/>
  <c r="JD77" i="3"/>
  <c r="M21" i="2" s="1"/>
  <c r="JC77" i="3"/>
  <c r="K21" i="2" s="1"/>
  <c r="JF77" i="3"/>
  <c r="AG30" i="16"/>
  <c r="N27" i="4"/>
  <c r="O27" i="4" s="1"/>
  <c r="N19" i="4"/>
  <c r="N35" i="4" s="1"/>
  <c r="AG34" i="16"/>
  <c r="AG34" i="11"/>
  <c r="AG35" i="11"/>
  <c r="AG36" i="11"/>
  <c r="AG37" i="11"/>
  <c r="AG31" i="11"/>
  <c r="I32" i="4" s="1"/>
  <c r="AG38" i="11"/>
  <c r="AF34" i="10"/>
  <c r="AF35" i="10"/>
  <c r="AF36" i="10"/>
  <c r="AF37" i="10"/>
  <c r="AF38" i="10"/>
  <c r="AG34" i="7"/>
  <c r="AG37" i="7"/>
  <c r="AG36" i="7"/>
  <c r="AG35" i="7"/>
  <c r="AG38" i="7"/>
  <c r="D24" i="4"/>
  <c r="D36" i="4" s="1"/>
  <c r="C19" i="4"/>
  <c r="H17" i="2"/>
  <c r="P3" i="2"/>
  <c r="N3" i="2"/>
  <c r="L3" i="2"/>
  <c r="K18" i="2"/>
  <c r="M18" i="2"/>
  <c r="P4" i="2"/>
  <c r="N4" i="2"/>
  <c r="L4" i="2"/>
  <c r="J4" i="2"/>
  <c r="P5" i="2"/>
  <c r="N5" i="2"/>
  <c r="L5" i="2"/>
  <c r="J5" i="2"/>
  <c r="P6" i="2"/>
  <c r="N6" i="2"/>
  <c r="L6" i="2"/>
  <c r="J6" i="2"/>
  <c r="P7" i="2"/>
  <c r="N7" i="2"/>
  <c r="L7" i="2"/>
  <c r="J7" i="2"/>
  <c r="P8" i="2"/>
  <c r="N8" i="2"/>
  <c r="L8" i="2"/>
  <c r="J8" i="2"/>
  <c r="P9" i="2"/>
  <c r="N9" i="2"/>
  <c r="L9" i="2"/>
  <c r="J9" i="2"/>
  <c r="P10" i="2"/>
  <c r="N10" i="2"/>
  <c r="L10" i="2"/>
  <c r="J10" i="2"/>
  <c r="P11" i="2"/>
  <c r="N11" i="2"/>
  <c r="L11" i="2"/>
  <c r="J11" i="2"/>
  <c r="P12" i="2"/>
  <c r="N12" i="2"/>
  <c r="L12" i="2"/>
  <c r="J12" i="2"/>
  <c r="P13" i="2"/>
  <c r="N13" i="2"/>
  <c r="L13" i="2"/>
  <c r="J13" i="2"/>
  <c r="P14" i="2"/>
  <c r="N14" i="2"/>
  <c r="L14" i="2"/>
  <c r="J14" i="2"/>
  <c r="P15" i="2"/>
  <c r="N15" i="2"/>
  <c r="L15" i="2"/>
  <c r="J15" i="2"/>
  <c r="P21" i="2"/>
  <c r="P23" i="2"/>
  <c r="AA23" i="21"/>
  <c r="AA28" i="21" s="1"/>
  <c r="Z23" i="21"/>
  <c r="Z28" i="21" s="1"/>
  <c r="C28" i="21"/>
  <c r="G37" i="20"/>
  <c r="M37" i="20"/>
  <c r="O37" i="20" s="1"/>
  <c r="N37" i="20"/>
  <c r="P37" i="20" s="1"/>
  <c r="P25" i="20"/>
  <c r="O28" i="20"/>
  <c r="P28" i="20"/>
  <c r="O31" i="20"/>
  <c r="P31" i="20"/>
  <c r="O34" i="20"/>
  <c r="P34" i="20"/>
  <c r="O8" i="20"/>
  <c r="O11" i="20"/>
  <c r="O14" i="20"/>
  <c r="O17" i="20"/>
  <c r="P8" i="20"/>
  <c r="P11" i="20"/>
  <c r="P14" i="20"/>
  <c r="P17" i="20"/>
  <c r="K76" i="3"/>
  <c r="K77" i="3"/>
  <c r="K78" i="3"/>
  <c r="K79" i="3"/>
  <c r="K80" i="3"/>
  <c r="I39" i="4" l="1"/>
  <c r="O32" i="4"/>
  <c r="O39" i="4" s="1"/>
  <c r="JF80" i="3"/>
  <c r="M24" i="2"/>
  <c r="JF76" i="3"/>
  <c r="N31" i="4"/>
  <c r="AG37" i="16"/>
  <c r="D26" i="4"/>
  <c r="D37" i="4"/>
  <c r="C24" i="4"/>
  <c r="C26" i="4"/>
  <c r="O26" i="4" s="1"/>
  <c r="AG36" i="5"/>
  <c r="C35" i="4"/>
  <c r="O19" i="4"/>
  <c r="O35" i="4" s="1"/>
  <c r="P17" i="2"/>
  <c r="N17" i="2"/>
  <c r="L17" i="2"/>
  <c r="J17" i="2"/>
  <c r="M25" i="2" l="1"/>
  <c r="P24" i="2"/>
  <c r="K25" i="2"/>
  <c r="P25" i="2" s="1"/>
  <c r="P20" i="2"/>
  <c r="N38" i="4"/>
  <c r="O31" i="4"/>
  <c r="O38" i="4" s="1"/>
  <c r="AG37" i="5"/>
  <c r="C36" i="4"/>
  <c r="O24" i="4"/>
  <c r="O36" i="4" s="1"/>
  <c r="C37" i="4" l="1"/>
  <c r="O25" i="4"/>
  <c r="O37" i="4" s="1"/>
  <c r="H37" i="20"/>
  <c r="AE38" i="6"/>
  <c r="AE37" i="6"/>
  <c r="AE35" i="6"/>
  <c r="AE34" i="6"/>
  <c r="AE36" i="6"/>
  <c r="Z7" i="21" l="1"/>
  <c r="AF41" i="10"/>
  <c r="AF43" i="10"/>
  <c r="AF43" i="8"/>
  <c r="AF41" i="8"/>
  <c r="AA5" i="21"/>
  <c r="AA10" i="21"/>
  <c r="Z8" i="21"/>
  <c r="Z9" i="21"/>
  <c r="AF42" i="13"/>
  <c r="AA9" i="21"/>
  <c r="AF41" i="15"/>
  <c r="AF43" i="15"/>
  <c r="AA6" i="21"/>
  <c r="Z6" i="21"/>
  <c r="AF42" i="8"/>
  <c r="AF42" i="15"/>
  <c r="AF42" i="10"/>
  <c r="AF43" i="13"/>
  <c r="AF41" i="13"/>
  <c r="Z10" i="21"/>
  <c r="Z5" i="21"/>
  <c r="AA8" i="21"/>
  <c r="AA7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tc={4283B05E-7DCA-4293-BD91-1F404FAE3C11}</author>
  </authors>
  <commentList>
    <comment ref="S23" authorId="0" shapeId="0" xr:uid="{4283B05E-7DCA-4293-BD91-1F404FAE3C11}">
      <text>
        <t>[Threaded comment]
Your version of Excel allows you to read this threaded comment; however, any edits to it will get removed if the file is opened in a newer version of Excel. Learn more: https://go.microsoft.com/fwlink/?linkid=870924
Comment:
    I started going through some of the data 2/20; left ! on what days I did</t>
      </text>
    </comment>
  </commentList>
</comments>
</file>

<file path=xl/sharedStrings.xml><?xml version="1.0" encoding="utf-8"?>
<sst xmlns="http://schemas.openxmlformats.org/spreadsheetml/2006/main" count="6237" uniqueCount="434">
  <si>
    <t>Source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</si>
  <si>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</si>
  <si>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</si>
  <si>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</si>
  <si>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</si>
  <si>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</si>
  <si>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</si>
  <si>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</si>
  <si>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</si>
  <si>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</si>
  <si>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</si>
  <si>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</si>
  <si>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</si>
  <si>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</si>
  <si>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</si>
  <si>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</si>
  <si>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</si>
  <si>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</si>
  <si>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</si>
  <si>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</si>
  <si>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</si>
  <si>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</si>
  <si>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</si>
  <si>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</si>
  <si>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</si>
  <si>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</si>
  <si>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</si>
  <si>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</si>
  <si>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</si>
  <si>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</si>
  <si>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</si>
  <si>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</si>
  <si>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</si>
  <si>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</si>
  <si>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</si>
  <si>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</si>
  <si>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</si>
  <si>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</si>
  <si>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</si>
  <si>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</si>
  <si>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</si>
  <si>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</si>
  <si>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</si>
  <si>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</si>
  <si>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</si>
  <si>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</si>
  <si>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</si>
  <si>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</si>
  <si>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</si>
  <si>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</si>
  <si>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</si>
  <si>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</si>
  <si>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</si>
  <si>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TOTALS</t>
  </si>
  <si>
    <t>1/1 - 1/7</t>
  </si>
  <si>
    <t>1/8 - 1/14</t>
  </si>
  <si>
    <t>1/15 - 1/21</t>
  </si>
  <si>
    <t>1/22 - 1/28</t>
  </si>
  <si>
    <t>1/29 - 2/4</t>
  </si>
  <si>
    <t>2/5  - 2/11</t>
  </si>
  <si>
    <t>2/12 - 2/18</t>
  </si>
  <si>
    <t>2/19 - 2/25</t>
  </si>
  <si>
    <t>2/26 - 3/3</t>
  </si>
  <si>
    <t>3/4 - 3/10</t>
  </si>
  <si>
    <t>3/11 - 3/17</t>
  </si>
  <si>
    <t>3/18 - 3/24</t>
  </si>
  <si>
    <t>3/25 - 3/31</t>
  </si>
  <si>
    <t>4/1 - 4/7</t>
  </si>
  <si>
    <t>4/8 - 4/14</t>
  </si>
  <si>
    <t>4/15 - 4/21</t>
  </si>
  <si>
    <t>4/22 - 4/28</t>
  </si>
  <si>
    <t>4/29 - 5/5</t>
  </si>
  <si>
    <t>5/6 - 5/12</t>
  </si>
  <si>
    <t>5/13 - 5/19</t>
  </si>
  <si>
    <t>5/20 - 5/26</t>
  </si>
  <si>
    <t>5/27 - 6/2</t>
  </si>
  <si>
    <t>6/3 - 6/9</t>
  </si>
  <si>
    <t>6/10 - 6/16</t>
  </si>
  <si>
    <t>6/17 - 6/23</t>
  </si>
  <si>
    <t>6/24 - 6/30</t>
  </si>
  <si>
    <t>7/1 - 7/7</t>
  </si>
  <si>
    <t>7/8 - 7/14</t>
  </si>
  <si>
    <t>7/15 - 7/21</t>
  </si>
  <si>
    <t>7/22 - 7/28</t>
  </si>
  <si>
    <t>7/20 - 8/4</t>
  </si>
  <si>
    <t>8/5 - 8/11</t>
  </si>
  <si>
    <t>8/12 - 8/18</t>
  </si>
  <si>
    <t>8/19 - 8/25</t>
  </si>
  <si>
    <t>8/26 - 9/1</t>
  </si>
  <si>
    <t>9/2 - 9/8</t>
  </si>
  <si>
    <t>9/9 - 9/15</t>
  </si>
  <si>
    <t>9/16 - 9/22</t>
  </si>
  <si>
    <t>9/23 - 9/29</t>
  </si>
  <si>
    <t>9/30 - 10/6</t>
  </si>
  <si>
    <t>10/7 - 10/13</t>
  </si>
  <si>
    <t>10/14 - 10/20</t>
  </si>
  <si>
    <t>10/21 - 10/27</t>
  </si>
  <si>
    <t>10/28- 11/3</t>
  </si>
  <si>
    <t>11/4 - 11/10</t>
  </si>
  <si>
    <t>11/11 - 11/17</t>
  </si>
  <si>
    <t>11/18 - 11/24</t>
  </si>
  <si>
    <t>11/25 - 12/1</t>
  </si>
  <si>
    <t>12/2 - 12/8</t>
  </si>
  <si>
    <t>12/9 -12/15</t>
  </si>
  <si>
    <t>12/16 -12/22</t>
  </si>
  <si>
    <t>12/23 -12/31</t>
  </si>
  <si>
    <t>Lead</t>
  </si>
  <si>
    <t>Appt</t>
  </si>
  <si>
    <t>Sold</t>
  </si>
  <si>
    <t>$</t>
  </si>
  <si>
    <t>Leads</t>
  </si>
  <si>
    <t>Appts</t>
  </si>
  <si>
    <t>Sales</t>
  </si>
  <si>
    <t>Aztec Truck</t>
  </si>
  <si>
    <t>Drive by/Building</t>
  </si>
  <si>
    <t>HOME SHOW - Cal Expo (February)</t>
  </si>
  <si>
    <t>HOME SHOW - Sportman's Expo (Roseville)</t>
  </si>
  <si>
    <t>HOME SHOW - Cal Expo (Mar)</t>
  </si>
  <si>
    <t>HOME SHOW - Yuba Home &amp; Garden Show (Mar)</t>
  </si>
  <si>
    <t>HOME SHOW - Sac Reptile Show (Apr)</t>
  </si>
  <si>
    <t>HOME SHOW - Placerville Home &amp; Garden (May)</t>
  </si>
  <si>
    <t>HOME SHOW - Auburn Home Show (May)</t>
  </si>
  <si>
    <t>HOME SHOW - Yuba - Sutter Fair (Jun)</t>
  </si>
  <si>
    <t>HOME SHOW - Cal Expo (Oct)</t>
  </si>
  <si>
    <t>HOME SHOW - Auburn Home Show (Sept)</t>
  </si>
  <si>
    <t>INTERNET - GoSolarPools.com</t>
  </si>
  <si>
    <t>INTERNET - WEBSITE - Angie's List</t>
  </si>
  <si>
    <t>INTERNET - WEBSITE - Aquatherm</t>
  </si>
  <si>
    <t>INTERNET - WEBSITE - Aztec Solar</t>
  </si>
  <si>
    <t>INTERNET - WEBSITE - Bing</t>
  </si>
  <si>
    <t>INTERNET - WEBSITE - CALSSA</t>
  </si>
  <si>
    <t>INTERNET - WEBSITE - Facebook</t>
  </si>
  <si>
    <t>INTERNET - WEBSITE - Google</t>
  </si>
  <si>
    <t>INTERNET - WEBSITE - Heliocol</t>
  </si>
  <si>
    <t>INTERNET - WEBSITE - Live Chat</t>
  </si>
  <si>
    <t>INTERNET - WEBSITE - LoanPal</t>
  </si>
  <si>
    <t>INTERNET - WEBSITE - My9SecondSavings</t>
  </si>
  <si>
    <t>INTERNET - WEBSITE - PG&amp;E</t>
  </si>
  <si>
    <t>INTERNET - WEBSITE - SMUD</t>
  </si>
  <si>
    <t>INTERNET - WEBSITE - SOLAR SACRAMENTO</t>
  </si>
  <si>
    <t>INTERNET - WEBSITE - Solaredge</t>
  </si>
  <si>
    <t>INTERNET - WEBSITE - Solahart</t>
  </si>
  <si>
    <t>INTERNET - WEBSITE - Swell Energy</t>
  </si>
  <si>
    <t>INTERNET - WEBSITE - Tesla</t>
  </si>
  <si>
    <t>INTERNET - WEBSITE - Yelp</t>
  </si>
  <si>
    <t>INTERNET - WEBSITE - 9 Second Savings</t>
  </si>
  <si>
    <t>INTERNET - WEBSITE - Utility Payment Savings</t>
  </si>
  <si>
    <t>INTERNET - WEBSITE - Yourpowersavings.com</t>
  </si>
  <si>
    <t>INTERNET - WEBSITE - Pvsavings.com</t>
  </si>
  <si>
    <t>Mailchimp</t>
  </si>
  <si>
    <t>MAILER - DIRECT MAIL - Pool Postcard 2024</t>
  </si>
  <si>
    <t>Next Door App</t>
  </si>
  <si>
    <t>Previous Customer</t>
  </si>
  <si>
    <t>Previous Lead</t>
  </si>
  <si>
    <t>Print Ads - Rancho Murieta</t>
  </si>
  <si>
    <t>Purify</t>
  </si>
  <si>
    <t>Radio - KFBK 1530 AM</t>
  </si>
  <si>
    <t>Radio - KHTK 1140 AM</t>
  </si>
  <si>
    <t>Radio - RAD</t>
  </si>
  <si>
    <t xml:space="preserve">REFERRAL - Contractor   </t>
  </si>
  <si>
    <t xml:space="preserve">REFERRAL - Customer   </t>
  </si>
  <si>
    <t>REFERRAL - IPSSA</t>
  </si>
  <si>
    <t>REFERRAL - Employee</t>
  </si>
  <si>
    <t>Roseville Race July 2019</t>
  </si>
  <si>
    <t>Sac Business Journal</t>
  </si>
  <si>
    <t>Self Generated</t>
  </si>
  <si>
    <t>Sunly</t>
  </si>
  <si>
    <t>Telemarketing</t>
  </si>
  <si>
    <t>TV - CH. 3  KCRA News</t>
  </si>
  <si>
    <t>TV- CH 10 KXTV ABC News</t>
  </si>
  <si>
    <t>Word of Mouth</t>
  </si>
  <si>
    <t>Yard Sign</t>
  </si>
  <si>
    <t xml:space="preserve">Yellow Pages   </t>
  </si>
  <si>
    <t xml:space="preserve">Cancellation sale of $64927 on 12th/13th </t>
  </si>
  <si>
    <t>Cancellations: Ref. Customer: 2 (-$55781) on the 30th</t>
  </si>
  <si>
    <t>(1 Service Lead)</t>
  </si>
  <si>
    <t>Swell Energy 19 Leads</t>
  </si>
  <si>
    <t>Reactivated Leads</t>
  </si>
  <si>
    <t>My9Seconds -$40927</t>
  </si>
  <si>
    <t>Google -$24000</t>
  </si>
  <si>
    <t>Main Heading</t>
  </si>
  <si>
    <t>Sub-Heading</t>
  </si>
  <si>
    <t>Costs</t>
  </si>
  <si>
    <t>Campaign Name</t>
  </si>
  <si>
    <t>Campaign Cost</t>
  </si>
  <si>
    <t># of Leads</t>
  </si>
  <si>
    <t>Cost Per Lead</t>
  </si>
  <si>
    <t># of Appts</t>
  </si>
  <si>
    <t>Cost per Appt</t>
  </si>
  <si>
    <t># of Sales</t>
  </si>
  <si>
    <t>Cost per Sale</t>
  </si>
  <si>
    <t>Revenue</t>
  </si>
  <si>
    <t>% Cost of Revenue</t>
  </si>
  <si>
    <t>6033 - Lead Generator</t>
  </si>
  <si>
    <t>Solar Reviews</t>
  </si>
  <si>
    <t>x</t>
  </si>
  <si>
    <t>Referrals</t>
  </si>
  <si>
    <t>Referral</t>
  </si>
  <si>
    <t>IPSSA</t>
  </si>
  <si>
    <t>6015 - Customer</t>
  </si>
  <si>
    <t>A</t>
  </si>
  <si>
    <t>Trade Show</t>
  </si>
  <si>
    <t>6016 - IPSSA</t>
  </si>
  <si>
    <t>B</t>
  </si>
  <si>
    <t>Yellow Pages</t>
  </si>
  <si>
    <t>6017 - Contractor</t>
  </si>
  <si>
    <t>Social Media</t>
  </si>
  <si>
    <t>6018 - Other</t>
  </si>
  <si>
    <t>Online Ads</t>
  </si>
  <si>
    <t>Referral - Other</t>
  </si>
  <si>
    <t>Aztec Website</t>
  </si>
  <si>
    <t>Angie's List</t>
  </si>
  <si>
    <t>6011 - Trade Show</t>
  </si>
  <si>
    <t>Cal Expo (Jan)</t>
  </si>
  <si>
    <t>TV Ads / Radio</t>
  </si>
  <si>
    <t>Cal Expo (Mar)</t>
  </si>
  <si>
    <t>Yuba Home &amp; Garden Show (Mar)</t>
  </si>
  <si>
    <t>Pool Mailers</t>
  </si>
  <si>
    <t>Sac Reptile Show (Apr)</t>
  </si>
  <si>
    <t>External Website Referrals</t>
  </si>
  <si>
    <t>Placerville Home &amp; Garden (May)</t>
  </si>
  <si>
    <t>Aztec Generated</t>
  </si>
  <si>
    <t>Auburn Home Show (May)</t>
  </si>
  <si>
    <t>Total Campaigns</t>
  </si>
  <si>
    <t>Yuba - Sutter Fair (June)</t>
  </si>
  <si>
    <t>Auburn Home Show (Sept)</t>
  </si>
  <si>
    <t>Closing %</t>
  </si>
  <si>
    <t>Cal Expo (Oct)</t>
  </si>
  <si>
    <t>Pool</t>
  </si>
  <si>
    <t>6012 - Trade Show Supplies &amp; Parking</t>
  </si>
  <si>
    <t>PV</t>
  </si>
  <si>
    <t>6040 - Yellow Pages &amp; Phone Directory</t>
  </si>
  <si>
    <t>Pool Pump</t>
  </si>
  <si>
    <t>Surewest</t>
  </si>
  <si>
    <t>SHW</t>
  </si>
  <si>
    <t>Hibu</t>
  </si>
  <si>
    <t>Battery System</t>
  </si>
  <si>
    <t>YP - 00000</t>
  </si>
  <si>
    <t>TOTAL</t>
  </si>
  <si>
    <t>6038 - Newspaper</t>
  </si>
  <si>
    <t>Valley Oak Press</t>
  </si>
  <si>
    <t>6035 - Internet/Email/Web Page</t>
  </si>
  <si>
    <t>Ellington Web Page Architecture</t>
  </si>
  <si>
    <t>Ellington PR</t>
  </si>
  <si>
    <t>Ellington Fee</t>
  </si>
  <si>
    <t>Thirds</t>
  </si>
  <si>
    <t>Instagram</t>
  </si>
  <si>
    <t>Wordpress Mgmt</t>
  </si>
  <si>
    <t>SolarSacramento.org Mgmt</t>
  </si>
  <si>
    <t>Outbrain Mgmt</t>
  </si>
  <si>
    <t>Google Display Network Mgmt</t>
  </si>
  <si>
    <t>Monthly Adwords</t>
  </si>
  <si>
    <t>Reviews Aztec.com</t>
  </si>
  <si>
    <t>Linkedin</t>
  </si>
  <si>
    <t>Tik Tok Ads</t>
  </si>
  <si>
    <t>Ellington Discount</t>
  </si>
  <si>
    <t>Social Media Actor</t>
  </si>
  <si>
    <t>Web Development / Cookie Pro</t>
  </si>
  <si>
    <t>Ellington Graphic Design</t>
  </si>
  <si>
    <t>Geotargeting Ads</t>
  </si>
  <si>
    <t>Wordfence Security</t>
  </si>
  <si>
    <t xml:space="preserve">Accessibe.com </t>
  </si>
  <si>
    <t>Google Adwords (google)</t>
  </si>
  <si>
    <t>Outbrain</t>
  </si>
  <si>
    <t>Data Purchase for SMS Campaign</t>
  </si>
  <si>
    <t>Service Keyword Campaign</t>
  </si>
  <si>
    <t>Blue Host</t>
  </si>
  <si>
    <t>Tax Calculator</t>
  </si>
  <si>
    <t>Facebook</t>
  </si>
  <si>
    <t>Live Chat (Sacramento Internet Marketing)</t>
  </si>
  <si>
    <t>Twilio</t>
  </si>
  <si>
    <t>Circle Prospecting</t>
  </si>
  <si>
    <t>6031 - Telemarketing</t>
  </si>
  <si>
    <t>Call Source</t>
  </si>
  <si>
    <t>White Pages (Premium PRO)</t>
  </si>
  <si>
    <t>Yelp Jobs</t>
  </si>
  <si>
    <t>6030 - Television</t>
  </si>
  <si>
    <t>Ch 10</t>
  </si>
  <si>
    <t>KCRA Ch. 3 (Creative Media Partners)</t>
  </si>
  <si>
    <t>xxxx - Radio</t>
  </si>
  <si>
    <t>RAD Radio</t>
  </si>
  <si>
    <t>KHTK 1140</t>
  </si>
  <si>
    <t>6039 - Promotion Events</t>
  </si>
  <si>
    <t>Residential - Other</t>
  </si>
  <si>
    <t>Guild Quality</t>
  </si>
  <si>
    <t>6028 - Pool Direct Mailer</t>
  </si>
  <si>
    <t>6029 - Misc Mailer</t>
  </si>
  <si>
    <t>2/5  -2/11</t>
  </si>
  <si>
    <t>7/29 - 8/4</t>
  </si>
  <si>
    <t>10/28 - 11/3</t>
  </si>
  <si>
    <t>Tech</t>
  </si>
  <si>
    <t>%</t>
  </si>
  <si>
    <t>Anthony</t>
  </si>
  <si>
    <t>Clint</t>
  </si>
  <si>
    <t>Jack</t>
  </si>
  <si>
    <t>Jen Louise</t>
  </si>
  <si>
    <t>Jonathan</t>
  </si>
  <si>
    <t>Lloyd</t>
  </si>
  <si>
    <t xml:space="preserve">Mark </t>
  </si>
  <si>
    <t xml:space="preserve">Matt </t>
  </si>
  <si>
    <t>Michelle</t>
  </si>
  <si>
    <t>Munro</t>
  </si>
  <si>
    <t>Rusty</t>
  </si>
  <si>
    <t>Tom</t>
  </si>
  <si>
    <t xml:space="preserve">Pool Pump </t>
  </si>
  <si>
    <t>Doug</t>
  </si>
  <si>
    <t>Kevin</t>
  </si>
  <si>
    <t xml:space="preserve">Pool </t>
  </si>
  <si>
    <t>*Michelle had two cancelled PV (12th and 13th) of $64927</t>
  </si>
  <si>
    <t>*Clint 4/18 $36695 cancelled PV sale</t>
  </si>
  <si>
    <t>*Cancellations for Matt (1 Pool $7883) and Mark (1 PV $47898) on the 30th</t>
  </si>
  <si>
    <t>Cancellations for Jack (1 Pool $7507)</t>
  </si>
  <si>
    <t>Shirley (1 pool appt)</t>
  </si>
  <si>
    <t>(Shirley 1 pool appt)</t>
  </si>
  <si>
    <t>(Shirley 1 PV)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</si>
  <si>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</si>
  <si>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</si>
  <si>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</si>
  <si>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</si>
  <si>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</si>
  <si>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</si>
  <si>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</si>
  <si>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</si>
  <si>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</si>
  <si>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</si>
  <si>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</si>
  <si>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</si>
  <si>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- Phone Only</t>
  </si>
  <si>
    <t xml:space="preserve"> - Email Only</t>
  </si>
  <si>
    <t xml:space="preserve"> - Phone and Email</t>
  </si>
  <si>
    <t xml:space="preserve"> - Address Only</t>
  </si>
  <si>
    <t>Appointments Set</t>
  </si>
  <si>
    <t>Appointments Ran</t>
  </si>
  <si>
    <t>Appointments Canceled</t>
  </si>
  <si>
    <t>Unit Sales</t>
  </si>
  <si>
    <t>$ Sales</t>
  </si>
  <si>
    <t>Canceled Unit Sales</t>
  </si>
  <si>
    <t xml:space="preserve"> </t>
  </si>
  <si>
    <t>$ Canceled Sales</t>
  </si>
  <si>
    <t>Total Unit Sales</t>
  </si>
  <si>
    <t>Total $ Sales</t>
  </si>
  <si>
    <t>Difference '19-'24</t>
  </si>
  <si>
    <t>Unit Sales (w/ cancellations)</t>
  </si>
  <si>
    <t>$ Sales (w/ cancellations)</t>
  </si>
  <si>
    <t>Totals</t>
  </si>
  <si>
    <t>Total Sales</t>
  </si>
  <si>
    <t>$ Total  Sales</t>
  </si>
  <si>
    <t>Differences 19/24</t>
  </si>
  <si>
    <t>Telemarketer Sets</t>
  </si>
  <si>
    <t>Shirley</t>
  </si>
  <si>
    <t>Total Sets Made</t>
  </si>
  <si>
    <t>c</t>
  </si>
  <si>
    <t>*Mark (1) set</t>
  </si>
  <si>
    <t>*Jack (2) sets</t>
  </si>
  <si>
    <t>*Jack (1) set</t>
  </si>
  <si>
    <t>4+</t>
  </si>
  <si>
    <t>Jack 1</t>
  </si>
  <si>
    <t>Jonathan 1</t>
  </si>
  <si>
    <t>r5k</t>
  </si>
  <si>
    <t>Maria (1)</t>
  </si>
  <si>
    <t>Jack (1)</t>
  </si>
  <si>
    <t>Jonathan (1)</t>
  </si>
  <si>
    <t>Jack(1)</t>
  </si>
  <si>
    <t>2019/2024 Weekly Comparison</t>
  </si>
  <si>
    <t>Week</t>
  </si>
  <si>
    <t>Sales (Unit)</t>
  </si>
  <si>
    <t>Sales ($)</t>
  </si>
  <si>
    <t>Cancels (Unit)</t>
  </si>
  <si>
    <t>Cancels ($)</t>
  </si>
  <si>
    <t>Total (Units)</t>
  </si>
  <si>
    <t>Total ($)</t>
  </si>
  <si>
    <t>1/1 - 1/6</t>
  </si>
  <si>
    <t>1/7 - 1/13</t>
  </si>
  <si>
    <t>1/14 - 1/20</t>
  </si>
  <si>
    <t>1/21 - 1/27</t>
  </si>
  <si>
    <t>1/28 - 2/3</t>
  </si>
  <si>
    <t>2/4 - 2/10</t>
  </si>
  <si>
    <t>2/5 - 2/11</t>
  </si>
  <si>
    <t>2/11 - 2/17</t>
  </si>
  <si>
    <t>2/13 - 2/18</t>
  </si>
  <si>
    <t>2/18 - 2/24</t>
  </si>
  <si>
    <t>2/25 - 3/3</t>
  </si>
  <si>
    <t>9/23 - 9/30</t>
  </si>
  <si>
    <t>10/1 - 10/6</t>
  </si>
  <si>
    <t>12/9 - 12/15</t>
  </si>
  <si>
    <t>12/16 - 12/22</t>
  </si>
  <si>
    <t>12/23 - 12/31</t>
  </si>
  <si>
    <t>Cancel Rate</t>
  </si>
  <si>
    <t>Date Range:</t>
  </si>
  <si>
    <t>July 1st-14th</t>
  </si>
  <si>
    <t>Difference</t>
  </si>
  <si>
    <t>Appts Set</t>
  </si>
  <si>
    <t>Appts  Ran</t>
  </si>
  <si>
    <t>Units Sold</t>
  </si>
  <si>
    <t>Average Sale</t>
  </si>
  <si>
    <t>Closing % From Lead to Appt :</t>
  </si>
  <si>
    <t>Closing % From Appt to Sale :</t>
  </si>
  <si>
    <t>Cancelled Sales</t>
  </si>
  <si>
    <t>#</t>
  </si>
  <si>
    <t>Net</t>
  </si>
  <si>
    <t>YTD</t>
  </si>
  <si>
    <t>Sales Person</t>
  </si>
  <si>
    <t>Mark L</t>
  </si>
  <si>
    <t>Matt</t>
  </si>
  <si>
    <t>Rusty/Shirley</t>
  </si>
  <si>
    <t>Rusty / Shirley</t>
  </si>
  <si>
    <t>Jack lost Pool (1) for $7507 5/14/24</t>
  </si>
  <si>
    <t>Sales ( No Cancellations)</t>
  </si>
  <si>
    <t>POOL</t>
  </si>
  <si>
    <t>POOL (Quarterly)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</si>
  <si>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</si>
  <si>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</si>
  <si>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</si>
  <si>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</si>
  <si>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</si>
  <si>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</si>
  <si>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</si>
  <si>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</si>
  <si>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</si>
  <si>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</si>
  <si>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</si>
  <si>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PV (Quarterly)</t>
  </si>
  <si>
    <t>TRENDING REPORT (GROSS SALES)</t>
  </si>
  <si>
    <t>DATE</t>
  </si>
  <si>
    <t>Avg</t>
  </si>
  <si>
    <t>January Goals</t>
  </si>
  <si>
    <t>1-7</t>
  </si>
  <si>
    <t>0</t>
  </si>
  <si>
    <t>8-14</t>
  </si>
  <si>
    <t>3</t>
  </si>
  <si>
    <t>15-21</t>
  </si>
  <si>
    <t>22-27</t>
  </si>
  <si>
    <t>2</t>
  </si>
  <si>
    <t>28+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</si>
</sst>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&quot;$&quot;#,##0"/>
    <numFmt numFmtId="166" formatCode="&quot;$&quot;#,##0.00"/>
    <numFmt numFmtId="167" formatCode="_(&quot;$&quot;* #,##0_);_(&quot;$&quot;* \(#,##0\);_(&quot;$&quot;* &quot;-&quot;??_);_(@_)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Aptos Narrow"/>
      <family val="2"/>
    </font>
    <font>
      <b/>
      <sz val="12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8F0BF"/>
        <bgColor indexed="64"/>
      </patternFill>
    </fill>
    <fill>
      <patternFill patternType="solid">
        <fgColor rgb="FFDCB5E8"/>
        <bgColor indexed="64"/>
      </patternFill>
    </fill>
    <fill>
      <patternFill patternType="solid">
        <fgColor rgb="FFF09D8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54C0E8"/>
        <bgColor indexed="64"/>
      </patternFill>
    </fill>
    <fill>
      <patternFill patternType="solid">
        <fgColor rgb="FFF5AB7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47A65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300">
    <xf numFmtId="0" fontId="0" fillId="0" borderId="0" xfId="0"/>
    <xf numFmtId="0" fontId="1" fillId="0" borderId="0" xfId="0" applyFont="1"/>
    <xf numFmtId="0" fontId="0" fillId="0" borderId="3" xfId="0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0" fillId="5" borderId="7" xfId="0" applyNumberFormat="1" applyFill="1" applyBorder="1" applyAlignment="1">
      <alignment horizontal="center" vertical="center"/>
    </xf>
    <xf numFmtId="164" fontId="0" fillId="5" borderId="3" xfId="0" applyNumberForma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164" fontId="0" fillId="7" borderId="3" xfId="0" applyNumberFormat="1" applyFill="1" applyBorder="1" applyAlignment="1">
      <alignment horizontal="center" vertical="center"/>
    </xf>
    <xf numFmtId="164" fontId="0" fillId="8" borderId="3" xfId="0" applyNumberFormat="1" applyFill="1" applyBorder="1" applyAlignment="1">
      <alignment horizontal="center" vertical="center"/>
    </xf>
    <xf numFmtId="164" fontId="0" fillId="11" borderId="3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0" borderId="0" xfId="0" applyNumberFormat="1"/>
    <xf numFmtId="0" fontId="1" fillId="4" borderId="3" xfId="0" applyFont="1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164" fontId="0" fillId="13" borderId="3" xfId="0" applyNumberFormat="1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164" fontId="0" fillId="14" borderId="3" xfId="0" applyNumberForma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164" fontId="0" fillId="9" borderId="3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164" fontId="1" fillId="15" borderId="3" xfId="0" applyNumberFormat="1" applyFont="1" applyFill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164" fontId="1" fillId="15" borderId="7" xfId="0" applyNumberFormat="1" applyFont="1" applyFill="1" applyBorder="1" applyAlignment="1">
      <alignment horizontal="center" vertical="center"/>
    </xf>
    <xf numFmtId="0" fontId="1" fillId="15" borderId="15" xfId="0" applyFont="1" applyFill="1" applyBorder="1" applyAlignment="1">
      <alignment horizontal="center" vertical="center"/>
    </xf>
    <xf numFmtId="0" fontId="1" fillId="15" borderId="1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64" fontId="1" fillId="5" borderId="15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164" fontId="1" fillId="6" borderId="15" xfId="0" applyNumberFormat="1" applyFont="1" applyFill="1" applyBorder="1" applyAlignment="1">
      <alignment horizontal="center" vertical="center"/>
    </xf>
    <xf numFmtId="164" fontId="1" fillId="7" borderId="15" xfId="0" applyNumberFormat="1" applyFont="1" applyFill="1" applyBorder="1" applyAlignment="1">
      <alignment horizontal="center" vertical="center"/>
    </xf>
    <xf numFmtId="164" fontId="1" fillId="14" borderId="15" xfId="0" applyNumberFormat="1" applyFont="1" applyFill="1" applyBorder="1" applyAlignment="1">
      <alignment horizontal="center" vertical="center"/>
    </xf>
    <xf numFmtId="164" fontId="1" fillId="10" borderId="15" xfId="0" applyNumberFormat="1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164" fontId="1" fillId="11" borderId="15" xfId="0" applyNumberFormat="1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164" fontId="1" fillId="12" borderId="15" xfId="0" applyNumberFormat="1" applyFont="1" applyFill="1" applyBorder="1" applyAlignment="1">
      <alignment horizontal="center" vertical="center"/>
    </xf>
    <xf numFmtId="0" fontId="1" fillId="15" borderId="16" xfId="0" applyFont="1" applyFill="1" applyBorder="1" applyAlignment="1">
      <alignment horizontal="center" vertical="center"/>
    </xf>
    <xf numFmtId="164" fontId="1" fillId="15" borderId="24" xfId="0" applyNumberFormat="1" applyFont="1" applyFill="1" applyBorder="1" applyAlignment="1">
      <alignment horizontal="center" vertical="center"/>
    </xf>
    <xf numFmtId="0" fontId="1" fillId="15" borderId="22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14" borderId="27" xfId="0" applyFont="1" applyFill="1" applyBorder="1" applyAlignment="1">
      <alignment horizontal="center" vertical="center"/>
    </xf>
    <xf numFmtId="0" fontId="1" fillId="13" borderId="27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1" fillId="11" borderId="27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9" borderId="27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7" xfId="0" applyFont="1" applyBorder="1" applyAlignment="1">
      <alignment horizontal="center" vertical="center"/>
    </xf>
    <xf numFmtId="0" fontId="0" fillId="0" borderId="3" xfId="0" applyBorder="1"/>
    <xf numFmtId="0" fontId="6" fillId="0" borderId="0" xfId="0" applyFont="1"/>
    <xf numFmtId="0" fontId="1" fillId="0" borderId="43" xfId="0" applyFont="1" applyBorder="1" applyAlignment="1">
      <alignment horizontal="center" vertical="center"/>
    </xf>
    <xf numFmtId="0" fontId="0" fillId="0" borderId="27" xfId="0" applyBorder="1"/>
    <xf numFmtId="0" fontId="0" fillId="0" borderId="42" xfId="0" applyBorder="1"/>
    <xf numFmtId="0" fontId="0" fillId="0" borderId="43" xfId="0" applyBorder="1" applyAlignment="1">
      <alignment horizontal="center"/>
    </xf>
    <xf numFmtId="0" fontId="1" fillId="0" borderId="42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0" fillId="0" borderId="8" xfId="0" applyBorder="1"/>
    <xf numFmtId="0" fontId="0" fillId="4" borderId="16" xfId="0" applyFill="1" applyBorder="1"/>
    <xf numFmtId="0" fontId="0" fillId="4" borderId="17" xfId="0" applyFill="1" applyBorder="1"/>
    <xf numFmtId="164" fontId="0" fillId="4" borderId="17" xfId="0" applyNumberFormat="1" applyFill="1" applyBorder="1"/>
    <xf numFmtId="0" fontId="0" fillId="4" borderId="27" xfId="0" applyFill="1" applyBorder="1"/>
    <xf numFmtId="0" fontId="0" fillId="4" borderId="3" xfId="0" applyFill="1" applyBorder="1"/>
    <xf numFmtId="164" fontId="0" fillId="4" borderId="3" xfId="0" applyNumberFormat="1" applyFill="1" applyBorder="1"/>
    <xf numFmtId="0" fontId="0" fillId="4" borderId="26" xfId="0" applyFill="1" applyBorder="1"/>
    <xf numFmtId="0" fontId="0" fillId="4" borderId="19" xfId="0" applyFill="1" applyBorder="1"/>
    <xf numFmtId="0" fontId="0" fillId="4" borderId="36" xfId="0" applyFill="1" applyBorder="1"/>
    <xf numFmtId="164" fontId="0" fillId="4" borderId="36" xfId="0" applyNumberFormat="1" applyFill="1" applyBorder="1"/>
    <xf numFmtId="0" fontId="0" fillId="4" borderId="20" xfId="0" applyFill="1" applyBorder="1"/>
    <xf numFmtId="0" fontId="0" fillId="17" borderId="59" xfId="0" applyFill="1" applyBorder="1" applyAlignment="1">
      <alignment horizontal="center"/>
    </xf>
    <xf numFmtId="0" fontId="0" fillId="3" borderId="60" xfId="0" applyFill="1" applyBorder="1" applyAlignment="1">
      <alignment horizontal="center"/>
    </xf>
    <xf numFmtId="0" fontId="0" fillId="17" borderId="60" xfId="0" applyFill="1" applyBorder="1" applyAlignment="1">
      <alignment horizontal="center"/>
    </xf>
    <xf numFmtId="0" fontId="0" fillId="3" borderId="61" xfId="0" applyFill="1" applyBorder="1" applyAlignment="1">
      <alignment horizontal="center"/>
    </xf>
    <xf numFmtId="0" fontId="0" fillId="17" borderId="63" xfId="0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0" fillId="17" borderId="64" xfId="0" applyFill="1" applyBorder="1" applyAlignment="1">
      <alignment horizontal="center"/>
    </xf>
    <xf numFmtId="0" fontId="0" fillId="3" borderId="65" xfId="0" applyFill="1" applyBorder="1" applyAlignment="1">
      <alignment horizontal="center"/>
    </xf>
    <xf numFmtId="0" fontId="0" fillId="17" borderId="67" xfId="0" applyFill="1" applyBorder="1" applyAlignment="1">
      <alignment horizontal="center"/>
    </xf>
    <xf numFmtId="0" fontId="0" fillId="3" borderId="68" xfId="0" applyFill="1" applyBorder="1" applyAlignment="1">
      <alignment horizontal="center"/>
    </xf>
    <xf numFmtId="0" fontId="0" fillId="17" borderId="68" xfId="0" applyFill="1" applyBorder="1" applyAlignment="1">
      <alignment horizontal="center"/>
    </xf>
    <xf numFmtId="0" fontId="0" fillId="3" borderId="69" xfId="0" applyFill="1" applyBorder="1" applyAlignment="1">
      <alignment horizontal="center"/>
    </xf>
    <xf numFmtId="0" fontId="1" fillId="14" borderId="58" xfId="0" applyFont="1" applyFill="1" applyBorder="1"/>
    <xf numFmtId="0" fontId="0" fillId="22" borderId="59" xfId="0" applyFill="1" applyBorder="1" applyAlignment="1">
      <alignment horizontal="center"/>
    </xf>
    <xf numFmtId="0" fontId="0" fillId="14" borderId="60" xfId="0" applyFill="1" applyBorder="1" applyAlignment="1">
      <alignment horizontal="center"/>
    </xf>
    <xf numFmtId="0" fontId="0" fillId="22" borderId="60" xfId="0" applyFill="1" applyBorder="1" applyAlignment="1">
      <alignment horizontal="center"/>
    </xf>
    <xf numFmtId="0" fontId="0" fillId="14" borderId="61" xfId="0" applyFill="1" applyBorder="1" applyAlignment="1">
      <alignment horizontal="center"/>
    </xf>
    <xf numFmtId="0" fontId="0" fillId="22" borderId="63" xfId="0" applyFill="1" applyBorder="1" applyAlignment="1">
      <alignment horizontal="center"/>
    </xf>
    <xf numFmtId="0" fontId="0" fillId="14" borderId="64" xfId="0" applyFill="1" applyBorder="1" applyAlignment="1">
      <alignment horizontal="center"/>
    </xf>
    <xf numFmtId="0" fontId="0" fillId="22" borderId="64" xfId="0" applyFill="1" applyBorder="1" applyAlignment="1">
      <alignment horizontal="center"/>
    </xf>
    <xf numFmtId="0" fontId="0" fillId="14" borderId="65" xfId="0" applyFill="1" applyBorder="1" applyAlignment="1">
      <alignment horizontal="center"/>
    </xf>
    <xf numFmtId="0" fontId="1" fillId="14" borderId="66" xfId="0" applyFont="1" applyFill="1" applyBorder="1"/>
    <xf numFmtId="0" fontId="0" fillId="22" borderId="67" xfId="0" applyFill="1" applyBorder="1" applyAlignment="1">
      <alignment horizontal="center"/>
    </xf>
    <xf numFmtId="0" fontId="0" fillId="14" borderId="68" xfId="0" applyFill="1" applyBorder="1" applyAlignment="1">
      <alignment horizontal="center"/>
    </xf>
    <xf numFmtId="0" fontId="0" fillId="22" borderId="68" xfId="0" applyFill="1" applyBorder="1" applyAlignment="1">
      <alignment horizontal="center"/>
    </xf>
    <xf numFmtId="0" fontId="0" fillId="14" borderId="69" xfId="0" applyFill="1" applyBorder="1" applyAlignment="1">
      <alignment horizontal="center"/>
    </xf>
    <xf numFmtId="0" fontId="1" fillId="23" borderId="58" xfId="0" applyFont="1" applyFill="1" applyBorder="1"/>
    <xf numFmtId="0" fontId="0" fillId="24" borderId="59" xfId="0" applyFill="1" applyBorder="1" applyAlignment="1">
      <alignment horizontal="center"/>
    </xf>
    <xf numFmtId="0" fontId="0" fillId="23" borderId="60" xfId="0" applyFill="1" applyBorder="1" applyAlignment="1">
      <alignment horizontal="center"/>
    </xf>
    <xf numFmtId="0" fontId="0" fillId="24" borderId="60" xfId="0" applyFill="1" applyBorder="1" applyAlignment="1">
      <alignment horizontal="center"/>
    </xf>
    <xf numFmtId="0" fontId="0" fillId="23" borderId="61" xfId="0" applyFill="1" applyBorder="1" applyAlignment="1">
      <alignment horizontal="center"/>
    </xf>
    <xf numFmtId="165" fontId="0" fillId="24" borderId="63" xfId="0" applyNumberFormat="1" applyFill="1" applyBorder="1" applyAlignment="1">
      <alignment horizontal="center"/>
    </xf>
    <xf numFmtId="165" fontId="0" fillId="23" borderId="64" xfId="0" applyNumberFormat="1" applyFill="1" applyBorder="1" applyAlignment="1">
      <alignment horizontal="center"/>
    </xf>
    <xf numFmtId="165" fontId="0" fillId="24" borderId="64" xfId="0" applyNumberFormat="1" applyFill="1" applyBorder="1" applyAlignment="1">
      <alignment horizontal="center"/>
    </xf>
    <xf numFmtId="165" fontId="0" fillId="23" borderId="65" xfId="0" applyNumberFormat="1" applyFill="1" applyBorder="1" applyAlignment="1">
      <alignment horizontal="center"/>
    </xf>
    <xf numFmtId="0" fontId="0" fillId="24" borderId="63" xfId="0" applyFill="1" applyBorder="1" applyAlignment="1">
      <alignment horizontal="center"/>
    </xf>
    <xf numFmtId="0" fontId="0" fillId="23" borderId="64" xfId="0" applyFill="1" applyBorder="1" applyAlignment="1">
      <alignment horizontal="center"/>
    </xf>
    <xf numFmtId="0" fontId="0" fillId="24" borderId="64" xfId="0" applyFill="1" applyBorder="1" applyAlignment="1">
      <alignment horizontal="center"/>
    </xf>
    <xf numFmtId="0" fontId="0" fillId="23" borderId="65" xfId="0" applyFill="1" applyBorder="1" applyAlignment="1">
      <alignment horizontal="center"/>
    </xf>
    <xf numFmtId="0" fontId="1" fillId="23" borderId="66" xfId="0" applyFont="1" applyFill="1" applyBorder="1"/>
    <xf numFmtId="165" fontId="0" fillId="24" borderId="70" xfId="0" applyNumberFormat="1" applyFill="1" applyBorder="1" applyAlignment="1">
      <alignment horizontal="center"/>
    </xf>
    <xf numFmtId="165" fontId="0" fillId="23" borderId="71" xfId="0" applyNumberFormat="1" applyFill="1" applyBorder="1" applyAlignment="1">
      <alignment horizontal="center"/>
    </xf>
    <xf numFmtId="165" fontId="0" fillId="24" borderId="71" xfId="0" applyNumberFormat="1" applyFill="1" applyBorder="1" applyAlignment="1">
      <alignment horizontal="center"/>
    </xf>
    <xf numFmtId="165" fontId="0" fillId="23" borderId="72" xfId="0" applyNumberFormat="1" applyFill="1" applyBorder="1" applyAlignment="1">
      <alignment horizontal="center"/>
    </xf>
    <xf numFmtId="16" fontId="1" fillId="26" borderId="72" xfId="0" applyNumberFormat="1" applyFont="1" applyFill="1" applyBorder="1" applyAlignment="1">
      <alignment horizontal="center"/>
    </xf>
    <xf numFmtId="16" fontId="1" fillId="26" borderId="71" xfId="0" applyNumberFormat="1" applyFont="1" applyFill="1" applyBorder="1" applyAlignment="1">
      <alignment horizontal="center"/>
    </xf>
    <xf numFmtId="0" fontId="0" fillId="3" borderId="64" xfId="0" applyFill="1" applyBorder="1"/>
    <xf numFmtId="0" fontId="1" fillId="3" borderId="75" xfId="0" applyFont="1" applyFill="1" applyBorder="1" applyAlignment="1">
      <alignment horizontal="center"/>
    </xf>
    <xf numFmtId="0" fontId="0" fillId="5" borderId="64" xfId="0" applyFill="1" applyBorder="1" applyAlignment="1">
      <alignment horizontal="center"/>
    </xf>
    <xf numFmtId="0" fontId="1" fillId="14" borderId="75" xfId="0" applyFont="1" applyFill="1" applyBorder="1" applyAlignment="1">
      <alignment horizontal="center"/>
    </xf>
    <xf numFmtId="0" fontId="1" fillId="23" borderId="75" xfId="0" applyFont="1" applyFill="1" applyBorder="1" applyAlignment="1">
      <alignment horizontal="center"/>
    </xf>
    <xf numFmtId="166" fontId="0" fillId="23" borderId="64" xfId="0" applyNumberFormat="1" applyFill="1" applyBorder="1" applyAlignment="1">
      <alignment horizontal="center"/>
    </xf>
    <xf numFmtId="166" fontId="0" fillId="23" borderId="65" xfId="0" applyNumberFormat="1" applyFill="1" applyBorder="1" applyAlignment="1">
      <alignment horizontal="center"/>
    </xf>
    <xf numFmtId="166" fontId="1" fillId="23" borderId="75" xfId="0" applyNumberFormat="1" applyFont="1" applyFill="1" applyBorder="1" applyAlignment="1">
      <alignment horizontal="center"/>
    </xf>
    <xf numFmtId="0" fontId="1" fillId="23" borderId="62" xfId="0" applyFont="1" applyFill="1" applyBorder="1" applyAlignment="1">
      <alignment horizontal="center"/>
    </xf>
    <xf numFmtId="166" fontId="1" fillId="23" borderId="66" xfId="0" applyNumberFormat="1" applyFont="1" applyFill="1" applyBorder="1" applyAlignment="1">
      <alignment horizontal="center"/>
    </xf>
    <xf numFmtId="0" fontId="1" fillId="3" borderId="76" xfId="0" applyFont="1" applyFill="1" applyBorder="1"/>
    <xf numFmtId="0" fontId="0" fillId="3" borderId="77" xfId="0" applyFill="1" applyBorder="1"/>
    <xf numFmtId="0" fontId="1" fillId="14" borderId="77" xfId="0" applyFont="1" applyFill="1" applyBorder="1"/>
    <xf numFmtId="0" fontId="1" fillId="23" borderId="77" xfId="0" applyFont="1" applyFill="1" applyBorder="1"/>
    <xf numFmtId="166" fontId="1" fillId="23" borderId="77" xfId="0" applyNumberFormat="1" applyFont="1" applyFill="1" applyBorder="1"/>
    <xf numFmtId="166" fontId="1" fillId="23" borderId="78" xfId="0" applyNumberFormat="1" applyFont="1" applyFill="1" applyBorder="1"/>
    <xf numFmtId="0" fontId="0" fillId="3" borderId="63" xfId="0" applyFill="1" applyBorder="1" applyAlignment="1">
      <alignment horizontal="center"/>
    </xf>
    <xf numFmtId="0" fontId="0" fillId="23" borderId="63" xfId="0" applyFill="1" applyBorder="1" applyAlignment="1">
      <alignment horizontal="center"/>
    </xf>
    <xf numFmtId="166" fontId="0" fillId="23" borderId="63" xfId="0" applyNumberFormat="1" applyFill="1" applyBorder="1" applyAlignment="1">
      <alignment horizontal="center"/>
    </xf>
    <xf numFmtId="0" fontId="1" fillId="3" borderId="80" xfId="0" applyFont="1" applyFill="1" applyBorder="1"/>
    <xf numFmtId="0" fontId="0" fillId="3" borderId="84" xfId="0" applyFill="1" applyBorder="1" applyAlignment="1">
      <alignment horizontal="center"/>
    </xf>
    <xf numFmtId="0" fontId="0" fillId="3" borderId="74" xfId="0" applyFill="1" applyBorder="1" applyAlignment="1">
      <alignment horizontal="center"/>
    </xf>
    <xf numFmtId="0" fontId="0" fillId="3" borderId="85" xfId="0" applyFill="1" applyBorder="1" applyAlignment="1">
      <alignment horizontal="center"/>
    </xf>
    <xf numFmtId="0" fontId="0" fillId="27" borderId="0" xfId="0" applyFill="1"/>
    <xf numFmtId="0" fontId="1" fillId="26" borderId="88" xfId="0" applyFont="1" applyFill="1" applyBorder="1" applyAlignment="1">
      <alignment horizontal="center" vertical="center"/>
    </xf>
    <xf numFmtId="0" fontId="0" fillId="15" borderId="0" xfId="0" applyFill="1"/>
    <xf numFmtId="0" fontId="1" fillId="26" borderId="91" xfId="0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1" fillId="26" borderId="37" xfId="0" applyNumberFormat="1" applyFont="1" applyFill="1" applyBorder="1" applyAlignment="1">
      <alignment horizontal="center" vertical="center"/>
    </xf>
    <xf numFmtId="16" fontId="1" fillId="26" borderId="81" xfId="0" applyNumberFormat="1" applyFont="1" applyFill="1" applyBorder="1" applyAlignment="1">
      <alignment horizontal="center" vertical="center"/>
    </xf>
    <xf numFmtId="16" fontId="1" fillId="26" borderId="82" xfId="0" applyNumberFormat="1" applyFont="1" applyFill="1" applyBorder="1" applyAlignment="1">
      <alignment horizontal="center" vertical="center"/>
    </xf>
    <xf numFmtId="0" fontId="1" fillId="23" borderId="78" xfId="0" applyFont="1" applyFill="1" applyBorder="1"/>
    <xf numFmtId="0" fontId="10" fillId="25" borderId="39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6" fontId="1" fillId="26" borderId="97" xfId="0" applyNumberFormat="1" applyFont="1" applyFill="1" applyBorder="1" applyAlignment="1">
      <alignment horizontal="center"/>
    </xf>
    <xf numFmtId="0" fontId="1" fillId="23" borderId="28" xfId="0" applyFont="1" applyFill="1" applyBorder="1"/>
    <xf numFmtId="0" fontId="0" fillId="23" borderId="17" xfId="0" applyFill="1" applyBorder="1" applyAlignment="1">
      <alignment horizontal="center" vertical="center"/>
    </xf>
    <xf numFmtId="0" fontId="0" fillId="23" borderId="24" xfId="0" applyFill="1" applyBorder="1" applyAlignment="1">
      <alignment horizontal="center" vertical="center"/>
    </xf>
    <xf numFmtId="0" fontId="1" fillId="23" borderId="28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1" fillId="15" borderId="30" xfId="0" applyFont="1" applyFill="1" applyBorder="1" applyAlignment="1">
      <alignment horizontal="center" vertical="center"/>
    </xf>
    <xf numFmtId="0" fontId="1" fillId="3" borderId="99" xfId="0" applyFont="1" applyFill="1" applyBorder="1"/>
    <xf numFmtId="16" fontId="1" fillId="26" borderId="39" xfId="0" applyNumberFormat="1" applyFont="1" applyFill="1" applyBorder="1" applyAlignment="1">
      <alignment horizontal="center" vertical="center"/>
    </xf>
    <xf numFmtId="16" fontId="1" fillId="26" borderId="86" xfId="0" applyNumberFormat="1" applyFont="1" applyFill="1" applyBorder="1" applyAlignment="1">
      <alignment horizontal="center" vertical="center"/>
    </xf>
    <xf numFmtId="16" fontId="1" fillId="26" borderId="87" xfId="0" applyNumberFormat="1" applyFont="1" applyFill="1" applyBorder="1" applyAlignment="1">
      <alignment horizontal="center" vertical="center"/>
    </xf>
    <xf numFmtId="0" fontId="0" fillId="14" borderId="63" xfId="0" applyFill="1" applyBorder="1" applyAlignment="1">
      <alignment horizontal="center"/>
    </xf>
    <xf numFmtId="9" fontId="0" fillId="14" borderId="8" xfId="0" applyNumberFormat="1" applyFill="1" applyBorder="1" applyAlignment="1">
      <alignment horizontal="center" vertical="center"/>
    </xf>
    <xf numFmtId="9" fontId="0" fillId="23" borderId="8" xfId="0" applyNumberFormat="1" applyFill="1" applyBorder="1" applyAlignment="1">
      <alignment horizontal="center" vertical="center"/>
    </xf>
    <xf numFmtId="0" fontId="8" fillId="25" borderId="10" xfId="0" applyFont="1" applyFill="1" applyBorder="1" applyAlignment="1">
      <alignment horizontal="center" vertical="center"/>
    </xf>
    <xf numFmtId="16" fontId="1" fillId="26" borderId="100" xfId="0" applyNumberFormat="1" applyFont="1" applyFill="1" applyBorder="1" applyAlignment="1">
      <alignment horizontal="center"/>
    </xf>
    <xf numFmtId="0" fontId="0" fillId="23" borderId="21" xfId="0" applyFill="1" applyBorder="1" applyAlignment="1">
      <alignment horizontal="center" vertical="center"/>
    </xf>
    <xf numFmtId="0" fontId="1" fillId="15" borderId="101" xfId="0" applyFont="1" applyFill="1" applyBorder="1" applyAlignment="1">
      <alignment horizontal="center" vertical="center"/>
    </xf>
    <xf numFmtId="0" fontId="1" fillId="15" borderId="36" xfId="0" applyFont="1" applyFill="1" applyBorder="1" applyAlignment="1">
      <alignment horizontal="center" vertical="center"/>
    </xf>
    <xf numFmtId="0" fontId="1" fillId="15" borderId="54" xfId="0" applyFont="1" applyFill="1" applyBorder="1" applyAlignment="1">
      <alignment horizontal="center" vertical="center"/>
    </xf>
    <xf numFmtId="0" fontId="1" fillId="15" borderId="92" xfId="0" applyFont="1" applyFill="1" applyBorder="1"/>
    <xf numFmtId="0" fontId="11" fillId="15" borderId="92" xfId="0" applyFont="1" applyFill="1" applyBorder="1"/>
    <xf numFmtId="0" fontId="1" fillId="15" borderId="93" xfId="0" applyFont="1" applyFill="1" applyBorder="1"/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6" borderId="103" xfId="0" applyFont="1" applyFill="1" applyBorder="1" applyAlignment="1">
      <alignment horizontal="center" vertical="center"/>
    </xf>
    <xf numFmtId="9" fontId="0" fillId="14" borderId="64" xfId="2" applyFont="1" applyFill="1" applyBorder="1" applyAlignment="1">
      <alignment horizontal="center"/>
    </xf>
    <xf numFmtId="9" fontId="0" fillId="23" borderId="64" xfId="2" applyFont="1" applyFill="1" applyBorder="1" applyAlignment="1">
      <alignment horizontal="center"/>
    </xf>
    <xf numFmtId="166" fontId="1" fillId="23" borderId="105" xfId="0" applyNumberFormat="1" applyFont="1" applyFill="1" applyBorder="1" applyAlignment="1">
      <alignment horizontal="center"/>
    </xf>
    <xf numFmtId="0" fontId="2" fillId="15" borderId="0" xfId="0" applyFont="1" applyFill="1"/>
    <xf numFmtId="166" fontId="2" fillId="27" borderId="72" xfId="0" applyNumberFormat="1" applyFont="1" applyFill="1" applyBorder="1" applyAlignment="1">
      <alignment horizontal="center"/>
    </xf>
    <xf numFmtId="166" fontId="0" fillId="27" borderId="0" xfId="0" applyNumberFormat="1" applyFill="1" applyAlignment="1">
      <alignment horizontal="center"/>
    </xf>
    <xf numFmtId="166" fontId="0" fillId="27" borderId="107" xfId="0" applyNumberFormat="1" applyFill="1" applyBorder="1" applyAlignment="1">
      <alignment horizontal="center"/>
    </xf>
    <xf numFmtId="0" fontId="1" fillId="3" borderId="80" xfId="0" applyFont="1" applyFill="1" applyBorder="1" applyAlignment="1">
      <alignment horizontal="center"/>
    </xf>
    <xf numFmtId="0" fontId="1" fillId="14" borderId="80" xfId="0" applyFont="1" applyFill="1" applyBorder="1" applyAlignment="1">
      <alignment horizontal="center"/>
    </xf>
    <xf numFmtId="0" fontId="1" fillId="23" borderId="80" xfId="0" applyFont="1" applyFill="1" applyBorder="1" applyAlignment="1">
      <alignment horizontal="center"/>
    </xf>
    <xf numFmtId="9" fontId="0" fillId="14" borderId="29" xfId="0" applyNumberFormat="1" applyFill="1" applyBorder="1" applyAlignment="1">
      <alignment horizontal="center" vertical="center"/>
    </xf>
    <xf numFmtId="9" fontId="0" fillId="23" borderId="29" xfId="0" applyNumberFormat="1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/>
    </xf>
    <xf numFmtId="164" fontId="0" fillId="23" borderId="3" xfId="0" applyNumberFormat="1" applyFill="1" applyBorder="1" applyAlignment="1">
      <alignment horizontal="center" vertical="center"/>
    </xf>
    <xf numFmtId="164" fontId="1" fillId="23" borderId="78" xfId="0" applyNumberFormat="1" applyFont="1" applyFill="1" applyBorder="1"/>
    <xf numFmtId="164" fontId="1" fillId="23" borderId="77" xfId="0" applyNumberFormat="1" applyFont="1" applyFill="1" applyBorder="1"/>
    <xf numFmtId="164" fontId="0" fillId="23" borderId="64" xfId="0" applyNumberFormat="1" applyFill="1" applyBorder="1" applyAlignment="1">
      <alignment horizontal="center"/>
    </xf>
    <xf numFmtId="164" fontId="0" fillId="23" borderId="65" xfId="0" applyNumberFormat="1" applyFill="1" applyBorder="1" applyAlignment="1">
      <alignment horizontal="center"/>
    </xf>
    <xf numFmtId="0" fontId="1" fillId="3" borderId="110" xfId="0" applyFont="1" applyFill="1" applyBorder="1" applyAlignment="1">
      <alignment horizontal="center" vertical="center"/>
    </xf>
    <xf numFmtId="0" fontId="1" fillId="14" borderId="29" xfId="0" applyFont="1" applyFill="1" applyBorder="1" applyAlignment="1">
      <alignment horizontal="center" vertical="center"/>
    </xf>
    <xf numFmtId="0" fontId="1" fillId="23" borderId="2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23" borderId="4" xfId="0" applyFill="1" applyBorder="1" applyAlignment="1">
      <alignment horizontal="center" vertical="center"/>
    </xf>
    <xf numFmtId="0" fontId="1" fillId="27" borderId="11" xfId="0" applyFont="1" applyFill="1" applyBorder="1"/>
    <xf numFmtId="9" fontId="0" fillId="27" borderId="0" xfId="0" applyNumberFormat="1" applyFill="1" applyAlignment="1">
      <alignment horizontal="center" vertical="center"/>
    </xf>
    <xf numFmtId="16" fontId="1" fillId="26" borderId="111" xfId="0" applyNumberFormat="1" applyFont="1" applyFill="1" applyBorder="1" applyAlignment="1">
      <alignment horizontal="center"/>
    </xf>
    <xf numFmtId="166" fontId="1" fillId="27" borderId="41" xfId="0" applyNumberFormat="1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 vertical="center"/>
    </xf>
    <xf numFmtId="9" fontId="0" fillId="14" borderId="13" xfId="0" applyNumberFormat="1" applyFill="1" applyBorder="1" applyAlignment="1">
      <alignment horizontal="center" vertical="center"/>
    </xf>
    <xf numFmtId="9" fontId="0" fillId="14" borderId="110" xfId="0" applyNumberFormat="1" applyFill="1" applyBorder="1" applyAlignment="1">
      <alignment horizontal="center" vertical="center"/>
    </xf>
    <xf numFmtId="0" fontId="13" fillId="0" borderId="113" xfId="0" applyFont="1" applyBorder="1" applyAlignment="1">
      <alignment horizontal="center"/>
    </xf>
    <xf numFmtId="0" fontId="13" fillId="0" borderId="114" xfId="0" applyFont="1" applyBorder="1" applyAlignment="1">
      <alignment horizontal="center"/>
    </xf>
    <xf numFmtId="0" fontId="13" fillId="0" borderId="115" xfId="0" applyFont="1" applyBorder="1" applyAlignment="1">
      <alignment horizontal="center"/>
    </xf>
    <xf numFmtId="0" fontId="13" fillId="0" borderId="116" xfId="0" applyFont="1" applyBorder="1" applyAlignment="1">
      <alignment horizontal="center"/>
    </xf>
    <xf numFmtId="0" fontId="13" fillId="3" borderId="55" xfId="0" applyFont="1" applyFill="1" applyBorder="1" applyAlignment="1">
      <alignment horizontal="center"/>
    </xf>
    <xf numFmtId="0" fontId="13" fillId="10" borderId="55" xfId="0" applyFont="1" applyFill="1" applyBorder="1" applyAlignment="1">
      <alignment horizontal="center"/>
    </xf>
    <xf numFmtId="0" fontId="14" fillId="0" borderId="95" xfId="0" applyFont="1" applyBorder="1" applyAlignment="1">
      <alignment horizontal="center"/>
    </xf>
    <xf numFmtId="0" fontId="14" fillId="0" borderId="121" xfId="0" applyFont="1" applyBorder="1" applyAlignment="1">
      <alignment horizontal="center"/>
    </xf>
    <xf numFmtId="0" fontId="14" fillId="0" borderId="124" xfId="0" applyFont="1" applyBorder="1" applyAlignment="1">
      <alignment horizontal="center"/>
    </xf>
    <xf numFmtId="0" fontId="13" fillId="0" borderId="73" xfId="0" applyFont="1" applyBorder="1" applyAlignment="1">
      <alignment horizontal="center"/>
    </xf>
    <xf numFmtId="166" fontId="13" fillId="0" borderId="57" xfId="0" applyNumberFormat="1" applyFont="1" applyBorder="1" applyAlignment="1">
      <alignment horizontal="center"/>
    </xf>
    <xf numFmtId="166" fontId="13" fillId="0" borderId="127" xfId="0" applyNumberFormat="1" applyFont="1" applyBorder="1" applyAlignment="1">
      <alignment horizontal="center"/>
    </xf>
    <xf numFmtId="9" fontId="13" fillId="0" borderId="116" xfId="2" applyFont="1" applyBorder="1" applyAlignment="1">
      <alignment horizontal="center"/>
    </xf>
    <xf numFmtId="9" fontId="13" fillId="0" borderId="127" xfId="2" applyFont="1" applyBorder="1" applyAlignment="1">
      <alignment horizontal="center"/>
    </xf>
    <xf numFmtId="0" fontId="13" fillId="28" borderId="120" xfId="0" applyFont="1" applyFill="1" applyBorder="1" applyAlignment="1">
      <alignment horizontal="center"/>
    </xf>
    <xf numFmtId="0" fontId="13" fillId="0" borderId="109" xfId="0" applyFont="1" applyBorder="1" applyAlignment="1">
      <alignment horizontal="center"/>
    </xf>
    <xf numFmtId="166" fontId="14" fillId="0" borderId="61" xfId="0" applyNumberFormat="1" applyFont="1" applyBorder="1" applyAlignment="1">
      <alignment horizontal="center"/>
    </xf>
    <xf numFmtId="166" fontId="14" fillId="0" borderId="65" xfId="0" applyNumberFormat="1" applyFont="1" applyBorder="1" applyAlignment="1">
      <alignment horizontal="center"/>
    </xf>
    <xf numFmtId="166" fontId="14" fillId="0" borderId="72" xfId="0" applyNumberFormat="1" applyFont="1" applyBorder="1" applyAlignment="1">
      <alignment horizontal="center"/>
    </xf>
    <xf numFmtId="0" fontId="0" fillId="0" borderId="5" xfId="0" applyBorder="1"/>
    <xf numFmtId="0" fontId="13" fillId="28" borderId="119" xfId="0" applyFont="1" applyFill="1" applyBorder="1" applyAlignment="1">
      <alignment horizontal="center"/>
    </xf>
    <xf numFmtId="0" fontId="0" fillId="0" borderId="7" xfId="0" applyBorder="1"/>
    <xf numFmtId="9" fontId="14" fillId="0" borderId="133" xfId="2" applyFont="1" applyBorder="1" applyAlignment="1">
      <alignment horizontal="center"/>
    </xf>
    <xf numFmtId="9" fontId="14" fillId="0" borderId="135" xfId="2" applyFont="1" applyBorder="1" applyAlignment="1">
      <alignment horizontal="center"/>
    </xf>
    <xf numFmtId="0" fontId="13" fillId="10" borderId="106" xfId="0" applyFont="1" applyFill="1" applyBorder="1" applyAlignment="1">
      <alignment horizontal="center"/>
    </xf>
    <xf numFmtId="0" fontId="13" fillId="10" borderId="105" xfId="0" applyFont="1" applyFill="1" applyBorder="1" applyAlignment="1">
      <alignment horizontal="center"/>
    </xf>
    <xf numFmtId="9" fontId="13" fillId="0" borderId="136" xfId="2" applyFont="1" applyBorder="1" applyAlignment="1">
      <alignment horizontal="center"/>
    </xf>
    <xf numFmtId="9" fontId="13" fillId="0" borderId="137" xfId="2" applyFont="1" applyBorder="1" applyAlignment="1">
      <alignment horizontal="center"/>
    </xf>
    <xf numFmtId="0" fontId="13" fillId="23" borderId="55" xfId="0" applyFont="1" applyFill="1" applyBorder="1" applyAlignment="1">
      <alignment horizontal="center"/>
    </xf>
    <xf numFmtId="0" fontId="13" fillId="24" borderId="113" xfId="0" applyFont="1" applyFill="1" applyBorder="1" applyAlignment="1">
      <alignment horizontal="center"/>
    </xf>
    <xf numFmtId="0" fontId="13" fillId="24" borderId="114" xfId="0" applyFont="1" applyFill="1" applyBorder="1" applyAlignment="1">
      <alignment horizontal="center"/>
    </xf>
    <xf numFmtId="0" fontId="13" fillId="24" borderId="139" xfId="0" applyFont="1" applyFill="1" applyBorder="1" applyAlignment="1">
      <alignment horizontal="center"/>
    </xf>
    <xf numFmtId="0" fontId="13" fillId="30" borderId="113" xfId="0" applyFont="1" applyFill="1" applyBorder="1" applyAlignment="1">
      <alignment horizontal="center"/>
    </xf>
    <xf numFmtId="0" fontId="13" fillId="30" borderId="114" xfId="0" applyFont="1" applyFill="1" applyBorder="1" applyAlignment="1">
      <alignment horizontal="center"/>
    </xf>
    <xf numFmtId="0" fontId="13" fillId="30" borderId="139" xfId="0" applyFont="1" applyFill="1" applyBorder="1" applyAlignment="1">
      <alignment horizontal="center"/>
    </xf>
    <xf numFmtId="0" fontId="13" fillId="30" borderId="109" xfId="0" applyFont="1" applyFill="1" applyBorder="1" applyAlignment="1">
      <alignment horizontal="center"/>
    </xf>
    <xf numFmtId="0" fontId="13" fillId="30" borderId="115" xfId="0" applyFont="1" applyFill="1" applyBorder="1" applyAlignment="1">
      <alignment horizontal="center"/>
    </xf>
    <xf numFmtId="0" fontId="13" fillId="3" borderId="141" xfId="0" applyFont="1" applyFill="1" applyBorder="1" applyAlignment="1">
      <alignment horizontal="center"/>
    </xf>
    <xf numFmtId="0" fontId="0" fillId="0" borderId="49" xfId="0" applyBorder="1"/>
    <xf numFmtId="0" fontId="1" fillId="0" borderId="42" xfId="0" applyFont="1" applyBorder="1"/>
    <xf numFmtId="0" fontId="13" fillId="0" borderId="117" xfId="0" applyFont="1" applyBorder="1" applyAlignment="1">
      <alignment horizontal="center"/>
    </xf>
    <xf numFmtId="166" fontId="13" fillId="0" borderId="142" xfId="0" applyNumberFormat="1" applyFont="1" applyBorder="1" applyAlignment="1">
      <alignment horizontal="center"/>
    </xf>
    <xf numFmtId="0" fontId="13" fillId="10" borderId="141" xfId="0" applyFont="1" applyFill="1" applyBorder="1" applyAlignment="1">
      <alignment horizontal="center"/>
    </xf>
    <xf numFmtId="9" fontId="13" fillId="0" borderId="40" xfId="2" applyFont="1" applyBorder="1" applyAlignment="1">
      <alignment horizontal="center"/>
    </xf>
    <xf numFmtId="9" fontId="13" fillId="0" borderId="34" xfId="2" applyFont="1" applyBorder="1" applyAlignment="1">
      <alignment horizontal="center"/>
    </xf>
    <xf numFmtId="9" fontId="14" fillId="0" borderId="16" xfId="2" applyFont="1" applyBorder="1" applyAlignment="1">
      <alignment horizontal="center"/>
    </xf>
    <xf numFmtId="9" fontId="14" fillId="0" borderId="18" xfId="2" applyFont="1" applyBorder="1" applyAlignment="1">
      <alignment horizontal="center"/>
    </xf>
    <xf numFmtId="9" fontId="14" fillId="0" borderId="27" xfId="2" applyFont="1" applyBorder="1" applyAlignment="1">
      <alignment horizontal="center"/>
    </xf>
    <xf numFmtId="9" fontId="14" fillId="0" borderId="26" xfId="2" applyFont="1" applyBorder="1" applyAlignment="1">
      <alignment horizontal="center"/>
    </xf>
    <xf numFmtId="9" fontId="14" fillId="0" borderId="19" xfId="2" applyFont="1" applyBorder="1" applyAlignment="1">
      <alignment horizontal="center"/>
    </xf>
    <xf numFmtId="9" fontId="14" fillId="0" borderId="20" xfId="2" applyFont="1" applyBorder="1" applyAlignment="1">
      <alignment horizontal="center"/>
    </xf>
    <xf numFmtId="0" fontId="13" fillId="23" borderId="141" xfId="0" applyFont="1" applyFill="1" applyBorder="1" applyAlignment="1">
      <alignment horizontal="center"/>
    </xf>
    <xf numFmtId="0" fontId="0" fillId="0" borderId="25" xfId="0" applyBorder="1"/>
    <xf numFmtId="0" fontId="0" fillId="0" borderId="13" xfId="0" applyBorder="1"/>
    <xf numFmtId="0" fontId="1" fillId="0" borderId="52" xfId="0" applyFont="1" applyBorder="1" applyAlignment="1">
      <alignment horizontal="center" vertical="center"/>
    </xf>
    <xf numFmtId="9" fontId="0" fillId="0" borderId="7" xfId="0" applyNumberFormat="1" applyBorder="1"/>
    <xf numFmtId="9" fontId="0" fillId="0" borderId="15" xfId="0" applyNumberFormat="1" applyBorder="1"/>
    <xf numFmtId="164" fontId="0" fillId="0" borderId="15" xfId="0" applyNumberFormat="1" applyBorder="1"/>
    <xf numFmtId="164" fontId="0" fillId="0" borderId="4" xfId="0" applyNumberFormat="1" applyBorder="1"/>
    <xf numFmtId="164" fontId="0" fillId="0" borderId="145" xfId="0" applyNumberFormat="1" applyBorder="1"/>
    <xf numFmtId="164" fontId="0" fillId="0" borderId="26" xfId="0" applyNumberFormat="1" applyBorder="1"/>
    <xf numFmtId="0" fontId="0" fillId="0" borderId="9" xfId="0" applyBorder="1"/>
    <xf numFmtId="164" fontId="0" fillId="0" borderId="1" xfId="0" applyNumberFormat="1" applyBorder="1"/>
    <xf numFmtId="164" fontId="0" fillId="0" borderId="23" xfId="0" applyNumberFormat="1" applyBorder="1"/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164" fontId="1" fillId="0" borderId="41" xfId="0" applyNumberFormat="1" applyFont="1" applyBorder="1" applyAlignment="1">
      <alignment horizontal="center" vertical="center"/>
    </xf>
    <xf numFmtId="9" fontId="1" fillId="0" borderId="52" xfId="0" applyNumberFormat="1" applyFont="1" applyBorder="1" applyAlignment="1">
      <alignment horizontal="center" vertical="center"/>
    </xf>
    <xf numFmtId="0" fontId="1" fillId="23" borderId="68" xfId="0" applyFont="1" applyFill="1" applyBorder="1" applyAlignment="1">
      <alignment horizontal="center"/>
    </xf>
    <xf numFmtId="0" fontId="1" fillId="3" borderId="68" xfId="0" applyFont="1" applyFill="1" applyBorder="1" applyAlignment="1">
      <alignment horizontal="center"/>
    </xf>
    <xf numFmtId="0" fontId="1" fillId="3" borderId="69" xfId="0" applyFont="1" applyFill="1" applyBorder="1" applyAlignment="1">
      <alignment horizontal="center"/>
    </xf>
    <xf numFmtId="0" fontId="1" fillId="4" borderId="148" xfId="0" applyFont="1" applyFill="1" applyBorder="1" applyAlignment="1">
      <alignment horizontal="center"/>
    </xf>
    <xf numFmtId="0" fontId="1" fillId="4" borderId="149" xfId="0" applyFont="1" applyFill="1" applyBorder="1" applyAlignment="1">
      <alignment horizontal="center"/>
    </xf>
    <xf numFmtId="0" fontId="1" fillId="10" borderId="67" xfId="0" applyFont="1" applyFill="1" applyBorder="1" applyAlignment="1">
      <alignment horizontal="center"/>
    </xf>
    <xf numFmtId="0" fontId="1" fillId="10" borderId="149" xfId="0" applyFont="1" applyFill="1" applyBorder="1" applyAlignment="1">
      <alignment horizontal="center"/>
    </xf>
    <xf numFmtId="49" fontId="1" fillId="3" borderId="140" xfId="0" applyNumberFormat="1" applyFont="1" applyFill="1" applyBorder="1" applyAlignment="1">
      <alignment horizontal="center"/>
    </xf>
    <xf numFmtId="0" fontId="0" fillId="23" borderId="74" xfId="0" applyFill="1" applyBorder="1" applyAlignment="1">
      <alignment horizontal="center"/>
    </xf>
    <xf numFmtId="49" fontId="0" fillId="3" borderId="84" xfId="0" applyNumberFormat="1" applyFill="1" applyBorder="1" applyAlignment="1">
      <alignment horizontal="center"/>
    </xf>
    <xf numFmtId="2" fontId="0" fillId="4" borderId="140" xfId="0" applyNumberFormat="1" applyFill="1" applyBorder="1" applyAlignment="1">
      <alignment horizontal="center"/>
    </xf>
    <xf numFmtId="0" fontId="0" fillId="10" borderId="84" xfId="0" applyFill="1" applyBorder="1" applyAlignment="1">
      <alignment horizontal="center"/>
    </xf>
    <xf numFmtId="165" fontId="0" fillId="10" borderId="123" xfId="0" applyNumberFormat="1" applyFill="1" applyBorder="1" applyAlignment="1">
      <alignment horizontal="center"/>
    </xf>
    <xf numFmtId="49" fontId="1" fillId="3" borderId="121" xfId="0" applyNumberFormat="1" applyFont="1" applyFill="1" applyBorder="1" applyAlignment="1">
      <alignment horizontal="center"/>
    </xf>
    <xf numFmtId="49" fontId="0" fillId="3" borderId="63" xfId="0" applyNumberFormat="1" applyFill="1" applyBorder="1" applyAlignment="1">
      <alignment horizontal="center"/>
    </xf>
    <xf numFmtId="166" fontId="0" fillId="3" borderId="64" xfId="0" applyNumberFormat="1" applyFill="1" applyBorder="1" applyAlignment="1">
      <alignment horizontal="center"/>
    </xf>
    <xf numFmtId="0" fontId="0" fillId="10" borderId="63" xfId="0" applyFill="1" applyBorder="1" applyAlignment="1">
      <alignment horizontal="center"/>
    </xf>
    <xf numFmtId="165" fontId="0" fillId="10" borderId="122" xfId="0" applyNumberFormat="1" applyFill="1" applyBorder="1" applyAlignment="1">
      <alignment horizontal="center"/>
    </xf>
    <xf numFmtId="49" fontId="1" fillId="3" borderId="124" xfId="0" applyNumberFormat="1" applyFont="1" applyFill="1" applyBorder="1" applyAlignment="1">
      <alignment horizontal="center"/>
    </xf>
    <xf numFmtId="0" fontId="0" fillId="23" borderId="71" xfId="0" applyFill="1" applyBorder="1" applyAlignment="1">
      <alignment horizontal="center"/>
    </xf>
    <xf numFmtId="49" fontId="0" fillId="3" borderId="70" xfId="0" applyNumberFormat="1" applyFill="1" applyBorder="1" applyAlignment="1">
      <alignment horizontal="center"/>
    </xf>
    <xf numFmtId="0" fontId="0" fillId="3" borderId="71" xfId="0" applyFill="1" applyBorder="1" applyAlignment="1">
      <alignment horizontal="center"/>
    </xf>
    <xf numFmtId="0" fontId="0" fillId="10" borderId="70" xfId="0" applyFill="1" applyBorder="1" applyAlignment="1">
      <alignment horizontal="center"/>
    </xf>
    <xf numFmtId="165" fontId="0" fillId="10" borderId="125" xfId="0" applyNumberFormat="1" applyFill="1" applyBorder="1" applyAlignment="1">
      <alignment horizontal="center"/>
    </xf>
    <xf numFmtId="0" fontId="1" fillId="20" borderId="73" xfId="0" applyFont="1" applyFill="1" applyBorder="1" applyAlignment="1">
      <alignment horizontal="center"/>
    </xf>
    <xf numFmtId="0" fontId="1" fillId="20" borderId="147" xfId="0" applyFont="1" applyFill="1" applyBorder="1" applyAlignment="1">
      <alignment horizontal="center"/>
    </xf>
    <xf numFmtId="164" fontId="1" fillId="23" borderId="68" xfId="0" applyNumberFormat="1" applyFont="1" applyFill="1" applyBorder="1" applyAlignment="1">
      <alignment horizontal="center"/>
    </xf>
    <xf numFmtId="164" fontId="0" fillId="23" borderId="74" xfId="0" applyNumberFormat="1" applyFill="1" applyBorder="1" applyAlignment="1">
      <alignment horizontal="center"/>
    </xf>
    <xf numFmtId="164" fontId="0" fillId="23" borderId="71" xfId="0" applyNumberFormat="1" applyFill="1" applyBorder="1" applyAlignment="1">
      <alignment horizontal="center"/>
    </xf>
    <xf numFmtId="164" fontId="1" fillId="20" borderId="147" xfId="0" applyNumberFormat="1" applyFont="1" applyFill="1" applyBorder="1" applyAlignment="1">
      <alignment horizontal="center"/>
    </xf>
    <xf numFmtId="164" fontId="1" fillId="3" borderId="68" xfId="0" applyNumberFormat="1" applyFont="1" applyFill="1" applyBorder="1" applyAlignment="1">
      <alignment horizontal="center"/>
    </xf>
    <xf numFmtId="164" fontId="0" fillId="3" borderId="84" xfId="0" applyNumberFormat="1" applyFill="1" applyBorder="1" applyAlignment="1">
      <alignment horizontal="center"/>
    </xf>
    <xf numFmtId="164" fontId="0" fillId="3" borderId="63" xfId="0" applyNumberFormat="1" applyFill="1" applyBorder="1" applyAlignment="1">
      <alignment horizontal="center"/>
    </xf>
    <xf numFmtId="164" fontId="0" fillId="3" borderId="70" xfId="0" applyNumberFormat="1" applyFill="1" applyBorder="1" applyAlignment="1">
      <alignment horizontal="center"/>
    </xf>
    <xf numFmtId="164" fontId="0" fillId="3" borderId="74" xfId="0" applyNumberFormat="1" applyFill="1" applyBorder="1" applyAlignment="1">
      <alignment horizontal="center"/>
    </xf>
    <xf numFmtId="164" fontId="0" fillId="3" borderId="64" xfId="0" applyNumberFormat="1" applyFill="1" applyBorder="1" applyAlignment="1">
      <alignment horizontal="center"/>
    </xf>
    <xf numFmtId="164" fontId="0" fillId="3" borderId="71" xfId="0" applyNumberFormat="1" applyFill="1" applyBorder="1" applyAlignment="1">
      <alignment horizontal="center"/>
    </xf>
    <xf numFmtId="164" fontId="1" fillId="3" borderId="69" xfId="0" applyNumberFormat="1" applyFont="1" applyFill="1" applyBorder="1" applyAlignment="1">
      <alignment horizontal="center"/>
    </xf>
    <xf numFmtId="164" fontId="0" fillId="3" borderId="85" xfId="0" applyNumberFormat="1" applyFill="1" applyBorder="1" applyAlignment="1">
      <alignment horizontal="center"/>
    </xf>
    <xf numFmtId="164" fontId="0" fillId="3" borderId="65" xfId="0" applyNumberFormat="1" applyFill="1" applyBorder="1" applyAlignment="1">
      <alignment horizontal="center"/>
    </xf>
    <xf numFmtId="164" fontId="0" fillId="3" borderId="72" xfId="0" applyNumberFormat="1" applyFill="1" applyBorder="1" applyAlignment="1">
      <alignment horizontal="center"/>
    </xf>
    <xf numFmtId="164" fontId="1" fillId="4" borderId="149" xfId="0" applyNumberFormat="1" applyFont="1" applyFill="1" applyBorder="1" applyAlignment="1">
      <alignment horizontal="center"/>
    </xf>
    <xf numFmtId="164" fontId="1" fillId="10" borderId="149" xfId="0" applyNumberFormat="1" applyFont="1" applyFill="1" applyBorder="1" applyAlignment="1">
      <alignment horizontal="center"/>
    </xf>
    <xf numFmtId="164" fontId="0" fillId="10" borderId="123" xfId="0" applyNumberFormat="1" applyFill="1" applyBorder="1" applyAlignment="1">
      <alignment horizontal="center"/>
    </xf>
    <xf numFmtId="164" fontId="0" fillId="10" borderId="122" xfId="0" applyNumberFormat="1" applyFill="1" applyBorder="1" applyAlignment="1">
      <alignment horizontal="center"/>
    </xf>
    <xf numFmtId="164" fontId="0" fillId="10" borderId="125" xfId="0" applyNumberFormat="1" applyFill="1" applyBorder="1" applyAlignment="1">
      <alignment horizontal="center"/>
    </xf>
    <xf numFmtId="0" fontId="1" fillId="21" borderId="150" xfId="0" applyFont="1" applyFill="1" applyBorder="1" applyAlignment="1">
      <alignment horizontal="center"/>
    </xf>
    <xf numFmtId="2" fontId="1" fillId="21" borderId="151" xfId="0" applyNumberFormat="1" applyFont="1" applyFill="1" applyBorder="1" applyAlignment="1">
      <alignment horizontal="center"/>
    </xf>
    <xf numFmtId="0" fontId="1" fillId="21" borderId="152" xfId="0" applyFont="1" applyFill="1" applyBorder="1" applyAlignment="1">
      <alignment horizontal="center"/>
    </xf>
    <xf numFmtId="165" fontId="1" fillId="21" borderId="143" xfId="0" applyNumberFormat="1" applyFont="1" applyFill="1" applyBorder="1" applyAlignment="1">
      <alignment horizontal="center"/>
    </xf>
    <xf numFmtId="0" fontId="0" fillId="23" borderId="108" xfId="0" applyFill="1" applyBorder="1" applyAlignment="1">
      <alignment horizontal="center"/>
    </xf>
    <xf numFmtId="164" fontId="0" fillId="23" borderId="108" xfId="0" applyNumberFormat="1" applyFill="1" applyBorder="1" applyAlignment="1">
      <alignment horizontal="center"/>
    </xf>
    <xf numFmtId="0" fontId="0" fillId="3" borderId="108" xfId="0" applyFill="1" applyBorder="1" applyAlignment="1">
      <alignment horizontal="center"/>
    </xf>
    <xf numFmtId="164" fontId="0" fillId="3" borderId="108" xfId="0" applyNumberFormat="1" applyFill="1" applyBorder="1" applyAlignment="1">
      <alignment horizontal="center"/>
    </xf>
    <xf numFmtId="0" fontId="1" fillId="21" borderId="82" xfId="0" applyFont="1" applyFill="1" applyBorder="1" applyAlignment="1">
      <alignment horizontal="center"/>
    </xf>
    <xf numFmtId="164" fontId="1" fillId="21" borderId="82" xfId="0" applyNumberFormat="1" applyFont="1" applyFill="1" applyBorder="1" applyAlignment="1">
      <alignment horizontal="center"/>
    </xf>
    <xf numFmtId="164" fontId="0" fillId="4" borderId="140" xfId="0" applyNumberFormat="1" applyFill="1" applyBorder="1" applyAlignment="1">
      <alignment horizontal="center"/>
    </xf>
    <xf numFmtId="2" fontId="1" fillId="20" borderId="147" xfId="0" applyNumberFormat="1" applyFont="1" applyFill="1" applyBorder="1" applyAlignment="1">
      <alignment horizontal="center"/>
    </xf>
    <xf numFmtId="164" fontId="1" fillId="21" borderId="151" xfId="0" applyNumberFormat="1" applyFont="1" applyFill="1" applyBorder="1" applyAlignment="1">
      <alignment horizontal="center"/>
    </xf>
    <xf numFmtId="0" fontId="0" fillId="3" borderId="158" xfId="0" applyFill="1" applyBorder="1"/>
    <xf numFmtId="0" fontId="0" fillId="3" borderId="159" xfId="0" applyFill="1" applyBorder="1"/>
    <xf numFmtId="0" fontId="1" fillId="14" borderId="157" xfId="0" applyFont="1" applyFill="1" applyBorder="1"/>
    <xf numFmtId="0" fontId="1" fillId="14" borderId="158" xfId="0" applyFont="1" applyFill="1" applyBorder="1"/>
    <xf numFmtId="0" fontId="1" fillId="14" borderId="160" xfId="0" applyFont="1" applyFill="1" applyBorder="1"/>
    <xf numFmtId="0" fontId="1" fillId="23" borderId="29" xfId="0" applyFont="1" applyFill="1" applyBorder="1"/>
    <xf numFmtId="0" fontId="0" fillId="25" borderId="16" xfId="0" applyFill="1" applyBorder="1"/>
    <xf numFmtId="0" fontId="0" fillId="25" borderId="17" xfId="0" applyFill="1" applyBorder="1"/>
    <xf numFmtId="164" fontId="0" fillId="25" borderId="17" xfId="0" applyNumberFormat="1" applyFill="1" applyBorder="1"/>
    <xf numFmtId="0" fontId="0" fillId="25" borderId="27" xfId="0" applyFill="1" applyBorder="1"/>
    <xf numFmtId="0" fontId="0" fillId="25" borderId="3" xfId="0" applyFill="1" applyBorder="1"/>
    <xf numFmtId="164" fontId="0" fillId="25" borderId="3" xfId="0" applyNumberFormat="1" applyFill="1" applyBorder="1"/>
    <xf numFmtId="0" fontId="0" fillId="25" borderId="26" xfId="0" applyFill="1" applyBorder="1"/>
    <xf numFmtId="0" fontId="0" fillId="25" borderId="19" xfId="0" applyFill="1" applyBorder="1"/>
    <xf numFmtId="0" fontId="0" fillId="25" borderId="36" xfId="0" applyFill="1" applyBorder="1"/>
    <xf numFmtId="164" fontId="0" fillId="25" borderId="36" xfId="0" applyNumberFormat="1" applyFill="1" applyBorder="1"/>
    <xf numFmtId="0" fontId="0" fillId="25" borderId="20" xfId="0" applyFill="1" applyBorder="1"/>
    <xf numFmtId="0" fontId="0" fillId="25" borderId="4" xfId="0" applyFill="1" applyBorder="1"/>
    <xf numFmtId="0" fontId="0" fillId="25" borderId="54" xfId="0" applyFill="1" applyBorder="1"/>
    <xf numFmtId="0" fontId="1" fillId="0" borderId="155" xfId="0" applyFont="1" applyBorder="1" applyAlignment="1">
      <alignment horizontal="center"/>
    </xf>
    <xf numFmtId="0" fontId="1" fillId="0" borderId="162" xfId="0" applyFont="1" applyBorder="1" applyAlignment="1">
      <alignment horizontal="center"/>
    </xf>
    <xf numFmtId="0" fontId="1" fillId="0" borderId="156" xfId="0" applyFont="1" applyBorder="1" applyAlignment="1">
      <alignment horizontal="center"/>
    </xf>
    <xf numFmtId="0" fontId="0" fillId="0" borderId="163" xfId="0" applyBorder="1" applyAlignment="1">
      <alignment horizontal="center"/>
    </xf>
    <xf numFmtId="0" fontId="0" fillId="0" borderId="144" xfId="0" applyBorder="1" applyAlignment="1">
      <alignment horizontal="center"/>
    </xf>
    <xf numFmtId="44" fontId="0" fillId="0" borderId="144" xfId="1" applyFont="1" applyBorder="1" applyAlignment="1">
      <alignment horizontal="center"/>
    </xf>
    <xf numFmtId="0" fontId="0" fillId="0" borderId="14" xfId="0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102" xfId="1" applyFont="1" applyBorder="1" applyAlignment="1">
      <alignment horizontal="center"/>
    </xf>
    <xf numFmtId="9" fontId="1" fillId="0" borderId="0" xfId="2" applyFont="1" applyAlignment="1">
      <alignment horizontal="center"/>
    </xf>
    <xf numFmtId="9" fontId="0" fillId="0" borderId="0" xfId="2" applyFont="1" applyBorder="1" applyAlignment="1">
      <alignment horizontal="center"/>
    </xf>
    <xf numFmtId="9" fontId="0" fillId="0" borderId="102" xfId="2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9" fontId="1" fillId="0" borderId="52" xfId="2" applyFont="1" applyBorder="1" applyAlignment="1">
      <alignment horizontal="center"/>
    </xf>
    <xf numFmtId="9" fontId="1" fillId="0" borderId="38" xfId="2" applyFont="1" applyBorder="1" applyAlignment="1">
      <alignment horizontal="center"/>
    </xf>
    <xf numFmtId="0" fontId="1" fillId="0" borderId="132" xfId="0" applyFont="1" applyBorder="1" applyAlignment="1">
      <alignment horizontal="center"/>
    </xf>
    <xf numFmtId="0" fontId="1" fillId="0" borderId="165" xfId="0" applyFont="1" applyBorder="1" applyAlignment="1">
      <alignment horizontal="center"/>
    </xf>
    <xf numFmtId="0" fontId="1" fillId="0" borderId="83" xfId="0" applyFont="1" applyBorder="1" applyAlignment="1">
      <alignment horizontal="center"/>
    </xf>
    <xf numFmtId="0" fontId="1" fillId="23" borderId="27" xfId="0" applyFont="1" applyFill="1" applyBorder="1" applyAlignment="1">
      <alignment horizontal="center" vertical="center"/>
    </xf>
    <xf numFmtId="164" fontId="1" fillId="23" borderId="15" xfId="0" applyNumberFormat="1" applyFont="1" applyFill="1" applyBorder="1" applyAlignment="1">
      <alignment horizontal="center" vertical="center"/>
    </xf>
    <xf numFmtId="0" fontId="1" fillId="23" borderId="35" xfId="0" applyFont="1" applyFill="1" applyBorder="1"/>
    <xf numFmtId="0" fontId="8" fillId="20" borderId="166" xfId="0" applyFont="1" applyFill="1" applyBorder="1" applyAlignment="1">
      <alignment horizontal="center" vertical="center"/>
    </xf>
    <xf numFmtId="0" fontId="9" fillId="5" borderId="129" xfId="0" applyFont="1" applyFill="1" applyBorder="1" applyAlignment="1">
      <alignment horizontal="center" vertical="center"/>
    </xf>
    <xf numFmtId="0" fontId="9" fillId="10" borderId="142" xfId="0" applyFont="1" applyFill="1" applyBorder="1" applyAlignment="1">
      <alignment horizontal="center" vertical="center"/>
    </xf>
    <xf numFmtId="0" fontId="9" fillId="5" borderId="142" xfId="0" applyFont="1" applyFill="1" applyBorder="1" applyAlignment="1">
      <alignment horizontal="center" vertical="center"/>
    </xf>
    <xf numFmtId="0" fontId="1" fillId="3" borderId="55" xfId="0" applyFont="1" applyFill="1" applyBorder="1"/>
    <xf numFmtId="9" fontId="0" fillId="17" borderId="146" xfId="2" applyFont="1" applyFill="1" applyBorder="1" applyAlignment="1">
      <alignment horizontal="center"/>
    </xf>
    <xf numFmtId="9" fontId="0" fillId="3" borderId="146" xfId="2" applyFont="1" applyFill="1" applyBorder="1" applyAlignment="1">
      <alignment horizontal="center"/>
    </xf>
    <xf numFmtId="9" fontId="21" fillId="34" borderId="59" xfId="2" applyFont="1" applyFill="1" applyBorder="1" applyAlignment="1">
      <alignment horizontal="center"/>
    </xf>
    <xf numFmtId="9" fontId="0" fillId="14" borderId="59" xfId="2" applyFont="1" applyFill="1" applyBorder="1" applyAlignment="1">
      <alignment horizontal="center"/>
    </xf>
    <xf numFmtId="9" fontId="21" fillId="34" borderId="67" xfId="2" applyFont="1" applyFill="1" applyBorder="1" applyAlignment="1">
      <alignment horizontal="center"/>
    </xf>
    <xf numFmtId="9" fontId="0" fillId="14" borderId="67" xfId="2" applyFont="1" applyFill="1" applyBorder="1" applyAlignment="1">
      <alignment horizontal="center"/>
    </xf>
    <xf numFmtId="9" fontId="0" fillId="24" borderId="59" xfId="2" applyFont="1" applyFill="1" applyBorder="1" applyAlignment="1">
      <alignment horizontal="center"/>
    </xf>
    <xf numFmtId="9" fontId="0" fillId="23" borderId="59" xfId="2" applyFont="1" applyFill="1" applyBorder="1" applyAlignment="1">
      <alignment horizontal="center"/>
    </xf>
    <xf numFmtId="9" fontId="0" fillId="24" borderId="67" xfId="2" applyFont="1" applyFill="1" applyBorder="1" applyAlignment="1">
      <alignment horizontal="center"/>
    </xf>
    <xf numFmtId="9" fontId="0" fillId="23" borderId="67" xfId="2" applyFont="1" applyFill="1" applyBorder="1" applyAlignment="1">
      <alignment horizontal="center"/>
    </xf>
    <xf numFmtId="9" fontId="0" fillId="3" borderId="56" xfId="2" applyFont="1" applyFill="1" applyBorder="1" applyAlignment="1">
      <alignment horizontal="center"/>
    </xf>
    <xf numFmtId="9" fontId="0" fillId="14" borderId="131" xfId="2" applyFont="1" applyFill="1" applyBorder="1" applyAlignment="1">
      <alignment horizontal="center"/>
    </xf>
    <xf numFmtId="9" fontId="0" fillId="14" borderId="167" xfId="2" applyFont="1" applyFill="1" applyBorder="1" applyAlignment="1">
      <alignment horizontal="center"/>
    </xf>
    <xf numFmtId="9" fontId="0" fillId="23" borderId="131" xfId="2" applyFont="1" applyFill="1" applyBorder="1" applyAlignment="1">
      <alignment horizontal="center"/>
    </xf>
    <xf numFmtId="9" fontId="0" fillId="23" borderId="167" xfId="2" applyFont="1" applyFill="1" applyBorder="1" applyAlignment="1">
      <alignment horizontal="center"/>
    </xf>
    <xf numFmtId="9" fontId="1" fillId="4" borderId="28" xfId="2" applyFont="1" applyFill="1" applyBorder="1" applyAlignment="1">
      <alignment horizontal="center"/>
    </xf>
    <xf numFmtId="9" fontId="22" fillId="4" borderId="29" xfId="2" applyFont="1" applyFill="1" applyBorder="1" applyAlignment="1">
      <alignment horizontal="center"/>
    </xf>
    <xf numFmtId="9" fontId="1" fillId="4" borderId="29" xfId="2" applyFont="1" applyFill="1" applyBorder="1" applyAlignment="1">
      <alignment horizontal="center"/>
    </xf>
    <xf numFmtId="9" fontId="1" fillId="4" borderId="30" xfId="2" applyFont="1" applyFill="1" applyBorder="1" applyAlignment="1">
      <alignment horizontal="center"/>
    </xf>
    <xf numFmtId="0" fontId="1" fillId="4" borderId="168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166" fontId="0" fillId="0" borderId="0" xfId="0" applyNumberFormat="1"/>
    <xf numFmtId="166" fontId="0" fillId="35" borderId="0" xfId="0" applyNumberFormat="1" applyFill="1"/>
    <xf numFmtId="0" fontId="0" fillId="5" borderId="64" xfId="0" applyFill="1" applyBorder="1"/>
    <xf numFmtId="166" fontId="0" fillId="5" borderId="64" xfId="0" applyNumberFormat="1" applyFill="1" applyBorder="1" applyAlignment="1">
      <alignment horizontal="center"/>
    </xf>
    <xf numFmtId="9" fontId="0" fillId="5" borderId="64" xfId="2" applyFont="1" applyFill="1" applyBorder="1" applyAlignment="1">
      <alignment horizontal="center"/>
    </xf>
    <xf numFmtId="0" fontId="0" fillId="25" borderId="64" xfId="0" applyFill="1" applyBorder="1"/>
    <xf numFmtId="166" fontId="0" fillId="25" borderId="64" xfId="0" applyNumberFormat="1" applyFill="1" applyBorder="1" applyAlignment="1">
      <alignment horizontal="center"/>
    </xf>
    <xf numFmtId="0" fontId="0" fillId="25" borderId="64" xfId="0" applyFill="1" applyBorder="1" applyAlignment="1">
      <alignment horizontal="center"/>
    </xf>
    <xf numFmtId="9" fontId="0" fillId="25" borderId="64" xfId="2" applyFont="1" applyFill="1" applyBorder="1" applyAlignment="1">
      <alignment horizontal="center"/>
    </xf>
    <xf numFmtId="166" fontId="0" fillId="5" borderId="0" xfId="0" applyNumberFormat="1" applyFill="1"/>
    <xf numFmtId="0" fontId="0" fillId="10" borderId="64" xfId="0" applyFill="1" applyBorder="1"/>
    <xf numFmtId="166" fontId="0" fillId="10" borderId="64" xfId="0" applyNumberFormat="1" applyFill="1" applyBorder="1" applyAlignment="1">
      <alignment horizontal="center"/>
    </xf>
    <xf numFmtId="0" fontId="0" fillId="10" borderId="64" xfId="0" applyFill="1" applyBorder="1" applyAlignment="1">
      <alignment horizontal="center"/>
    </xf>
    <xf numFmtId="9" fontId="0" fillId="10" borderId="64" xfId="2" applyFont="1" applyFill="1" applyBorder="1" applyAlignment="1">
      <alignment horizontal="center"/>
    </xf>
    <xf numFmtId="166" fontId="0" fillId="25" borderId="0" xfId="0" applyNumberFormat="1" applyFill="1"/>
    <xf numFmtId="9" fontId="0" fillId="3" borderId="64" xfId="2" applyFont="1" applyFill="1" applyBorder="1" applyAlignment="1">
      <alignment horizontal="center"/>
    </xf>
    <xf numFmtId="0" fontId="0" fillId="14" borderId="64" xfId="0" applyFill="1" applyBorder="1"/>
    <xf numFmtId="166" fontId="0" fillId="14" borderId="64" xfId="0" applyNumberFormat="1" applyFill="1" applyBorder="1" applyAlignment="1">
      <alignment horizontal="center"/>
    </xf>
    <xf numFmtId="0" fontId="0" fillId="23" borderId="64" xfId="0" applyFill="1" applyBorder="1"/>
    <xf numFmtId="0" fontId="0" fillId="36" borderId="64" xfId="0" applyFill="1" applyBorder="1"/>
    <xf numFmtId="166" fontId="0" fillId="36" borderId="64" xfId="0" applyNumberFormat="1" applyFill="1" applyBorder="1" applyAlignment="1">
      <alignment horizontal="center"/>
    </xf>
    <xf numFmtId="0" fontId="0" fillId="36" borderId="64" xfId="0" applyFill="1" applyBorder="1" applyAlignment="1">
      <alignment horizontal="center"/>
    </xf>
    <xf numFmtId="9" fontId="0" fillId="36" borderId="64" xfId="2" applyFont="1" applyFill="1" applyBorder="1" applyAlignment="1">
      <alignment horizontal="center"/>
    </xf>
    <xf numFmtId="0" fontId="0" fillId="26" borderId="64" xfId="0" applyFill="1" applyBorder="1"/>
    <xf numFmtId="166" fontId="0" fillId="26" borderId="64" xfId="0" applyNumberFormat="1" applyFill="1" applyBorder="1" applyAlignment="1">
      <alignment horizontal="center"/>
    </xf>
    <xf numFmtId="0" fontId="0" fillId="26" borderId="64" xfId="0" applyFill="1" applyBorder="1" applyAlignment="1">
      <alignment horizontal="center"/>
    </xf>
    <xf numFmtId="9" fontId="0" fillId="26" borderId="64" xfId="2" applyFont="1" applyFill="1" applyBorder="1" applyAlignment="1">
      <alignment horizontal="center"/>
    </xf>
    <xf numFmtId="0" fontId="0" fillId="4" borderId="64" xfId="0" applyFill="1" applyBorder="1"/>
    <xf numFmtId="166" fontId="0" fillId="4" borderId="64" xfId="0" applyNumberFormat="1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9" fontId="0" fillId="4" borderId="64" xfId="2" applyFont="1" applyFill="1" applyBorder="1" applyAlignment="1">
      <alignment horizontal="center"/>
    </xf>
    <xf numFmtId="166" fontId="0" fillId="10" borderId="0" xfId="0" applyNumberFormat="1" applyFill="1"/>
    <xf numFmtId="0" fontId="0" fillId="37" borderId="64" xfId="0" applyFill="1" applyBorder="1"/>
    <xf numFmtId="166" fontId="0" fillId="37" borderId="64" xfId="0" applyNumberFormat="1" applyFill="1" applyBorder="1" applyAlignment="1">
      <alignment horizontal="center"/>
    </xf>
    <xf numFmtId="0" fontId="0" fillId="37" borderId="64" xfId="0" applyFill="1" applyBorder="1" applyAlignment="1">
      <alignment horizontal="center"/>
    </xf>
    <xf numFmtId="1" fontId="0" fillId="37" borderId="64" xfId="0" applyNumberFormat="1" applyFill="1" applyBorder="1" applyAlignment="1">
      <alignment horizontal="center"/>
    </xf>
    <xf numFmtId="9" fontId="0" fillId="37" borderId="64" xfId="2" applyFont="1" applyFill="1" applyBorder="1" applyAlignment="1">
      <alignment horizontal="center"/>
    </xf>
    <xf numFmtId="0" fontId="0" fillId="34" borderId="64" xfId="0" applyFill="1" applyBorder="1"/>
    <xf numFmtId="166" fontId="0" fillId="34" borderId="64" xfId="0" applyNumberFormat="1" applyFill="1" applyBorder="1" applyAlignment="1">
      <alignment horizontal="center"/>
    </xf>
    <xf numFmtId="0" fontId="0" fillId="34" borderId="64" xfId="0" applyFill="1" applyBorder="1" applyAlignment="1">
      <alignment horizontal="center"/>
    </xf>
    <xf numFmtId="9" fontId="0" fillId="34" borderId="64" xfId="2" applyFont="1" applyFill="1" applyBorder="1" applyAlignment="1">
      <alignment horizontal="center"/>
    </xf>
    <xf numFmtId="166" fontId="0" fillId="13" borderId="0" xfId="0" applyNumberFormat="1" applyFill="1"/>
    <xf numFmtId="0" fontId="0" fillId="9" borderId="64" xfId="0" applyFill="1" applyBorder="1"/>
    <xf numFmtId="166" fontId="0" fillId="9" borderId="64" xfId="0" applyNumberFormat="1" applyFill="1" applyBorder="1" applyAlignment="1">
      <alignment horizontal="center"/>
    </xf>
    <xf numFmtId="0" fontId="0" fillId="9" borderId="64" xfId="0" applyFill="1" applyBorder="1" applyAlignment="1">
      <alignment horizontal="center"/>
    </xf>
    <xf numFmtId="9" fontId="0" fillId="9" borderId="64" xfId="2" applyFont="1" applyFill="1" applyBorder="1" applyAlignment="1">
      <alignment horizontal="center"/>
    </xf>
    <xf numFmtId="0" fontId="0" fillId="19" borderId="64" xfId="0" applyFill="1" applyBorder="1"/>
    <xf numFmtId="166" fontId="0" fillId="19" borderId="64" xfId="0" applyNumberFormat="1" applyFill="1" applyBorder="1" applyAlignment="1">
      <alignment horizontal="center"/>
    </xf>
    <xf numFmtId="0" fontId="0" fillId="19" borderId="64" xfId="0" applyFill="1" applyBorder="1" applyAlignment="1">
      <alignment horizontal="center"/>
    </xf>
    <xf numFmtId="9" fontId="0" fillId="19" borderId="64" xfId="2" applyFont="1" applyFill="1" applyBorder="1" applyAlignment="1">
      <alignment horizontal="center"/>
    </xf>
    <xf numFmtId="0" fontId="0" fillId="38" borderId="64" xfId="0" applyFill="1" applyBorder="1"/>
    <xf numFmtId="166" fontId="0" fillId="38" borderId="64" xfId="0" applyNumberFormat="1" applyFill="1" applyBorder="1" applyAlignment="1">
      <alignment horizontal="center"/>
    </xf>
    <xf numFmtId="0" fontId="0" fillId="38" borderId="64" xfId="0" applyFill="1" applyBorder="1" applyAlignment="1">
      <alignment horizontal="center"/>
    </xf>
    <xf numFmtId="9" fontId="0" fillId="38" borderId="64" xfId="2" applyFont="1" applyFill="1" applyBorder="1" applyAlignment="1">
      <alignment horizontal="center"/>
    </xf>
    <xf numFmtId="166" fontId="0" fillId="3" borderId="0" xfId="0" applyNumberFormat="1" applyFill="1"/>
    <xf numFmtId="0" fontId="1" fillId="0" borderId="64" xfId="0" applyFont="1" applyBorder="1"/>
    <xf numFmtId="166" fontId="1" fillId="0" borderId="64" xfId="0" applyNumberFormat="1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9" fontId="1" fillId="0" borderId="64" xfId="2" applyFont="1" applyBorder="1" applyAlignment="1">
      <alignment horizontal="center"/>
    </xf>
    <xf numFmtId="10" fontId="0" fillId="0" borderId="0" xfId="0" applyNumberFormat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9" fontId="0" fillId="0" borderId="145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9" fontId="0" fillId="0" borderId="26" xfId="0" applyNumberFormat="1" applyBorder="1" applyAlignment="1">
      <alignment horizontal="center"/>
    </xf>
    <xf numFmtId="166" fontId="0" fillId="14" borderId="0" xfId="0" applyNumberFormat="1" applyFill="1"/>
    <xf numFmtId="0" fontId="0" fillId="0" borderId="3" xfId="0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1" fontId="1" fillId="0" borderId="43" xfId="0" applyNumberFormat="1" applyFont="1" applyBorder="1" applyAlignment="1">
      <alignment horizontal="center"/>
    </xf>
    <xf numFmtId="9" fontId="1" fillId="0" borderId="44" xfId="0" applyNumberFormat="1" applyFont="1" applyBorder="1" applyAlignment="1">
      <alignment horizontal="center"/>
    </xf>
    <xf numFmtId="166" fontId="0" fillId="36" borderId="0" xfId="0" applyNumberFormat="1" applyFill="1"/>
    <xf numFmtId="166" fontId="0" fillId="23" borderId="0" xfId="0" applyNumberFormat="1" applyFill="1"/>
    <xf numFmtId="166" fontId="0" fillId="30" borderId="0" xfId="0" applyNumberFormat="1" applyFill="1"/>
    <xf numFmtId="166" fontId="0" fillId="39" borderId="0" xfId="0" applyNumberFormat="1" applyFill="1"/>
    <xf numFmtId="166" fontId="0" fillId="26" borderId="0" xfId="0" applyNumberFormat="1" applyFill="1"/>
    <xf numFmtId="166" fontId="0" fillId="4" borderId="0" xfId="0" applyNumberFormat="1" applyFill="1"/>
    <xf numFmtId="166" fontId="0" fillId="40" borderId="0" xfId="0" applyNumberFormat="1" applyFill="1"/>
    <xf numFmtId="166" fontId="0" fillId="37" borderId="0" xfId="0" applyNumberFormat="1" applyFill="1"/>
    <xf numFmtId="166" fontId="0" fillId="2" borderId="0" xfId="0" applyNumberFormat="1" applyFill="1"/>
    <xf numFmtId="166" fontId="0" fillId="9" borderId="0" xfId="0" applyNumberFormat="1" applyFill="1"/>
    <xf numFmtId="0" fontId="0" fillId="0" borderId="104" xfId="0" applyBorder="1"/>
    <xf numFmtId="166" fontId="0" fillId="0" borderId="104" xfId="0" applyNumberFormat="1" applyBorder="1"/>
    <xf numFmtId="166" fontId="1" fillId="0" borderId="0" xfId="0" applyNumberFormat="1" applyFont="1"/>
    <xf numFmtId="0" fontId="6" fillId="0" borderId="12" xfId="0" applyFont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" fillId="23" borderId="7" xfId="0" applyFont="1" applyFill="1" applyBorder="1" applyAlignment="1">
      <alignment horizontal="center" vertical="center"/>
    </xf>
    <xf numFmtId="0" fontId="0" fillId="23" borderId="9" xfId="0" applyFill="1" applyBorder="1" applyAlignment="1">
      <alignment horizontal="center" vertical="center"/>
    </xf>
    <xf numFmtId="0" fontId="0" fillId="23" borderId="5" xfId="0" applyFill="1" applyBorder="1" applyAlignment="1">
      <alignment horizontal="center" vertical="center"/>
    </xf>
    <xf numFmtId="164" fontId="0" fillId="23" borderId="5" xfId="0" applyNumberFormat="1" applyFill="1" applyBorder="1" applyAlignment="1">
      <alignment horizontal="center" vertical="center"/>
    </xf>
    <xf numFmtId="0" fontId="1" fillId="23" borderId="49" xfId="0" applyFont="1" applyFill="1" applyBorder="1" applyAlignment="1">
      <alignment horizontal="center" vertical="center"/>
    </xf>
    <xf numFmtId="0" fontId="1" fillId="23" borderId="6" xfId="0" applyFont="1" applyFill="1" applyBorder="1" applyAlignment="1">
      <alignment horizontal="center" vertical="center"/>
    </xf>
    <xf numFmtId="164" fontId="1" fillId="23" borderId="2" xfId="0" applyNumberFormat="1" applyFont="1" applyFill="1" applyBorder="1" applyAlignment="1">
      <alignment horizontal="center" vertical="center"/>
    </xf>
    <xf numFmtId="0" fontId="0" fillId="14" borderId="28" xfId="0" applyFill="1" applyBorder="1" applyAlignment="1">
      <alignment horizontal="center"/>
    </xf>
    <xf numFmtId="0" fontId="0" fillId="14" borderId="29" xfId="0" applyFill="1" applyBorder="1" applyAlignment="1">
      <alignment horizontal="center"/>
    </xf>
    <xf numFmtId="0" fontId="0" fillId="14" borderId="30" xfId="0" applyFill="1" applyBorder="1" applyAlignment="1">
      <alignment horizontal="center"/>
    </xf>
    <xf numFmtId="0" fontId="0" fillId="23" borderId="29" xfId="0" applyFill="1" applyBorder="1" applyAlignment="1">
      <alignment horizontal="center"/>
    </xf>
    <xf numFmtId="0" fontId="8" fillId="20" borderId="128" xfId="0" applyFont="1" applyFill="1" applyBorder="1" applyAlignment="1">
      <alignment horizontal="center" vertical="center"/>
    </xf>
    <xf numFmtId="0" fontId="1" fillId="4" borderId="105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8" fillId="20" borderId="164" xfId="0" applyFont="1" applyFill="1" applyBorder="1" applyAlignment="1">
      <alignment horizontal="center" vertical="center"/>
    </xf>
    <xf numFmtId="0" fontId="1" fillId="26" borderId="55" xfId="0" applyFont="1" applyFill="1" applyBorder="1" applyAlignment="1">
      <alignment horizontal="center" vertical="center"/>
    </xf>
    <xf numFmtId="166" fontId="0" fillId="23" borderId="64" xfId="1" applyNumberFormat="1" applyFont="1" applyFill="1" applyBorder="1" applyAlignment="1">
      <alignment horizontal="center"/>
    </xf>
    <xf numFmtId="166" fontId="1" fillId="23" borderId="75" xfId="1" applyNumberFormat="1" applyFont="1" applyFill="1" applyBorder="1" applyAlignment="1">
      <alignment horizontal="center"/>
    </xf>
    <xf numFmtId="0" fontId="0" fillId="27" borderId="37" xfId="0" applyFill="1" applyBorder="1"/>
    <xf numFmtId="0" fontId="0" fillId="27" borderId="52" xfId="0" applyFill="1" applyBorder="1"/>
    <xf numFmtId="0" fontId="0" fillId="27" borderId="38" xfId="0" applyFill="1" applyBorder="1"/>
    <xf numFmtId="166" fontId="0" fillId="23" borderId="71" xfId="0" applyNumberFormat="1" applyFill="1" applyBorder="1" applyAlignment="1">
      <alignment horizontal="center"/>
    </xf>
    <xf numFmtId="9" fontId="0" fillId="3" borderId="16" xfId="0" applyNumberFormat="1" applyFill="1" applyBorder="1" applyAlignment="1">
      <alignment horizontal="center" vertical="center"/>
    </xf>
    <xf numFmtId="9" fontId="0" fillId="3" borderId="21" xfId="0" applyNumberFormat="1" applyFill="1" applyBorder="1" applyAlignment="1">
      <alignment horizontal="center" vertical="center"/>
    </xf>
    <xf numFmtId="9" fontId="0" fillId="3" borderId="172" xfId="0" applyNumberFormat="1" applyFill="1" applyBorder="1" applyAlignment="1">
      <alignment horizontal="center" vertical="center"/>
    </xf>
    <xf numFmtId="9" fontId="0" fillId="14" borderId="27" xfId="0" applyNumberFormat="1" applyFill="1" applyBorder="1" applyAlignment="1">
      <alignment horizontal="center" vertical="center"/>
    </xf>
    <xf numFmtId="9" fontId="0" fillId="14" borderId="173" xfId="0" applyNumberFormat="1" applyFill="1" applyBorder="1" applyAlignment="1">
      <alignment horizontal="center" vertical="center"/>
    </xf>
    <xf numFmtId="9" fontId="0" fillId="23" borderId="27" xfId="0" applyNumberFormat="1" applyFill="1" applyBorder="1" applyAlignment="1">
      <alignment horizontal="center" vertical="center"/>
    </xf>
    <xf numFmtId="9" fontId="0" fillId="23" borderId="173" xfId="0" applyNumberFormat="1" applyFill="1" applyBorder="1" applyAlignment="1">
      <alignment horizontal="center" vertical="center"/>
    </xf>
    <xf numFmtId="9" fontId="0" fillId="23" borderId="19" xfId="0" applyNumberFormat="1" applyFill="1" applyBorder="1" applyAlignment="1">
      <alignment horizontal="center" vertical="center"/>
    </xf>
    <xf numFmtId="9" fontId="0" fillId="23" borderId="101" xfId="0" applyNumberFormat="1" applyFill="1" applyBorder="1" applyAlignment="1">
      <alignment horizontal="center" vertical="center"/>
    </xf>
    <xf numFmtId="0" fontId="1" fillId="14" borderId="175" xfId="0" applyFont="1" applyFill="1" applyBorder="1"/>
    <xf numFmtId="0" fontId="1" fillId="23" borderId="175" xfId="0" applyFont="1" applyFill="1" applyBorder="1"/>
    <xf numFmtId="0" fontId="1" fillId="23" borderId="176" xfId="0" applyFont="1" applyFill="1" applyBorder="1"/>
    <xf numFmtId="9" fontId="0" fillId="3" borderId="17" xfId="0" applyNumberFormat="1" applyFill="1" applyBorder="1" applyAlignment="1">
      <alignment horizontal="center" vertical="center"/>
    </xf>
    <xf numFmtId="9" fontId="0" fillId="3" borderId="18" xfId="0" applyNumberFormat="1" applyFill="1" applyBorder="1" applyAlignment="1">
      <alignment horizontal="center" vertical="center"/>
    </xf>
    <xf numFmtId="9" fontId="0" fillId="23" borderId="30" xfId="0" applyNumberFormat="1" applyFill="1" applyBorder="1" applyAlignment="1">
      <alignment horizontal="center" vertical="center"/>
    </xf>
    <xf numFmtId="0" fontId="1" fillId="27" borderId="14" xfId="0" applyFont="1" applyFill="1" applyBorder="1"/>
    <xf numFmtId="9" fontId="0" fillId="27" borderId="52" xfId="0" applyNumberFormat="1" applyFill="1" applyBorder="1" applyAlignment="1">
      <alignment horizontal="center" vertical="center"/>
    </xf>
    <xf numFmtId="9" fontId="0" fillId="27" borderId="38" xfId="0" applyNumberFormat="1" applyFill="1" applyBorder="1" applyAlignment="1">
      <alignment horizontal="center" vertical="center"/>
    </xf>
    <xf numFmtId="9" fontId="0" fillId="23" borderId="9" xfId="0" applyNumberFormat="1" applyFill="1" applyBorder="1" applyAlignment="1">
      <alignment horizontal="center" vertical="center"/>
    </xf>
    <xf numFmtId="9" fontId="0" fillId="23" borderId="178" xfId="0" applyNumberFormat="1" applyFill="1" applyBorder="1" applyAlignment="1">
      <alignment horizontal="center" vertical="center"/>
    </xf>
    <xf numFmtId="0" fontId="8" fillId="25" borderId="11" xfId="0" applyFont="1" applyFill="1" applyBorder="1" applyAlignment="1">
      <alignment horizontal="center" vertical="center"/>
    </xf>
    <xf numFmtId="0" fontId="1" fillId="26" borderId="126" xfId="0" applyFont="1" applyFill="1" applyBorder="1" applyAlignment="1">
      <alignment horizontal="center" vertical="center"/>
    </xf>
    <xf numFmtId="0" fontId="0" fillId="27" borderId="0" xfId="0" applyFill="1" applyAlignment="1">
      <alignment horizontal="center"/>
    </xf>
    <xf numFmtId="0" fontId="1" fillId="27" borderId="105" xfId="0" applyFont="1" applyFill="1" applyBorder="1" applyAlignment="1">
      <alignment horizontal="center"/>
    </xf>
    <xf numFmtId="16" fontId="1" fillId="26" borderId="37" xfId="0" applyNumberFormat="1" applyFont="1" applyFill="1" applyBorder="1" applyAlignment="1">
      <alignment horizontal="center"/>
    </xf>
    <xf numFmtId="16" fontId="1" fillId="26" borderId="81" xfId="0" applyNumberFormat="1" applyFont="1" applyFill="1" applyBorder="1" applyAlignment="1">
      <alignment horizontal="center"/>
    </xf>
    <xf numFmtId="16" fontId="1" fillId="26" borderId="82" xfId="0" applyNumberFormat="1" applyFont="1" applyFill="1" applyBorder="1" applyAlignment="1">
      <alignment horizontal="center"/>
    </xf>
    <xf numFmtId="0" fontId="1" fillId="26" borderId="83" xfId="0" applyFont="1" applyFill="1" applyBorder="1" applyAlignment="1">
      <alignment horizontal="center" vertical="center"/>
    </xf>
    <xf numFmtId="9" fontId="0" fillId="14" borderId="169" xfId="0" applyNumberFormat="1" applyFill="1" applyBorder="1" applyAlignment="1">
      <alignment horizontal="center" vertical="center"/>
    </xf>
    <xf numFmtId="9" fontId="0" fillId="3" borderId="180" xfId="0" applyNumberFormat="1" applyFill="1" applyBorder="1" applyAlignment="1">
      <alignment horizontal="center" vertical="center"/>
    </xf>
    <xf numFmtId="9" fontId="0" fillId="23" borderId="169" xfId="0" applyNumberFormat="1" applyFill="1" applyBorder="1" applyAlignment="1">
      <alignment horizontal="center" vertical="center"/>
    </xf>
    <xf numFmtId="9" fontId="0" fillId="23" borderId="171" xfId="0" applyNumberFormat="1" applyFill="1" applyBorder="1" applyAlignment="1">
      <alignment horizontal="center" vertical="center"/>
    </xf>
    <xf numFmtId="9" fontId="0" fillId="27" borderId="34" xfId="0" applyNumberFormat="1" applyFill="1" applyBorder="1" applyAlignment="1">
      <alignment horizontal="center" vertical="center"/>
    </xf>
    <xf numFmtId="9" fontId="0" fillId="3" borderId="28" xfId="0" applyNumberFormat="1" applyFill="1" applyBorder="1" applyAlignment="1">
      <alignment horizontal="center" vertical="center"/>
    </xf>
    <xf numFmtId="165" fontId="1" fillId="23" borderId="75" xfId="0" applyNumberFormat="1" applyFont="1" applyFill="1" applyBorder="1" applyAlignment="1">
      <alignment horizontal="center"/>
    </xf>
    <xf numFmtId="165" fontId="1" fillId="23" borderId="75" xfId="1" applyNumberFormat="1" applyFont="1" applyFill="1" applyBorder="1" applyAlignment="1">
      <alignment horizontal="center"/>
    </xf>
    <xf numFmtId="9" fontId="0" fillId="3" borderId="74" xfId="2" applyFont="1" applyFill="1" applyBorder="1" applyAlignment="1">
      <alignment horizontal="center"/>
    </xf>
    <xf numFmtId="9" fontId="0" fillId="3" borderId="85" xfId="2" applyFont="1" applyFill="1" applyBorder="1" applyAlignment="1">
      <alignment horizontal="center"/>
    </xf>
    <xf numFmtId="9" fontId="1" fillId="3" borderId="75" xfId="2" applyFont="1" applyFill="1" applyBorder="1" applyAlignment="1">
      <alignment horizontal="center"/>
    </xf>
    <xf numFmtId="9" fontId="0" fillId="14" borderId="65" xfId="2" applyFont="1" applyFill="1" applyBorder="1" applyAlignment="1">
      <alignment horizontal="center"/>
    </xf>
    <xf numFmtId="9" fontId="1" fillId="14" borderId="62" xfId="2" applyFont="1" applyFill="1" applyBorder="1" applyAlignment="1">
      <alignment horizontal="center"/>
    </xf>
    <xf numFmtId="9" fontId="0" fillId="23" borderId="65" xfId="2" applyFont="1" applyFill="1" applyBorder="1" applyAlignment="1">
      <alignment horizontal="center"/>
    </xf>
    <xf numFmtId="9" fontId="1" fillId="23" borderId="62" xfId="2" applyFont="1" applyFill="1" applyBorder="1" applyAlignment="1">
      <alignment horizontal="center"/>
    </xf>
    <xf numFmtId="9" fontId="1" fillId="23" borderId="66" xfId="2" applyFont="1" applyFill="1" applyBorder="1" applyAlignment="1">
      <alignment horizontal="center"/>
    </xf>
    <xf numFmtId="17" fontId="10" fillId="25" borderId="181" xfId="0" applyNumberFormat="1" applyFont="1" applyFill="1" applyBorder="1" applyAlignment="1">
      <alignment horizontal="center" vertical="center"/>
    </xf>
    <xf numFmtId="0" fontId="1" fillId="3" borderId="182" xfId="0" applyFont="1" applyFill="1" applyBorder="1"/>
    <xf numFmtId="9" fontId="1" fillId="3" borderId="183" xfId="2" applyFont="1" applyFill="1" applyBorder="1" applyAlignment="1">
      <alignment horizontal="center"/>
    </xf>
    <xf numFmtId="0" fontId="1" fillId="14" borderId="184" xfId="0" applyFont="1" applyFill="1" applyBorder="1"/>
    <xf numFmtId="9" fontId="1" fillId="14" borderId="185" xfId="2" applyFont="1" applyFill="1" applyBorder="1" applyAlignment="1">
      <alignment horizontal="center"/>
    </xf>
    <xf numFmtId="0" fontId="1" fillId="23" borderId="184" xfId="0" applyFont="1" applyFill="1" applyBorder="1"/>
    <xf numFmtId="9" fontId="1" fillId="23" borderId="185" xfId="2" applyFont="1" applyFill="1" applyBorder="1" applyAlignment="1">
      <alignment horizontal="center"/>
    </xf>
    <xf numFmtId="0" fontId="1" fillId="23" borderId="186" xfId="0" applyFont="1" applyFill="1" applyBorder="1"/>
    <xf numFmtId="9" fontId="0" fillId="23" borderId="187" xfId="2" applyFont="1" applyFill="1" applyBorder="1" applyAlignment="1">
      <alignment horizontal="center"/>
    </xf>
    <xf numFmtId="9" fontId="0" fillId="23" borderId="188" xfId="2" applyFont="1" applyFill="1" applyBorder="1" applyAlignment="1">
      <alignment horizontal="center"/>
    </xf>
    <xf numFmtId="9" fontId="1" fillId="23" borderId="189" xfId="2" applyFont="1" applyFill="1" applyBorder="1" applyAlignment="1">
      <alignment horizontal="center"/>
    </xf>
    <xf numFmtId="9" fontId="0" fillId="23" borderId="71" xfId="2" applyFont="1" applyFill="1" applyBorder="1" applyAlignment="1">
      <alignment horizontal="center"/>
    </xf>
    <xf numFmtId="9" fontId="0" fillId="23" borderId="72" xfId="2" applyFont="1" applyFill="1" applyBorder="1" applyAlignment="1">
      <alignment horizontal="center"/>
    </xf>
    <xf numFmtId="9" fontId="1" fillId="23" borderId="190" xfId="2" applyFont="1" applyFill="1" applyBorder="1" applyAlignment="1">
      <alignment horizontal="center"/>
    </xf>
    <xf numFmtId="0" fontId="1" fillId="3" borderId="76" xfId="0" applyFont="1" applyFill="1" applyBorder="1" applyAlignment="1">
      <alignment horizontal="center"/>
    </xf>
    <xf numFmtId="165" fontId="1" fillId="23" borderId="80" xfId="0" applyNumberFormat="1" applyFont="1" applyFill="1" applyBorder="1" applyAlignment="1">
      <alignment horizontal="center"/>
    </xf>
    <xf numFmtId="165" fontId="1" fillId="23" borderId="80" xfId="1" applyNumberFormat="1" applyFont="1" applyFill="1" applyBorder="1" applyAlignment="1">
      <alignment horizontal="center"/>
    </xf>
    <xf numFmtId="1" fontId="1" fillId="23" borderId="77" xfId="0" applyNumberFormat="1" applyFont="1" applyFill="1" applyBorder="1" applyAlignment="1">
      <alignment horizontal="center"/>
    </xf>
    <xf numFmtId="165" fontId="1" fillId="23" borderId="78" xfId="0" applyNumberFormat="1" applyFont="1" applyFill="1" applyBorder="1" applyAlignment="1">
      <alignment horizontal="center"/>
    </xf>
    <xf numFmtId="0" fontId="10" fillId="25" borderId="191" xfId="0" applyFont="1" applyFill="1" applyBorder="1" applyAlignment="1">
      <alignment horizontal="center" vertical="center"/>
    </xf>
    <xf numFmtId="0" fontId="0" fillId="27" borderId="11" xfId="0" applyFill="1" applyBorder="1"/>
    <xf numFmtId="0" fontId="10" fillId="25" borderId="192" xfId="0" applyFont="1" applyFill="1" applyBorder="1" applyAlignment="1">
      <alignment horizontal="center" vertical="center"/>
    </xf>
    <xf numFmtId="17" fontId="10" fillId="25" borderId="191" xfId="0" applyNumberFormat="1" applyFont="1" applyFill="1" applyBorder="1" applyAlignment="1">
      <alignment horizontal="center" vertical="center"/>
    </xf>
    <xf numFmtId="0" fontId="1" fillId="23" borderId="193" xfId="0" applyFont="1" applyFill="1" applyBorder="1"/>
    <xf numFmtId="0" fontId="0" fillId="27" borderId="41" xfId="0" applyFill="1" applyBorder="1"/>
    <xf numFmtId="16" fontId="1" fillId="26" borderId="52" xfId="0" applyNumberFormat="1" applyFont="1" applyFill="1" applyBorder="1" applyAlignment="1">
      <alignment horizontal="center"/>
    </xf>
    <xf numFmtId="165" fontId="0" fillId="23" borderId="63" xfId="0" applyNumberFormat="1" applyFill="1" applyBorder="1" applyAlignment="1">
      <alignment horizontal="center"/>
    </xf>
    <xf numFmtId="9" fontId="0" fillId="3" borderId="84" xfId="2" applyFont="1" applyFill="1" applyBorder="1" applyAlignment="1">
      <alignment horizontal="center"/>
    </xf>
    <xf numFmtId="9" fontId="0" fillId="14" borderId="63" xfId="2" applyFont="1" applyFill="1" applyBorder="1" applyAlignment="1">
      <alignment horizontal="center"/>
    </xf>
    <xf numFmtId="9" fontId="0" fillId="23" borderId="63" xfId="2" applyFont="1" applyFill="1" applyBorder="1" applyAlignment="1">
      <alignment horizontal="center"/>
    </xf>
    <xf numFmtId="9" fontId="0" fillId="23" borderId="70" xfId="2" applyFont="1" applyFill="1" applyBorder="1" applyAlignment="1">
      <alignment horizontal="center"/>
    </xf>
    <xf numFmtId="0" fontId="1" fillId="23" borderId="77" xfId="0" applyFont="1" applyFill="1" applyBorder="1" applyAlignment="1">
      <alignment horizontal="left"/>
    </xf>
    <xf numFmtId="0" fontId="0" fillId="27" borderId="11" xfId="0" applyFill="1" applyBorder="1" applyAlignment="1">
      <alignment horizontal="center"/>
    </xf>
    <xf numFmtId="0" fontId="10" fillId="25" borderId="10" xfId="0" applyFont="1" applyFill="1" applyBorder="1" applyAlignment="1">
      <alignment horizontal="center" vertical="center"/>
    </xf>
    <xf numFmtId="0" fontId="1" fillId="27" borderId="41" xfId="0" applyFont="1" applyFill="1" applyBorder="1"/>
    <xf numFmtId="0" fontId="1" fillId="3" borderId="80" xfId="0" applyFont="1" applyFill="1" applyBorder="1" applyAlignment="1">
      <alignment horizontal="left"/>
    </xf>
    <xf numFmtId="0" fontId="0" fillId="3" borderId="77" xfId="0" applyFill="1" applyBorder="1" applyAlignment="1">
      <alignment horizontal="left"/>
    </xf>
    <xf numFmtId="0" fontId="1" fillId="14" borderId="77" xfId="0" applyFont="1" applyFill="1" applyBorder="1" applyAlignment="1">
      <alignment horizontal="left"/>
    </xf>
    <xf numFmtId="166" fontId="1" fillId="23" borderId="77" xfId="0" applyNumberFormat="1" applyFont="1" applyFill="1" applyBorder="1" applyAlignment="1">
      <alignment horizontal="left"/>
    </xf>
    <xf numFmtId="166" fontId="1" fillId="23" borderId="77" xfId="1" applyNumberFormat="1" applyFont="1" applyFill="1" applyBorder="1" applyAlignment="1">
      <alignment horizontal="left"/>
    </xf>
    <xf numFmtId="166" fontId="1" fillId="23" borderId="193" xfId="0" applyNumberFormat="1" applyFont="1" applyFill="1" applyBorder="1" applyAlignment="1">
      <alignment horizontal="left"/>
    </xf>
    <xf numFmtId="16" fontId="1" fillId="26" borderId="170" xfId="0" applyNumberFormat="1" applyFont="1" applyFill="1" applyBorder="1" applyAlignment="1">
      <alignment horizontal="center"/>
    </xf>
    <xf numFmtId="166" fontId="0" fillId="23" borderId="63" xfId="1" applyNumberFormat="1" applyFont="1" applyFill="1" applyBorder="1" applyAlignment="1">
      <alignment horizontal="center"/>
    </xf>
    <xf numFmtId="166" fontId="0" fillId="23" borderId="70" xfId="0" applyNumberFormat="1" applyFill="1" applyBorder="1" applyAlignment="1">
      <alignment horizontal="center"/>
    </xf>
    <xf numFmtId="166" fontId="3" fillId="27" borderId="11" xfId="0" applyNumberFormat="1" applyFont="1" applyFill="1" applyBorder="1"/>
    <xf numFmtId="166" fontId="1" fillId="27" borderId="11" xfId="0" applyNumberFormat="1" applyFont="1" applyFill="1" applyBorder="1"/>
    <xf numFmtId="166" fontId="2" fillId="27" borderId="170" xfId="0" applyNumberFormat="1" applyFont="1" applyFill="1" applyBorder="1" applyAlignment="1">
      <alignment horizontal="center"/>
    </xf>
    <xf numFmtId="164" fontId="0" fillId="23" borderId="63" xfId="0" applyNumberFormat="1" applyFill="1" applyBorder="1" applyAlignment="1">
      <alignment horizontal="center"/>
    </xf>
    <xf numFmtId="16" fontId="1" fillId="26" borderId="31" xfId="0" applyNumberFormat="1" applyFont="1" applyFill="1" applyBorder="1" applyAlignment="1">
      <alignment horizontal="center" vertical="center"/>
    </xf>
    <xf numFmtId="0" fontId="1" fillId="26" borderId="38" xfId="0" applyFont="1" applyFill="1" applyBorder="1" applyAlignment="1">
      <alignment horizontal="center" vertical="center"/>
    </xf>
    <xf numFmtId="0" fontId="1" fillId="26" borderId="41" xfId="0" applyFont="1" applyFill="1" applyBorder="1" applyAlignment="1">
      <alignment horizontal="center" vertical="center"/>
    </xf>
    <xf numFmtId="166" fontId="3" fillId="27" borderId="10" xfId="0" applyNumberFormat="1" applyFont="1" applyFill="1" applyBorder="1" applyAlignment="1">
      <alignment horizontal="center"/>
    </xf>
    <xf numFmtId="0" fontId="10" fillId="25" borderId="37" xfId="0" applyFont="1" applyFill="1" applyBorder="1" applyAlignment="1">
      <alignment horizontal="center" vertical="center"/>
    </xf>
    <xf numFmtId="166" fontId="1" fillId="23" borderId="194" xfId="0" applyNumberFormat="1" applyFont="1" applyFill="1" applyBorder="1" applyAlignment="1">
      <alignment horizontal="center"/>
    </xf>
    <xf numFmtId="0" fontId="1" fillId="26" borderId="168" xfId="0" applyFont="1" applyFill="1" applyBorder="1" applyAlignment="1">
      <alignment horizontal="center" vertical="center"/>
    </xf>
    <xf numFmtId="166" fontId="1" fillId="23" borderId="105" xfId="1" applyNumberFormat="1" applyFont="1" applyFill="1" applyBorder="1" applyAlignment="1">
      <alignment horizontal="center"/>
    </xf>
    <xf numFmtId="16" fontId="1" fillId="26" borderId="143" xfId="0" applyNumberFormat="1" applyFont="1" applyFill="1" applyBorder="1" applyAlignment="1">
      <alignment horizontal="center"/>
    </xf>
    <xf numFmtId="166" fontId="0" fillId="23" borderId="72" xfId="0" applyNumberForma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14" borderId="29" xfId="0" applyFont="1" applyFill="1" applyBorder="1" applyAlignment="1">
      <alignment horizontal="center"/>
    </xf>
    <xf numFmtId="0" fontId="1" fillId="23" borderId="29" xfId="0" applyFont="1" applyFill="1" applyBorder="1" applyAlignment="1">
      <alignment horizontal="center"/>
    </xf>
    <xf numFmtId="166" fontId="1" fillId="23" borderId="29" xfId="1" applyNumberFormat="1" applyFont="1" applyFill="1" applyBorder="1" applyAlignment="1">
      <alignment horizontal="center"/>
    </xf>
    <xf numFmtId="0" fontId="0" fillId="27" borderId="12" xfId="0" applyFill="1" applyBorder="1"/>
    <xf numFmtId="0" fontId="0" fillId="3" borderId="7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" fillId="3" borderId="110" xfId="0" applyFont="1" applyFill="1" applyBorder="1" applyAlignment="1">
      <alignment horizontal="center"/>
    </xf>
    <xf numFmtId="0" fontId="10" fillId="25" borderId="41" xfId="0" applyFont="1" applyFill="1" applyBorder="1" applyAlignment="1">
      <alignment horizontal="center" vertical="center"/>
    </xf>
    <xf numFmtId="0" fontId="1" fillId="3" borderId="110" xfId="0" applyFont="1" applyFill="1" applyBorder="1"/>
    <xf numFmtId="0" fontId="0" fillId="3" borderId="80" xfId="0" applyFill="1" applyBorder="1"/>
    <xf numFmtId="0" fontId="0" fillId="3" borderId="13" xfId="0" applyFill="1" applyBorder="1" applyAlignment="1">
      <alignment horizontal="center"/>
    </xf>
    <xf numFmtId="0" fontId="0" fillId="27" borderId="40" xfId="0" applyFill="1" applyBorder="1"/>
    <xf numFmtId="9" fontId="1" fillId="3" borderId="80" xfId="2" applyFont="1" applyFill="1" applyBorder="1" applyAlignment="1">
      <alignment horizontal="center"/>
    </xf>
    <xf numFmtId="9" fontId="1" fillId="14" borderId="80" xfId="2" applyFont="1" applyFill="1" applyBorder="1" applyAlignment="1">
      <alignment horizontal="center"/>
    </xf>
    <xf numFmtId="9" fontId="1" fillId="23" borderId="80" xfId="2" applyFont="1" applyFill="1" applyBorder="1" applyAlignment="1">
      <alignment horizontal="center"/>
    </xf>
    <xf numFmtId="17" fontId="10" fillId="25" borderId="150" xfId="0" applyNumberFormat="1" applyFont="1" applyFill="1" applyBorder="1" applyAlignment="1">
      <alignment horizontal="center" vertical="center"/>
    </xf>
    <xf numFmtId="0" fontId="0" fillId="27" borderId="14" xfId="0" applyFill="1" applyBorder="1"/>
    <xf numFmtId="0" fontId="0" fillId="27" borderId="31" xfId="0" applyFill="1" applyBorder="1"/>
    <xf numFmtId="9" fontId="1" fillId="23" borderId="11" xfId="2" applyFont="1" applyFill="1" applyBorder="1" applyAlignment="1">
      <alignment horizontal="center"/>
    </xf>
    <xf numFmtId="17" fontId="10" fillId="25" borderId="41" xfId="0" applyNumberFormat="1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/>
    </xf>
    <xf numFmtId="44" fontId="1" fillId="23" borderId="75" xfId="1" applyFont="1" applyFill="1" applyBorder="1" applyAlignment="1">
      <alignment horizontal="center"/>
    </xf>
    <xf numFmtId="1" fontId="1" fillId="23" borderId="62" xfId="0" applyNumberFormat="1" applyFont="1" applyFill="1" applyBorder="1" applyAlignment="1">
      <alignment horizontal="center"/>
    </xf>
    <xf numFmtId="9" fontId="0" fillId="27" borderId="33" xfId="2" applyFont="1" applyFill="1" applyBorder="1" applyAlignment="1">
      <alignment horizontal="center"/>
    </xf>
    <xf numFmtId="9" fontId="0" fillId="27" borderId="89" xfId="2" applyFont="1" applyFill="1" applyBorder="1" applyAlignment="1">
      <alignment horizontal="center"/>
    </xf>
    <xf numFmtId="9" fontId="0" fillId="27" borderId="90" xfId="2" applyFont="1" applyFill="1" applyBorder="1" applyAlignment="1">
      <alignment horizontal="center"/>
    </xf>
    <xf numFmtId="9" fontId="1" fillId="27" borderId="0" xfId="2" applyFont="1" applyFill="1" applyBorder="1" applyAlignment="1">
      <alignment horizontal="center"/>
    </xf>
    <xf numFmtId="167" fontId="0" fillId="23" borderId="64" xfId="1" applyNumberFormat="1" applyFont="1" applyFill="1" applyBorder="1" applyAlignment="1">
      <alignment horizontal="center"/>
    </xf>
    <xf numFmtId="167" fontId="0" fillId="23" borderId="63" xfId="1" applyNumberFormat="1" applyFont="1" applyFill="1" applyBorder="1" applyAlignment="1">
      <alignment horizontal="center"/>
    </xf>
    <xf numFmtId="165" fontId="0" fillId="23" borderId="70" xfId="0" applyNumberFormat="1" applyFill="1" applyBorder="1" applyAlignment="1">
      <alignment horizontal="center"/>
    </xf>
    <xf numFmtId="0" fontId="0" fillId="27" borderId="32" xfId="0" applyFill="1" applyBorder="1"/>
    <xf numFmtId="0" fontId="0" fillId="27" borderId="39" xfId="0" applyFill="1" applyBorder="1"/>
    <xf numFmtId="165" fontId="1" fillId="23" borderId="105" xfId="1" applyNumberFormat="1" applyFont="1" applyFill="1" applyBorder="1" applyAlignment="1">
      <alignment horizontal="center"/>
    </xf>
    <xf numFmtId="0" fontId="10" fillId="25" borderId="112" xfId="0" applyFont="1" applyFill="1" applyBorder="1" applyAlignment="1">
      <alignment horizontal="center" vertical="center"/>
    </xf>
    <xf numFmtId="16" fontId="1" fillId="26" borderId="33" xfId="0" applyNumberFormat="1" applyFont="1" applyFill="1" applyBorder="1" applyAlignment="1">
      <alignment horizontal="center"/>
    </xf>
    <xf numFmtId="16" fontId="1" fillId="26" borderId="89" xfId="0" applyNumberFormat="1" applyFont="1" applyFill="1" applyBorder="1" applyAlignment="1">
      <alignment horizontal="center"/>
    </xf>
    <xf numFmtId="16" fontId="1" fillId="26" borderId="90" xfId="0" applyNumberFormat="1" applyFont="1" applyFill="1" applyBorder="1" applyAlignment="1">
      <alignment horizontal="center"/>
    </xf>
    <xf numFmtId="9" fontId="1" fillId="14" borderId="183" xfId="2" applyFont="1" applyFill="1" applyBorder="1" applyAlignment="1">
      <alignment horizontal="center"/>
    </xf>
    <xf numFmtId="9" fontId="1" fillId="23" borderId="183" xfId="2" applyFont="1" applyFill="1" applyBorder="1" applyAlignment="1">
      <alignment horizontal="center"/>
    </xf>
    <xf numFmtId="9" fontId="1" fillId="23" borderId="91" xfId="2" applyFont="1" applyFill="1" applyBorder="1" applyAlignment="1">
      <alignment horizontal="center"/>
    </xf>
    <xf numFmtId="165" fontId="0" fillId="23" borderId="64" xfId="1" applyNumberFormat="1" applyFont="1" applyFill="1" applyBorder="1" applyAlignment="1">
      <alignment horizontal="center"/>
    </xf>
    <xf numFmtId="165" fontId="1" fillId="23" borderId="62" xfId="1" applyNumberFormat="1" applyFont="1" applyFill="1" applyBorder="1" applyAlignment="1">
      <alignment horizontal="center"/>
    </xf>
    <xf numFmtId="165" fontId="1" fillId="23" borderId="78" xfId="1" applyNumberFormat="1" applyFont="1" applyFill="1" applyBorder="1"/>
    <xf numFmtId="165" fontId="0" fillId="23" borderId="63" xfId="1" applyNumberFormat="1" applyFont="1" applyFill="1" applyBorder="1" applyAlignment="1">
      <alignment horizontal="center"/>
    </xf>
    <xf numFmtId="9" fontId="0" fillId="23" borderId="195" xfId="2" applyFont="1" applyFill="1" applyBorder="1" applyAlignment="1">
      <alignment horizontal="center"/>
    </xf>
    <xf numFmtId="165" fontId="1" fillId="23" borderId="62" xfId="0" applyNumberFormat="1" applyFont="1" applyFill="1" applyBorder="1" applyAlignment="1">
      <alignment horizontal="center"/>
    </xf>
    <xf numFmtId="165" fontId="1" fillId="23" borderId="78" xfId="0" applyNumberFormat="1" applyFont="1" applyFill="1" applyBorder="1"/>
    <xf numFmtId="4" fontId="0" fillId="23" borderId="64" xfId="0" applyNumberFormat="1" applyFill="1" applyBorder="1" applyAlignment="1">
      <alignment horizontal="center"/>
    </xf>
    <xf numFmtId="0" fontId="1" fillId="3" borderId="183" xfId="0" applyFont="1" applyFill="1" applyBorder="1" applyAlignment="1">
      <alignment horizontal="center"/>
    </xf>
    <xf numFmtId="0" fontId="1" fillId="14" borderId="183" xfId="0" applyFont="1" applyFill="1" applyBorder="1" applyAlignment="1">
      <alignment horizontal="center"/>
    </xf>
    <xf numFmtId="0" fontId="1" fillId="23" borderId="183" xfId="0" applyFont="1" applyFill="1" applyBorder="1" applyAlignment="1">
      <alignment horizontal="center"/>
    </xf>
    <xf numFmtId="165" fontId="1" fillId="23" borderId="183" xfId="0" applyNumberFormat="1" applyFont="1" applyFill="1" applyBorder="1" applyAlignment="1">
      <alignment horizontal="center"/>
    </xf>
    <xf numFmtId="0" fontId="1" fillId="23" borderId="185" xfId="0" applyFont="1" applyFill="1" applyBorder="1" applyAlignment="1">
      <alignment horizontal="center"/>
    </xf>
    <xf numFmtId="165" fontId="1" fillId="23" borderId="185" xfId="0" applyNumberFormat="1" applyFont="1" applyFill="1" applyBorder="1" applyAlignment="1">
      <alignment horizontal="center"/>
    </xf>
    <xf numFmtId="0" fontId="0" fillId="27" borderId="33" xfId="0" applyFill="1" applyBorder="1" applyAlignment="1">
      <alignment horizontal="center"/>
    </xf>
    <xf numFmtId="0" fontId="0" fillId="27" borderId="33" xfId="0" applyFill="1" applyBorder="1"/>
    <xf numFmtId="0" fontId="1" fillId="27" borderId="91" xfId="0" applyFont="1" applyFill="1" applyBorder="1" applyAlignment="1">
      <alignment horizontal="center"/>
    </xf>
    <xf numFmtId="4" fontId="0" fillId="23" borderId="63" xfId="0" applyNumberFormat="1" applyFill="1" applyBorder="1" applyAlignment="1">
      <alignment horizontal="center"/>
    </xf>
    <xf numFmtId="0" fontId="1" fillId="27" borderId="168" xfId="0" applyFont="1" applyFill="1" applyBorder="1" applyAlignment="1">
      <alignment horizontal="center"/>
    </xf>
    <xf numFmtId="0" fontId="0" fillId="17" borderId="92" xfId="0" applyFill="1" applyBorder="1" applyAlignment="1">
      <alignment horizontal="center"/>
    </xf>
    <xf numFmtId="0" fontId="0" fillId="17" borderId="93" xfId="0" applyFill="1" applyBorder="1" applyAlignment="1">
      <alignment horizontal="center"/>
    </xf>
    <xf numFmtId="0" fontId="0" fillId="14" borderId="46" xfId="0" applyFill="1" applyBorder="1" applyAlignment="1">
      <alignment horizontal="center"/>
    </xf>
    <xf numFmtId="0" fontId="0" fillId="14" borderId="92" xfId="0" applyFill="1" applyBorder="1" applyAlignment="1">
      <alignment horizontal="center"/>
    </xf>
    <xf numFmtId="0" fontId="0" fillId="23" borderId="92" xfId="0" applyFill="1" applyBorder="1" applyAlignment="1">
      <alignment horizontal="center"/>
    </xf>
    <xf numFmtId="0" fontId="9" fillId="5" borderId="32" xfId="0" applyFont="1" applyFill="1" applyBorder="1" applyAlignment="1">
      <alignment horizontal="center" vertical="center"/>
    </xf>
    <xf numFmtId="166" fontId="0" fillId="23" borderId="92" xfId="0" applyNumberFormat="1" applyFill="1" applyBorder="1" applyAlignment="1">
      <alignment horizontal="center"/>
    </xf>
    <xf numFmtId="166" fontId="0" fillId="23" borderId="29" xfId="0" applyNumberFormat="1" applyFill="1" applyBorder="1" applyAlignment="1">
      <alignment horizontal="center"/>
    </xf>
    <xf numFmtId="166" fontId="0" fillId="23" borderId="30" xfId="0" applyNumberFormat="1" applyFill="1" applyBorder="1" applyAlignment="1">
      <alignment horizontal="center"/>
    </xf>
    <xf numFmtId="0" fontId="9" fillId="10" borderId="31" xfId="0" applyFont="1" applyFill="1" applyBorder="1" applyAlignment="1">
      <alignment horizontal="center" vertical="center"/>
    </xf>
    <xf numFmtId="0" fontId="0" fillId="17" borderId="46" xfId="0" applyFill="1" applyBorder="1" applyAlignment="1">
      <alignment horizontal="center"/>
    </xf>
    <xf numFmtId="166" fontId="0" fillId="23" borderId="47" xfId="0" applyNumberFormat="1" applyFill="1" applyBorder="1" applyAlignment="1">
      <alignment horizontal="center"/>
    </xf>
    <xf numFmtId="0" fontId="9" fillId="5" borderId="10" xfId="0" applyFont="1" applyFill="1" applyBorder="1" applyAlignment="1">
      <alignment horizontal="center" vertical="center"/>
    </xf>
    <xf numFmtId="0" fontId="0" fillId="3" borderId="175" xfId="0" applyFill="1" applyBorder="1"/>
    <xf numFmtId="0" fontId="0" fillId="3" borderId="196" xfId="0" applyFill="1" applyBorder="1"/>
    <xf numFmtId="0" fontId="1" fillId="14" borderId="134" xfId="0" applyFont="1" applyFill="1" applyBorder="1"/>
    <xf numFmtId="0" fontId="1" fillId="14" borderId="177" xfId="0" applyFont="1" applyFill="1" applyBorder="1"/>
    <xf numFmtId="0" fontId="1" fillId="23" borderId="46" xfId="0" applyFont="1" applyFill="1" applyBorder="1"/>
    <xf numFmtId="0" fontId="1" fillId="23" borderId="92" xfId="0" applyFont="1" applyFill="1" applyBorder="1"/>
    <xf numFmtId="0" fontId="1" fillId="23" borderId="93" xfId="0" applyFont="1" applyFill="1" applyBorder="1"/>
    <xf numFmtId="0" fontId="1" fillId="4" borderId="179" xfId="0" applyFont="1" applyFill="1" applyBorder="1" applyAlignment="1">
      <alignment horizontal="center"/>
    </xf>
    <xf numFmtId="0" fontId="1" fillId="4" borderId="173" xfId="0" applyFont="1" applyFill="1" applyBorder="1" applyAlignment="1">
      <alignment horizontal="center"/>
    </xf>
    <xf numFmtId="166" fontId="1" fillId="4" borderId="173" xfId="0" applyNumberFormat="1" applyFont="1" applyFill="1" applyBorder="1" applyAlignment="1">
      <alignment horizontal="center"/>
    </xf>
    <xf numFmtId="166" fontId="1" fillId="4" borderId="178" xfId="0" applyNumberFormat="1" applyFont="1" applyFill="1" applyBorder="1" applyAlignment="1">
      <alignment horizontal="center"/>
    </xf>
    <xf numFmtId="0" fontId="9" fillId="10" borderId="32" xfId="0" applyFont="1" applyFill="1" applyBorder="1" applyAlignment="1">
      <alignment horizontal="center" vertical="center"/>
    </xf>
    <xf numFmtId="0" fontId="0" fillId="22" borderId="92" xfId="0" applyFill="1" applyBorder="1" applyAlignment="1">
      <alignment horizontal="center"/>
    </xf>
    <xf numFmtId="0" fontId="0" fillId="24" borderId="92" xfId="0" applyFill="1" applyBorder="1" applyAlignment="1">
      <alignment horizontal="center"/>
    </xf>
    <xf numFmtId="166" fontId="0" fillId="24" borderId="92" xfId="0" applyNumberFormat="1" applyFill="1" applyBorder="1" applyAlignment="1">
      <alignment horizontal="center"/>
    </xf>
    <xf numFmtId="1" fontId="0" fillId="24" borderId="92" xfId="0" applyNumberFormat="1" applyFill="1" applyBorder="1" applyAlignment="1">
      <alignment horizontal="center"/>
    </xf>
    <xf numFmtId="166" fontId="0" fillId="24" borderId="47" xfId="0" applyNumberFormat="1" applyFill="1" applyBorder="1" applyAlignment="1">
      <alignment horizontal="center"/>
    </xf>
    <xf numFmtId="1" fontId="0" fillId="23" borderId="92" xfId="0" applyNumberFormat="1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46" xfId="0" applyFill="1" applyBorder="1" applyAlignment="1">
      <alignment horizontal="center"/>
    </xf>
    <xf numFmtId="0" fontId="0" fillId="3" borderId="92" xfId="0" applyFill="1" applyBorder="1" applyAlignment="1">
      <alignment horizontal="center"/>
    </xf>
    <xf numFmtId="0" fontId="1" fillId="2" borderId="37" xfId="0" applyFont="1" applyFill="1" applyBorder="1" applyAlignment="1">
      <alignment horizontal="center" vertical="center"/>
    </xf>
    <xf numFmtId="164" fontId="1" fillId="2" borderId="43" xfId="0" applyNumberFormat="1" applyFont="1" applyFill="1" applyBorder="1" applyAlignment="1">
      <alignment horizontal="center" vertical="center"/>
    </xf>
    <xf numFmtId="164" fontId="1" fillId="2" borderId="53" xfId="0" applyNumberFormat="1" applyFont="1" applyFill="1" applyBorder="1" applyAlignment="1">
      <alignment horizontal="center" vertical="center"/>
    </xf>
    <xf numFmtId="0" fontId="1" fillId="0" borderId="47" xfId="0" applyFont="1" applyBorder="1"/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164" fontId="1" fillId="4" borderId="145" xfId="0" applyNumberFormat="1" applyFont="1" applyFill="1" applyBorder="1"/>
    <xf numFmtId="0" fontId="1" fillId="4" borderId="4" xfId="0" applyFont="1" applyFill="1" applyBorder="1" applyAlignment="1">
      <alignment horizontal="center" vertical="center"/>
    </xf>
    <xf numFmtId="164" fontId="1" fillId="4" borderId="26" xfId="0" applyNumberFormat="1" applyFont="1" applyFill="1" applyBorder="1"/>
    <xf numFmtId="0" fontId="1" fillId="4" borderId="4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23" xfId="0" applyNumberFormat="1" applyFont="1" applyFill="1" applyBorder="1"/>
    <xf numFmtId="0" fontId="1" fillId="4" borderId="197" xfId="0" applyFont="1" applyFill="1" applyBorder="1" applyAlignment="1">
      <alignment horizontal="center" vertical="center"/>
    </xf>
    <xf numFmtId="0" fontId="1" fillId="4" borderId="198" xfId="0" applyFont="1" applyFill="1" applyBorder="1" applyAlignment="1">
      <alignment horizontal="center" vertical="center"/>
    </xf>
    <xf numFmtId="0" fontId="1" fillId="4" borderId="199" xfId="0" applyFont="1" applyFill="1" applyBorder="1" applyAlignment="1">
      <alignment horizontal="center" vertical="center"/>
    </xf>
    <xf numFmtId="0" fontId="1" fillId="4" borderId="200" xfId="0" applyFont="1" applyFill="1" applyBorder="1" applyAlignment="1">
      <alignment horizontal="center"/>
    </xf>
    <xf numFmtId="0" fontId="1" fillId="2" borderId="198" xfId="0" applyFont="1" applyFill="1" applyBorder="1" applyAlignment="1">
      <alignment horizontal="center" vertical="center"/>
    </xf>
    <xf numFmtId="0" fontId="1" fillId="2" borderId="199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164" fontId="1" fillId="2" borderId="44" xfId="0" applyNumberFormat="1" applyFont="1" applyFill="1" applyBorder="1"/>
    <xf numFmtId="0" fontId="1" fillId="2" borderId="4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1" fillId="2" borderId="44" xfId="0" applyNumberFormat="1" applyFont="1" applyFill="1" applyBorder="1" applyAlignment="1">
      <alignment horizontal="center" vertical="center"/>
    </xf>
    <xf numFmtId="0" fontId="1" fillId="15" borderId="46" xfId="0" applyFont="1" applyFill="1" applyBorder="1"/>
    <xf numFmtId="0" fontId="1" fillId="2" borderId="52" xfId="0" applyFont="1" applyFill="1" applyBorder="1" applyAlignment="1">
      <alignment horizontal="center" vertical="center"/>
    </xf>
    <xf numFmtId="0" fontId="0" fillId="22" borderId="46" xfId="0" applyFill="1" applyBorder="1" applyAlignment="1">
      <alignment horizontal="center"/>
    </xf>
    <xf numFmtId="0" fontId="1" fillId="4" borderId="172" xfId="0" applyFont="1" applyFill="1" applyBorder="1" applyAlignment="1">
      <alignment horizontal="center"/>
    </xf>
    <xf numFmtId="0" fontId="0" fillId="22" borderId="47" xfId="0" applyFill="1" applyBorder="1" applyAlignment="1">
      <alignment horizontal="center"/>
    </xf>
    <xf numFmtId="0" fontId="0" fillId="14" borderId="47" xfId="0" applyFill="1" applyBorder="1" applyAlignment="1">
      <alignment horizontal="center"/>
    </xf>
    <xf numFmtId="0" fontId="1" fillId="4" borderId="174" xfId="0" applyFont="1" applyFill="1" applyBorder="1" applyAlignment="1">
      <alignment horizontal="center"/>
    </xf>
    <xf numFmtId="0" fontId="0" fillId="3" borderId="93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1" fillId="4" borderId="178" xfId="0" applyFont="1" applyFill="1" applyBorder="1" applyAlignment="1">
      <alignment horizontal="center"/>
    </xf>
    <xf numFmtId="0" fontId="0" fillId="24" borderId="161" xfId="0" applyFill="1" applyBorder="1" applyAlignment="1">
      <alignment horizontal="center"/>
    </xf>
    <xf numFmtId="0" fontId="0" fillId="23" borderId="161" xfId="0" applyFill="1" applyBorder="1" applyAlignment="1">
      <alignment horizontal="center"/>
    </xf>
    <xf numFmtId="1" fontId="0" fillId="23" borderId="161" xfId="0" applyNumberFormat="1" applyFill="1" applyBorder="1" applyAlignment="1">
      <alignment horizontal="center"/>
    </xf>
    <xf numFmtId="0" fontId="0" fillId="23" borderId="110" xfId="0" applyFill="1" applyBorder="1" applyAlignment="1">
      <alignment horizontal="center"/>
    </xf>
    <xf numFmtId="166" fontId="1" fillId="0" borderId="43" xfId="0" applyNumberFormat="1" applyFont="1" applyBorder="1" applyAlignment="1">
      <alignment horizontal="center" vertical="center"/>
    </xf>
    <xf numFmtId="0" fontId="1" fillId="15" borderId="27" xfId="0" applyFont="1" applyFill="1" applyBorder="1" applyAlignment="1">
      <alignment horizontal="center" vertical="center"/>
    </xf>
    <xf numFmtId="0" fontId="1" fillId="15" borderId="26" xfId="0" applyFont="1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0" borderId="130" xfId="0" applyFont="1" applyBorder="1" applyAlignment="1">
      <alignment horizontal="center" vertical="center"/>
    </xf>
    <xf numFmtId="9" fontId="1" fillId="0" borderId="44" xfId="0" applyNumberFormat="1" applyFont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9" fontId="0" fillId="25" borderId="18" xfId="0" applyNumberFormat="1" applyFill="1" applyBorder="1"/>
    <xf numFmtId="9" fontId="0" fillId="25" borderId="26" xfId="0" applyNumberFormat="1" applyFill="1" applyBorder="1"/>
    <xf numFmtId="9" fontId="0" fillId="25" borderId="20" xfId="0" applyNumberFormat="1" applyFill="1" applyBorder="1"/>
    <xf numFmtId="44" fontId="1" fillId="0" borderId="38" xfId="1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44" fontId="1" fillId="0" borderId="52" xfId="1" applyFont="1" applyBorder="1" applyAlignment="1">
      <alignment horizontal="center"/>
    </xf>
    <xf numFmtId="0" fontId="1" fillId="0" borderId="201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2" borderId="202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203" xfId="0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166" fontId="0" fillId="23" borderId="3" xfId="0" applyNumberFormat="1" applyFill="1" applyBorder="1" applyAlignment="1">
      <alignment horizontal="center" vertical="center"/>
    </xf>
    <xf numFmtId="166" fontId="0" fillId="23" borderId="4" xfId="0" applyNumberFormat="1" applyFill="1" applyBorder="1" applyAlignment="1">
      <alignment horizontal="center" vertical="center"/>
    </xf>
    <xf numFmtId="166" fontId="1" fillId="23" borderId="29" xfId="0" applyNumberFormat="1" applyFont="1" applyFill="1" applyBorder="1" applyAlignment="1">
      <alignment horizontal="center" vertical="center"/>
    </xf>
    <xf numFmtId="166" fontId="1" fillId="23" borderId="35" xfId="0" applyNumberFormat="1" applyFont="1" applyFill="1" applyBorder="1" applyAlignment="1">
      <alignment horizontal="center" vertical="center"/>
    </xf>
    <xf numFmtId="166" fontId="14" fillId="0" borderId="4" xfId="0" applyNumberFormat="1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166" fontId="14" fillId="0" borderId="54" xfId="0" applyNumberFormat="1" applyFont="1" applyBorder="1" applyAlignment="1">
      <alignment horizontal="center" vertical="center"/>
    </xf>
    <xf numFmtId="166" fontId="14" fillId="0" borderId="24" xfId="0" applyNumberFormat="1" applyFont="1" applyBorder="1" applyAlignment="1">
      <alignment horizontal="center" vertical="center"/>
    </xf>
    <xf numFmtId="0" fontId="0" fillId="0" borderId="46" xfId="0" applyBorder="1"/>
    <xf numFmtId="0" fontId="0" fillId="0" borderId="92" xfId="0" applyBorder="1"/>
    <xf numFmtId="0" fontId="0" fillId="0" borderId="47" xfId="0" applyBorder="1"/>
    <xf numFmtId="0" fontId="6" fillId="0" borderId="40" xfId="0" applyFont="1" applyBorder="1" applyAlignment="1">
      <alignment horizontal="center" vertical="center"/>
    </xf>
    <xf numFmtId="166" fontId="0" fillId="0" borderId="145" xfId="0" applyNumberFormat="1" applyBorder="1" applyAlignment="1">
      <alignment horizontal="center" vertical="center"/>
    </xf>
    <xf numFmtId="166" fontId="0" fillId="0" borderId="26" xfId="0" applyNumberFormat="1" applyBorder="1" applyAlignment="1">
      <alignment horizontal="center" vertical="center"/>
    </xf>
    <xf numFmtId="166" fontId="0" fillId="0" borderId="23" xfId="0" applyNumberFormat="1" applyBorder="1" applyAlignment="1">
      <alignment horizontal="center" vertical="center"/>
    </xf>
    <xf numFmtId="166" fontId="24" fillId="0" borderId="23" xfId="0" applyNumberFormat="1" applyFon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9" fontId="0" fillId="4" borderId="24" xfId="0" applyNumberFormat="1" applyFill="1" applyBorder="1"/>
    <xf numFmtId="9" fontId="0" fillId="4" borderId="4" xfId="0" applyNumberFormat="1" applyFill="1" applyBorder="1"/>
    <xf numFmtId="9" fontId="0" fillId="4" borderId="54" xfId="0" applyNumberFormat="1" applyFill="1" applyBorder="1"/>
    <xf numFmtId="0" fontId="0" fillId="4" borderId="21" xfId="0" applyFill="1" applyBorder="1"/>
    <xf numFmtId="0" fontId="0" fillId="4" borderId="8" xfId="0" applyFill="1" applyBorder="1"/>
    <xf numFmtId="0" fontId="0" fillId="4" borderId="101" xfId="0" applyFill="1" applyBorder="1"/>
    <xf numFmtId="9" fontId="13" fillId="0" borderId="118" xfId="2" applyFont="1" applyBorder="1" applyAlignment="1">
      <alignment horizontal="center"/>
    </xf>
    <xf numFmtId="0" fontId="1" fillId="3" borderId="134" xfId="0" applyFont="1" applyFill="1" applyBorder="1" applyAlignment="1">
      <alignment horizontal="left" vertical="center"/>
    </xf>
    <xf numFmtId="0" fontId="1" fillId="3" borderId="157" xfId="0" applyFont="1" applyFill="1" applyBorder="1" applyAlignment="1">
      <alignment horizontal="left" vertical="center"/>
    </xf>
    <xf numFmtId="9" fontId="0" fillId="4" borderId="18" xfId="0" applyNumberFormat="1" applyFill="1" applyBorder="1"/>
    <xf numFmtId="9" fontId="0" fillId="4" borderId="26" xfId="0" applyNumberFormat="1" applyFill="1" applyBorder="1"/>
    <xf numFmtId="9" fontId="0" fillId="4" borderId="20" xfId="0" applyNumberFormat="1" applyFill="1" applyBorder="1"/>
    <xf numFmtId="9" fontId="0" fillId="25" borderId="24" xfId="0" applyNumberFormat="1" applyFill="1" applyBorder="1"/>
    <xf numFmtId="9" fontId="0" fillId="0" borderId="0" xfId="0" applyNumberFormat="1"/>
    <xf numFmtId="164" fontId="0" fillId="0" borderId="145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0" fontId="1" fillId="2" borderId="130" xfId="0" applyFont="1" applyFill="1" applyBorder="1" applyAlignment="1">
      <alignment horizontal="center" vertical="center"/>
    </xf>
    <xf numFmtId="0" fontId="25" fillId="9" borderId="37" xfId="0" applyFont="1" applyFill="1" applyBorder="1" applyAlignment="1">
      <alignment horizontal="center" vertical="center"/>
    </xf>
    <xf numFmtId="0" fontId="9" fillId="9" borderId="110" xfId="0" applyFont="1" applyFill="1" applyBorder="1" applyAlignment="1">
      <alignment horizontal="center" vertical="center"/>
    </xf>
    <xf numFmtId="0" fontId="9" fillId="9" borderId="29" xfId="0" applyFont="1" applyFill="1" applyBorder="1" applyAlignment="1">
      <alignment horizontal="center" vertical="center"/>
    </xf>
    <xf numFmtId="0" fontId="9" fillId="9" borderId="30" xfId="0" applyFont="1" applyFill="1" applyBorder="1" applyAlignment="1">
      <alignment horizontal="center" vertical="center"/>
    </xf>
    <xf numFmtId="0" fontId="25" fillId="9" borderId="41" xfId="0" applyFont="1" applyFill="1" applyBorder="1" applyAlignment="1">
      <alignment horizontal="center" vertical="center"/>
    </xf>
    <xf numFmtId="0" fontId="27" fillId="18" borderId="32" xfId="0" applyFont="1" applyFill="1" applyBorder="1" applyAlignment="1">
      <alignment horizontal="center" vertical="center"/>
    </xf>
    <xf numFmtId="0" fontId="9" fillId="20" borderId="32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164" fontId="9" fillId="0" borderId="101" xfId="0" applyNumberFormat="1" applyFont="1" applyBorder="1" applyAlignment="1">
      <alignment horizontal="center" vertical="center"/>
    </xf>
    <xf numFmtId="164" fontId="9" fillId="0" borderId="36" xfId="0" applyNumberFormat="1" applyFont="1" applyBorder="1" applyAlignment="1">
      <alignment horizontal="center" vertical="center"/>
    </xf>
    <xf numFmtId="0" fontId="27" fillId="18" borderId="31" xfId="0" applyFont="1" applyFill="1" applyBorder="1" applyAlignment="1">
      <alignment horizontal="center" vertical="center"/>
    </xf>
    <xf numFmtId="0" fontId="9" fillId="21" borderId="32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9" fontId="9" fillId="0" borderId="21" xfId="0" applyNumberFormat="1" applyFont="1" applyBorder="1" applyAlignment="1">
      <alignment horizontal="center" vertical="center"/>
    </xf>
    <xf numFmtId="9" fontId="9" fillId="0" borderId="101" xfId="0" applyNumberFormat="1" applyFont="1" applyBorder="1" applyAlignment="1">
      <alignment horizontal="center" vertical="center"/>
    </xf>
    <xf numFmtId="0" fontId="26" fillId="9" borderId="37" xfId="0" applyFont="1" applyFill="1" applyBorder="1" applyAlignment="1">
      <alignment horizontal="center" vertical="center"/>
    </xf>
    <xf numFmtId="0" fontId="9" fillId="9" borderId="42" xfId="0" applyFont="1" applyFill="1" applyBorder="1" applyAlignment="1">
      <alignment horizontal="center" vertical="center"/>
    </xf>
    <xf numFmtId="0" fontId="9" fillId="9" borderId="43" xfId="0" applyFont="1" applyFill="1" applyBorder="1" applyAlignment="1">
      <alignment horizontal="center" vertical="center"/>
    </xf>
    <xf numFmtId="0" fontId="9" fillId="9" borderId="44" xfId="0" applyFont="1" applyFill="1" applyBorder="1" applyAlignment="1">
      <alignment horizontal="center" vertical="center"/>
    </xf>
    <xf numFmtId="166" fontId="9" fillId="0" borderId="36" xfId="0" applyNumberFormat="1" applyFont="1" applyBorder="1" applyAlignment="1">
      <alignment horizontal="center" vertical="center"/>
    </xf>
    <xf numFmtId="164" fontId="9" fillId="0" borderId="20" xfId="0" applyNumberFormat="1" applyFont="1" applyBorder="1" applyAlignment="1">
      <alignment horizontal="center" vertical="center"/>
    </xf>
    <xf numFmtId="0" fontId="9" fillId="9" borderId="12" xfId="0" applyFont="1" applyFill="1" applyBorder="1"/>
    <xf numFmtId="0" fontId="9" fillId="9" borderId="94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7" xfId="0" applyFont="1" applyFill="1" applyBorder="1" applyAlignment="1">
      <alignment horizontal="center" vertical="center"/>
    </xf>
    <xf numFmtId="0" fontId="9" fillId="9" borderId="41" xfId="0" applyFont="1" applyFill="1" applyBorder="1" applyAlignment="1">
      <alignment horizontal="center" vertical="center"/>
    </xf>
    <xf numFmtId="0" fontId="9" fillId="9" borderId="38" xfId="0" applyFont="1" applyFill="1" applyBorder="1" applyAlignment="1">
      <alignment horizontal="center" vertical="center"/>
    </xf>
    <xf numFmtId="0" fontId="9" fillId="11" borderId="161" xfId="0" applyFont="1" applyFill="1" applyBorder="1" applyAlignment="1">
      <alignment horizontal="center" vertical="center"/>
    </xf>
    <xf numFmtId="166" fontId="9" fillId="0" borderId="17" xfId="0" applyNumberFormat="1" applyFont="1" applyBorder="1" applyAlignment="1">
      <alignment horizontal="center" vertical="center"/>
    </xf>
    <xf numFmtId="166" fontId="9" fillId="0" borderId="24" xfId="0" applyNumberFormat="1" applyFont="1" applyBorder="1" applyAlignment="1">
      <alignment horizontal="center" vertical="center"/>
    </xf>
    <xf numFmtId="166" fontId="9" fillId="0" borderId="110" xfId="0" applyNumberFormat="1" applyFont="1" applyBorder="1" applyAlignment="1">
      <alignment horizontal="center" vertical="center"/>
    </xf>
    <xf numFmtId="166" fontId="9" fillId="0" borderId="179" xfId="0" applyNumberFormat="1" applyFont="1" applyBorder="1" applyAlignment="1">
      <alignment horizontal="center" vertical="center"/>
    </xf>
    <xf numFmtId="0" fontId="9" fillId="4" borderId="47" xfId="0" applyFont="1" applyFill="1" applyBorder="1" applyAlignment="1">
      <alignment horizontal="center" vertical="center"/>
    </xf>
    <xf numFmtId="166" fontId="9" fillId="0" borderId="54" xfId="0" applyNumberFormat="1" applyFont="1" applyBorder="1" applyAlignment="1">
      <alignment horizontal="center" vertical="center"/>
    </xf>
    <xf numFmtId="166" fontId="9" fillId="0" borderId="12" xfId="0" applyNumberFormat="1" applyFont="1" applyBorder="1" applyAlignment="1">
      <alignment horizontal="center" vertical="center"/>
    </xf>
    <xf numFmtId="166" fontId="9" fillId="0" borderId="174" xfId="0" applyNumberFormat="1" applyFont="1" applyBorder="1" applyAlignment="1">
      <alignment horizontal="center" vertical="center"/>
    </xf>
    <xf numFmtId="9" fontId="1" fillId="5" borderId="26" xfId="0" applyNumberFormat="1" applyFont="1" applyFill="1" applyBorder="1" applyAlignment="1">
      <alignment horizontal="center" vertical="center"/>
    </xf>
    <xf numFmtId="9" fontId="1" fillId="3" borderId="26" xfId="0" applyNumberFormat="1" applyFont="1" applyFill="1" applyBorder="1" applyAlignment="1">
      <alignment horizontal="center" vertical="center"/>
    </xf>
    <xf numFmtId="9" fontId="1" fillId="6" borderId="26" xfId="0" applyNumberFormat="1" applyFont="1" applyFill="1" applyBorder="1" applyAlignment="1">
      <alignment horizontal="center" vertical="center"/>
    </xf>
    <xf numFmtId="9" fontId="0" fillId="5" borderId="145" xfId="0" applyNumberFormat="1" applyFill="1" applyBorder="1" applyAlignment="1">
      <alignment horizontal="center" vertical="center"/>
    </xf>
    <xf numFmtId="9" fontId="0" fillId="3" borderId="145" xfId="0" applyNumberFormat="1" applyFill="1" applyBorder="1" applyAlignment="1">
      <alignment horizontal="center" vertical="center"/>
    </xf>
    <xf numFmtId="9" fontId="0" fillId="6" borderId="145" xfId="0" applyNumberFormat="1" applyFill="1" applyBorder="1" applyAlignment="1">
      <alignment horizontal="center" vertical="center"/>
    </xf>
    <xf numFmtId="9" fontId="0" fillId="7" borderId="145" xfId="0" applyNumberFormat="1" applyFill="1" applyBorder="1" applyAlignment="1">
      <alignment horizontal="center" vertical="center"/>
    </xf>
    <xf numFmtId="9" fontId="0" fillId="14" borderId="145" xfId="0" applyNumberFormat="1" applyFill="1" applyBorder="1" applyAlignment="1">
      <alignment horizontal="center" vertical="center"/>
    </xf>
    <xf numFmtId="9" fontId="0" fillId="13" borderId="145" xfId="0" applyNumberFormat="1" applyFill="1" applyBorder="1" applyAlignment="1">
      <alignment horizontal="center" vertical="center"/>
    </xf>
    <xf numFmtId="9" fontId="0" fillId="8" borderId="145" xfId="0" applyNumberFormat="1" applyFill="1" applyBorder="1" applyAlignment="1">
      <alignment horizontal="center" vertical="center"/>
    </xf>
    <xf numFmtId="9" fontId="0" fillId="11" borderId="145" xfId="0" applyNumberFormat="1" applyFill="1" applyBorder="1" applyAlignment="1">
      <alignment horizontal="center" vertical="center"/>
    </xf>
    <xf numFmtId="9" fontId="0" fillId="9" borderId="145" xfId="0" applyNumberFormat="1" applyFill="1" applyBorder="1" applyAlignment="1">
      <alignment horizontal="center" vertical="center"/>
    </xf>
    <xf numFmtId="9" fontId="0" fillId="23" borderId="145" xfId="0" applyNumberFormat="1" applyFill="1" applyBorder="1" applyAlignment="1">
      <alignment horizontal="center" vertical="center"/>
    </xf>
    <xf numFmtId="9" fontId="0" fillId="5" borderId="7" xfId="0" applyNumberFormat="1" applyFill="1" applyBorder="1" applyAlignment="1">
      <alignment horizontal="center" vertical="center"/>
    </xf>
    <xf numFmtId="9" fontId="0" fillId="3" borderId="7" xfId="0" applyNumberFormat="1" applyFill="1" applyBorder="1" applyAlignment="1">
      <alignment horizontal="center" vertical="center"/>
    </xf>
    <xf numFmtId="9" fontId="0" fillId="6" borderId="7" xfId="0" applyNumberFormat="1" applyFill="1" applyBorder="1" applyAlignment="1">
      <alignment horizontal="center" vertical="center"/>
    </xf>
    <xf numFmtId="9" fontId="0" fillId="7" borderId="7" xfId="0" applyNumberFormat="1" applyFill="1" applyBorder="1" applyAlignment="1">
      <alignment horizontal="center" vertical="center"/>
    </xf>
    <xf numFmtId="9" fontId="0" fillId="14" borderId="7" xfId="0" applyNumberFormat="1" applyFill="1" applyBorder="1" applyAlignment="1">
      <alignment horizontal="center" vertical="center"/>
    </xf>
    <xf numFmtId="9" fontId="0" fillId="13" borderId="7" xfId="0" applyNumberFormat="1" applyFill="1" applyBorder="1" applyAlignment="1">
      <alignment horizontal="center" vertical="center"/>
    </xf>
    <xf numFmtId="9" fontId="0" fillId="8" borderId="7" xfId="0" applyNumberFormat="1" applyFill="1" applyBorder="1" applyAlignment="1">
      <alignment horizontal="center" vertical="center"/>
    </xf>
    <xf numFmtId="9" fontId="0" fillId="11" borderId="7" xfId="0" applyNumberFormat="1" applyFill="1" applyBorder="1" applyAlignment="1">
      <alignment horizontal="center" vertical="center"/>
    </xf>
    <xf numFmtId="9" fontId="0" fillId="9" borderId="7" xfId="0" applyNumberFormat="1" applyFill="1" applyBorder="1" applyAlignment="1">
      <alignment horizontal="center" vertical="center"/>
    </xf>
    <xf numFmtId="9" fontId="0" fillId="4" borderId="7" xfId="0" applyNumberFormat="1" applyFill="1" applyBorder="1" applyAlignment="1">
      <alignment horizontal="center" vertical="center"/>
    </xf>
    <xf numFmtId="9" fontId="0" fillId="23" borderId="7" xfId="0" applyNumberFormat="1" applyFill="1" applyBorder="1" applyAlignment="1">
      <alignment horizontal="center" vertical="center"/>
    </xf>
    <xf numFmtId="9" fontId="1" fillId="0" borderId="53" xfId="0" applyNumberFormat="1" applyFont="1" applyBorder="1" applyAlignment="1">
      <alignment horizontal="center" vertical="center"/>
    </xf>
    <xf numFmtId="9" fontId="1" fillId="14" borderId="26" xfId="0" applyNumberFormat="1" applyFont="1" applyFill="1" applyBorder="1" applyAlignment="1">
      <alignment horizontal="center" vertical="center"/>
    </xf>
    <xf numFmtId="9" fontId="1" fillId="13" borderId="26" xfId="0" applyNumberFormat="1" applyFont="1" applyFill="1" applyBorder="1" applyAlignment="1">
      <alignment horizontal="center" vertical="center"/>
    </xf>
    <xf numFmtId="9" fontId="1" fillId="8" borderId="26" xfId="0" applyNumberFormat="1" applyFont="1" applyFill="1" applyBorder="1" applyAlignment="1">
      <alignment horizontal="center" vertical="center"/>
    </xf>
    <xf numFmtId="9" fontId="1" fillId="11" borderId="26" xfId="0" applyNumberFormat="1" applyFont="1" applyFill="1" applyBorder="1" applyAlignment="1">
      <alignment horizontal="center" vertical="center"/>
    </xf>
    <xf numFmtId="9" fontId="1" fillId="9" borderId="26" xfId="0" applyNumberFormat="1" applyFont="1" applyFill="1" applyBorder="1" applyAlignment="1">
      <alignment horizontal="center" vertical="center"/>
    </xf>
    <xf numFmtId="9" fontId="1" fillId="12" borderId="26" xfId="0" applyNumberFormat="1" applyFont="1" applyFill="1" applyBorder="1" applyAlignment="1">
      <alignment horizontal="center" vertical="center"/>
    </xf>
    <xf numFmtId="9" fontId="1" fillId="7" borderId="26" xfId="0" applyNumberFormat="1" applyFont="1" applyFill="1" applyBorder="1" applyAlignment="1">
      <alignment horizontal="center" vertical="center"/>
    </xf>
    <xf numFmtId="9" fontId="1" fillId="23" borderId="26" xfId="0" applyNumberFormat="1" applyFont="1" applyFill="1" applyBorder="1" applyAlignment="1">
      <alignment horizontal="center" vertical="center"/>
    </xf>
    <xf numFmtId="9" fontId="1" fillId="23" borderId="23" xfId="0" applyNumberFormat="1" applyFont="1" applyFill="1" applyBorder="1" applyAlignment="1">
      <alignment horizontal="center" vertical="center"/>
    </xf>
    <xf numFmtId="9" fontId="1" fillId="15" borderId="44" xfId="0" applyNumberFormat="1" applyFont="1" applyFill="1" applyBorder="1" applyAlignment="1">
      <alignment horizontal="center" vertical="center"/>
    </xf>
    <xf numFmtId="166" fontId="14" fillId="0" borderId="18" xfId="0" applyNumberFormat="1" applyFont="1" applyBorder="1" applyAlignment="1">
      <alignment horizontal="center" vertical="center"/>
    </xf>
    <xf numFmtId="166" fontId="14" fillId="0" borderId="26" xfId="0" applyNumberFormat="1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166" fontId="14" fillId="0" borderId="20" xfId="0" applyNumberFormat="1" applyFont="1" applyBorder="1" applyAlignment="1">
      <alignment horizontal="center" vertical="center"/>
    </xf>
    <xf numFmtId="9" fontId="14" fillId="0" borderId="207" xfId="2" applyFont="1" applyBorder="1" applyAlignment="1">
      <alignment horizontal="center"/>
    </xf>
    <xf numFmtId="9" fontId="14" fillId="0" borderId="131" xfId="2" applyFont="1" applyBorder="1" applyAlignment="1">
      <alignment horizontal="center"/>
    </xf>
    <xf numFmtId="0" fontId="13" fillId="3" borderId="208" xfId="0" applyFont="1" applyFill="1" applyBorder="1" applyAlignment="1">
      <alignment horizontal="center"/>
    </xf>
    <xf numFmtId="0" fontId="13" fillId="3" borderId="168" xfId="0" applyFont="1" applyFill="1" applyBorder="1" applyAlignment="1">
      <alignment horizontal="center"/>
    </xf>
    <xf numFmtId="0" fontId="13" fillId="0" borderId="142" xfId="0" applyFont="1" applyBorder="1" applyAlignment="1">
      <alignment horizontal="center"/>
    </xf>
    <xf numFmtId="0" fontId="12" fillId="0" borderId="0" xfId="0" applyFont="1" applyAlignment="1">
      <alignment vertical="center"/>
    </xf>
    <xf numFmtId="164" fontId="1" fillId="2" borderId="52" xfId="0" applyNumberFormat="1" applyFont="1" applyFill="1" applyBorder="1" applyAlignment="1">
      <alignment horizontal="center" vertical="center"/>
    </xf>
    <xf numFmtId="9" fontId="0" fillId="4" borderId="145" xfId="0" applyNumberFormat="1" applyFill="1" applyBorder="1" applyAlignment="1">
      <alignment horizontal="center" vertical="center"/>
    </xf>
    <xf numFmtId="0" fontId="0" fillId="23" borderId="27" xfId="0" applyFill="1" applyBorder="1" applyAlignment="1">
      <alignment horizontal="center" vertical="center"/>
    </xf>
    <xf numFmtId="0" fontId="0" fillId="23" borderId="49" xfId="0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9" fontId="0" fillId="5" borderId="15" xfId="0" applyNumberFormat="1" applyFill="1" applyBorder="1" applyAlignment="1">
      <alignment horizontal="center" vertical="center"/>
    </xf>
    <xf numFmtId="9" fontId="0" fillId="3" borderId="15" xfId="0" applyNumberFormat="1" applyFill="1" applyBorder="1" applyAlignment="1">
      <alignment horizontal="center" vertical="center"/>
    </xf>
    <xf numFmtId="9" fontId="0" fillId="6" borderId="15" xfId="0" applyNumberFormat="1" applyFill="1" applyBorder="1" applyAlignment="1">
      <alignment horizontal="center" vertical="center"/>
    </xf>
    <xf numFmtId="9" fontId="0" fillId="7" borderId="15" xfId="0" applyNumberFormat="1" applyFill="1" applyBorder="1" applyAlignment="1">
      <alignment horizontal="center" vertical="center"/>
    </xf>
    <xf numFmtId="9" fontId="0" fillId="14" borderId="15" xfId="0" applyNumberFormat="1" applyFill="1" applyBorder="1" applyAlignment="1">
      <alignment horizontal="center" vertical="center"/>
    </xf>
    <xf numFmtId="9" fontId="0" fillId="13" borderId="15" xfId="0" applyNumberFormat="1" applyFill="1" applyBorder="1" applyAlignment="1">
      <alignment horizontal="center" vertical="center"/>
    </xf>
    <xf numFmtId="9" fontId="0" fillId="8" borderId="15" xfId="0" applyNumberFormat="1" applyFill="1" applyBorder="1" applyAlignment="1">
      <alignment horizontal="center" vertical="center"/>
    </xf>
    <xf numFmtId="9" fontId="0" fillId="41" borderId="15" xfId="0" applyNumberFormat="1" applyFill="1" applyBorder="1" applyAlignment="1">
      <alignment horizontal="center" vertical="center"/>
    </xf>
    <xf numFmtId="9" fontId="0" fillId="9" borderId="15" xfId="0" applyNumberFormat="1" applyFill="1" applyBorder="1" applyAlignment="1">
      <alignment horizontal="center" vertical="center"/>
    </xf>
    <xf numFmtId="9" fontId="0" fillId="12" borderId="15" xfId="0" applyNumberFormat="1" applyFill="1" applyBorder="1" applyAlignment="1">
      <alignment horizontal="center" vertical="center"/>
    </xf>
    <xf numFmtId="9" fontId="0" fillId="11" borderId="15" xfId="0" applyNumberFormat="1" applyFill="1" applyBorder="1" applyAlignment="1">
      <alignment horizontal="center" vertical="center"/>
    </xf>
    <xf numFmtId="9" fontId="0" fillId="23" borderId="15" xfId="0" applyNumberFormat="1" applyFill="1" applyBorder="1" applyAlignment="1">
      <alignment horizontal="center" vertical="center"/>
    </xf>
    <xf numFmtId="9" fontId="0" fillId="4" borderId="15" xfId="0" applyNumberFormat="1" applyFill="1" applyBorder="1" applyAlignment="1">
      <alignment horizontal="center" vertical="center"/>
    </xf>
    <xf numFmtId="9" fontId="0" fillId="23" borderId="2" xfId="0" applyNumberFormat="1" applyFill="1" applyBorder="1" applyAlignment="1">
      <alignment horizontal="center" vertical="center"/>
    </xf>
    <xf numFmtId="0" fontId="27" fillId="18" borderId="40" xfId="0" applyFont="1" applyFill="1" applyBorder="1" applyAlignment="1">
      <alignment horizontal="center" vertical="center"/>
    </xf>
    <xf numFmtId="0" fontId="9" fillId="0" borderId="197" xfId="0" applyFont="1" applyBorder="1" applyAlignment="1">
      <alignment horizontal="center" vertical="center"/>
    </xf>
    <xf numFmtId="166" fontId="9" fillId="0" borderId="198" xfId="0" applyNumberFormat="1" applyFont="1" applyBorder="1" applyAlignment="1">
      <alignment horizontal="center" vertical="center"/>
    </xf>
    <xf numFmtId="0" fontId="9" fillId="21" borderId="40" xfId="0" applyFont="1" applyFill="1" applyBorder="1" applyAlignment="1">
      <alignment horizontal="center" vertical="center"/>
    </xf>
    <xf numFmtId="164" fontId="9" fillId="0" borderId="200" xfId="0" applyNumberFormat="1" applyFont="1" applyBorder="1" applyAlignment="1">
      <alignment horizontal="center" vertical="center"/>
    </xf>
    <xf numFmtId="0" fontId="0" fillId="3" borderId="76" xfId="0" applyFill="1" applyBorder="1"/>
    <xf numFmtId="0" fontId="0" fillId="3" borderId="1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6" fontId="2" fillId="15" borderId="0" xfId="0" applyNumberFormat="1" applyFont="1" applyFill="1"/>
    <xf numFmtId="0" fontId="0" fillId="3" borderId="104" xfId="0" applyFill="1" applyBorder="1" applyAlignment="1">
      <alignment horizontal="center"/>
    </xf>
    <xf numFmtId="0" fontId="0" fillId="14" borderId="104" xfId="0" applyFill="1" applyBorder="1" applyAlignment="1">
      <alignment horizontal="center"/>
    </xf>
    <xf numFmtId="0" fontId="0" fillId="23" borderId="104" xfId="0" applyFill="1" applyBorder="1" applyAlignment="1">
      <alignment horizontal="center"/>
    </xf>
    <xf numFmtId="166" fontId="2" fillId="27" borderId="0" xfId="0" applyNumberFormat="1" applyFont="1" applyFill="1" applyAlignment="1">
      <alignment horizontal="center"/>
    </xf>
    <xf numFmtId="164" fontId="0" fillId="23" borderId="104" xfId="0" applyNumberFormat="1" applyFill="1" applyBorder="1" applyAlignment="1">
      <alignment horizontal="center"/>
    </xf>
    <xf numFmtId="164" fontId="0" fillId="23" borderId="0" xfId="0" applyNumberFormat="1" applyFill="1" applyAlignment="1">
      <alignment horizontal="center"/>
    </xf>
    <xf numFmtId="9" fontId="0" fillId="14" borderId="209" xfId="0" applyNumberFormat="1" applyFill="1" applyBorder="1" applyAlignment="1">
      <alignment horizontal="center" vertical="center"/>
    </xf>
    <xf numFmtId="9" fontId="0" fillId="23" borderId="210" xfId="0" applyNumberFormat="1" applyFill="1" applyBorder="1" applyAlignment="1">
      <alignment horizontal="center" vertical="center"/>
    </xf>
    <xf numFmtId="16" fontId="1" fillId="26" borderId="0" xfId="0" applyNumberFormat="1" applyFont="1" applyFill="1" applyAlignment="1">
      <alignment horizontal="center"/>
    </xf>
    <xf numFmtId="0" fontId="0" fillId="23" borderId="180" xfId="0" applyFill="1" applyBorder="1" applyAlignment="1">
      <alignment horizontal="center" vertical="center"/>
    </xf>
    <xf numFmtId="0" fontId="0" fillId="7" borderId="169" xfId="0" applyFill="1" applyBorder="1" applyAlignment="1">
      <alignment horizontal="center" vertical="center"/>
    </xf>
    <xf numFmtId="0" fontId="1" fillId="15" borderId="210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23" borderId="3" xfId="0" applyFill="1" applyBorder="1" applyAlignment="1">
      <alignment horizontal="center"/>
    </xf>
    <xf numFmtId="164" fontId="0" fillId="23" borderId="3" xfId="0" applyNumberFormat="1" applyFill="1" applyBorder="1" applyAlignment="1">
      <alignment horizontal="center"/>
    </xf>
    <xf numFmtId="0" fontId="0" fillId="23" borderId="211" xfId="0" applyFill="1" applyBorder="1" applyAlignment="1">
      <alignment horizontal="center"/>
    </xf>
    <xf numFmtId="164" fontId="0" fillId="23" borderId="211" xfId="0" applyNumberFormat="1" applyFill="1" applyBorder="1" applyAlignment="1">
      <alignment horizontal="center"/>
    </xf>
    <xf numFmtId="16" fontId="1" fillId="26" borderId="36" xfId="0" applyNumberFormat="1" applyFont="1" applyFill="1" applyBorder="1" applyAlignment="1">
      <alignment horizontal="center"/>
    </xf>
    <xf numFmtId="0" fontId="0" fillId="23" borderId="7" xfId="0" applyFill="1" applyBorder="1" applyAlignment="1">
      <alignment horizontal="center" vertical="center"/>
    </xf>
    <xf numFmtId="9" fontId="0" fillId="27" borderId="33" xfId="0" applyNumberFormat="1" applyFill="1" applyBorder="1" applyAlignment="1">
      <alignment horizontal="center" vertical="center"/>
    </xf>
    <xf numFmtId="16" fontId="1" fillId="26" borderId="198" xfId="0" applyNumberFormat="1" applyFont="1" applyFill="1" applyBorder="1" applyAlignment="1">
      <alignment horizontal="center"/>
    </xf>
    <xf numFmtId="166" fontId="0" fillId="27" borderId="33" xfId="0" applyNumberFormat="1" applyFill="1" applyBorder="1" applyAlignment="1">
      <alignment horizontal="center"/>
    </xf>
    <xf numFmtId="16" fontId="1" fillId="26" borderId="33" xfId="0" applyNumberFormat="1" applyFont="1" applyFill="1" applyBorder="1" applyAlignment="1">
      <alignment horizontal="center" vertical="center"/>
    </xf>
    <xf numFmtId="166" fontId="0" fillId="27" borderId="89" xfId="0" applyNumberFormat="1" applyFill="1" applyBorder="1" applyAlignment="1">
      <alignment horizontal="center"/>
    </xf>
    <xf numFmtId="16" fontId="1" fillId="26" borderId="198" xfId="0" applyNumberFormat="1" applyFont="1" applyFill="1" applyBorder="1" applyAlignment="1">
      <alignment horizontal="center" vertical="center"/>
    </xf>
    <xf numFmtId="166" fontId="2" fillId="27" borderId="188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42" borderId="0" xfId="0" applyFill="1"/>
    <xf numFmtId="0" fontId="31" fillId="0" borderId="3" xfId="0" applyFont="1" applyBorder="1"/>
    <xf numFmtId="0" fontId="1" fillId="15" borderId="161" xfId="0" applyFont="1" applyFill="1" applyBorder="1"/>
    <xf numFmtId="0" fontId="1" fillId="3" borderId="28" xfId="0" applyFont="1" applyFill="1" applyBorder="1" applyAlignment="1">
      <alignment horizontal="center" vertical="center"/>
    </xf>
    <xf numFmtId="166" fontId="1" fillId="23" borderId="80" xfId="0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44" fontId="0" fillId="23" borderId="64" xfId="1" applyFont="1" applyFill="1" applyBorder="1" applyAlignment="1">
      <alignment horizontal="center"/>
    </xf>
    <xf numFmtId="0" fontId="0" fillId="5" borderId="65" xfId="0" applyFill="1" applyBorder="1" applyAlignment="1">
      <alignment horizontal="center"/>
    </xf>
    <xf numFmtId="44" fontId="21" fillId="23" borderId="64" xfId="1" applyFont="1" applyFill="1" applyBorder="1" applyAlignment="1">
      <alignment horizontal="center"/>
    </xf>
    <xf numFmtId="44" fontId="0" fillId="23" borderId="65" xfId="1" applyFont="1" applyFill="1" applyBorder="1" applyAlignment="1">
      <alignment horizontal="center"/>
    </xf>
    <xf numFmtId="0" fontId="0" fillId="14" borderId="211" xfId="0" applyFill="1" applyBorder="1" applyAlignment="1">
      <alignment horizontal="center"/>
    </xf>
    <xf numFmtId="166" fontId="0" fillId="23" borderId="211" xfId="0" applyNumberFormat="1" applyFill="1" applyBorder="1" applyAlignment="1">
      <alignment horizontal="center"/>
    </xf>
    <xf numFmtId="0" fontId="1" fillId="14" borderId="62" xfId="0" applyFont="1" applyFill="1" applyBorder="1" applyAlignment="1">
      <alignment horizontal="center"/>
    </xf>
    <xf numFmtId="166" fontId="1" fillId="23" borderId="62" xfId="1" applyNumberFormat="1" applyFont="1" applyFill="1" applyBorder="1" applyAlignment="1">
      <alignment horizontal="center"/>
    </xf>
    <xf numFmtId="166" fontId="1" fillId="23" borderId="62" xfId="0" applyNumberFormat="1" applyFont="1" applyFill="1" applyBorder="1" applyAlignment="1">
      <alignment horizontal="center"/>
    </xf>
    <xf numFmtId="5" fontId="0" fillId="23" borderId="64" xfId="0" applyNumberFormat="1" applyFill="1" applyBorder="1" applyAlignment="1">
      <alignment horizontal="center"/>
    </xf>
    <xf numFmtId="5" fontId="21" fillId="23" borderId="64" xfId="0" applyNumberFormat="1" applyFont="1" applyFill="1" applyBorder="1" applyAlignment="1">
      <alignment horizontal="center"/>
    </xf>
    <xf numFmtId="0" fontId="21" fillId="23" borderId="64" xfId="0" applyFont="1" applyFill="1" applyBorder="1" applyAlignment="1">
      <alignment horizontal="center"/>
    </xf>
    <xf numFmtId="165" fontId="21" fillId="23" borderId="64" xfId="0" applyNumberFormat="1" applyFont="1" applyFill="1" applyBorder="1" applyAlignment="1">
      <alignment horizontal="center"/>
    </xf>
    <xf numFmtId="0" fontId="1" fillId="23" borderId="64" xfId="0" applyFont="1" applyFill="1" applyBorder="1" applyAlignment="1">
      <alignment horizontal="center"/>
    </xf>
    <xf numFmtId="165" fontId="1" fillId="23" borderId="64" xfId="0" applyNumberFormat="1" applyFont="1" applyFill="1" applyBorder="1" applyAlignment="1">
      <alignment horizontal="center"/>
    </xf>
    <xf numFmtId="1" fontId="0" fillId="23" borderId="64" xfId="0" applyNumberFormat="1" applyFill="1" applyBorder="1" applyAlignment="1">
      <alignment horizontal="center"/>
    </xf>
    <xf numFmtId="3" fontId="0" fillId="23" borderId="64" xfId="0" applyNumberFormat="1" applyFill="1" applyBorder="1" applyAlignment="1">
      <alignment horizontal="center"/>
    </xf>
    <xf numFmtId="4" fontId="21" fillId="23" borderId="64" xfId="0" applyNumberFormat="1" applyFont="1" applyFill="1" applyBorder="1" applyAlignment="1">
      <alignment horizontal="center"/>
    </xf>
    <xf numFmtId="166" fontId="21" fillId="23" borderId="64" xfId="0" applyNumberFormat="1" applyFont="1" applyFill="1" applyBorder="1" applyAlignment="1">
      <alignment horizontal="center"/>
    </xf>
    <xf numFmtId="166" fontId="21" fillId="23" borderId="64" xfId="1" applyNumberFormat="1" applyFont="1" applyFill="1" applyBorder="1" applyAlignment="1">
      <alignment horizontal="center"/>
    </xf>
    <xf numFmtId="166" fontId="0" fillId="23" borderId="65" xfId="1" applyNumberFormat="1" applyFont="1" applyFill="1" applyBorder="1" applyAlignment="1">
      <alignment horizontal="center"/>
    </xf>
    <xf numFmtId="165" fontId="21" fillId="23" borderId="64" xfId="1" applyNumberFormat="1" applyFont="1" applyFill="1" applyBorder="1" applyAlignment="1">
      <alignment horizontal="center"/>
    </xf>
    <xf numFmtId="165" fontId="0" fillId="23" borderId="65" xfId="1" applyNumberFormat="1" applyFont="1" applyFill="1" applyBorder="1" applyAlignment="1">
      <alignment horizontal="center"/>
    </xf>
    <xf numFmtId="0" fontId="1" fillId="17" borderId="58" xfId="0" applyFont="1" applyFill="1" applyBorder="1" applyAlignment="1">
      <alignment horizontal="center"/>
    </xf>
    <xf numFmtId="0" fontId="1" fillId="17" borderId="62" xfId="0" applyFont="1" applyFill="1" applyBorder="1" applyAlignment="1">
      <alignment horizontal="center"/>
    </xf>
    <xf numFmtId="0" fontId="1" fillId="17" borderId="66" xfId="0" applyFont="1" applyFill="1" applyBorder="1" applyAlignment="1">
      <alignment horizontal="center"/>
    </xf>
    <xf numFmtId="0" fontId="1" fillId="22" borderId="58" xfId="0" applyFont="1" applyFill="1" applyBorder="1" applyAlignment="1">
      <alignment horizontal="center"/>
    </xf>
    <xf numFmtId="0" fontId="1" fillId="22" borderId="62" xfId="0" applyFont="1" applyFill="1" applyBorder="1" applyAlignment="1">
      <alignment horizontal="center"/>
    </xf>
    <xf numFmtId="0" fontId="1" fillId="22" borderId="66" xfId="0" applyFont="1" applyFill="1" applyBorder="1" applyAlignment="1">
      <alignment horizontal="center"/>
    </xf>
    <xf numFmtId="0" fontId="1" fillId="24" borderId="58" xfId="0" applyFont="1" applyFill="1" applyBorder="1" applyAlignment="1">
      <alignment horizontal="center"/>
    </xf>
    <xf numFmtId="165" fontId="1" fillId="24" borderId="62" xfId="0" applyNumberFormat="1" applyFont="1" applyFill="1" applyBorder="1" applyAlignment="1">
      <alignment horizontal="center"/>
    </xf>
    <xf numFmtId="0" fontId="1" fillId="24" borderId="194" xfId="0" applyFont="1" applyFill="1" applyBorder="1" applyAlignment="1">
      <alignment horizontal="center"/>
    </xf>
    <xf numFmtId="165" fontId="1" fillId="24" borderId="141" xfId="0" applyNumberFormat="1" applyFont="1" applyFill="1" applyBorder="1" applyAlignment="1">
      <alignment horizontal="center"/>
    </xf>
    <xf numFmtId="1" fontId="0" fillId="24" borderId="64" xfId="0" applyNumberFormat="1" applyFill="1" applyBorder="1" applyAlignment="1">
      <alignment horizontal="center"/>
    </xf>
    <xf numFmtId="1" fontId="1" fillId="24" borderId="64" xfId="0" applyNumberFormat="1" applyFont="1" applyFill="1" applyBorder="1" applyAlignment="1">
      <alignment horizontal="center"/>
    </xf>
    <xf numFmtId="165" fontId="1" fillId="24" borderId="64" xfId="0" applyNumberFormat="1" applyFont="1" applyFill="1" applyBorder="1" applyAlignment="1">
      <alignment horizontal="center"/>
    </xf>
    <xf numFmtId="9" fontId="0" fillId="27" borderId="11" xfId="0" applyNumberFormat="1" applyFill="1" applyBorder="1" applyAlignment="1">
      <alignment horizontal="center" vertical="center"/>
    </xf>
    <xf numFmtId="0" fontId="1" fillId="23" borderId="110" xfId="0" applyFont="1" applyFill="1" applyBorder="1" applyAlignment="1">
      <alignment horizontal="center" vertical="center"/>
    </xf>
    <xf numFmtId="0" fontId="0" fillId="0" borderId="206" xfId="0" applyBorder="1"/>
    <xf numFmtId="44" fontId="0" fillId="0" borderId="106" xfId="1" applyFont="1" applyBorder="1" applyAlignment="1">
      <alignment horizontal="center"/>
    </xf>
    <xf numFmtId="0" fontId="1" fillId="0" borderId="116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44" fontId="1" fillId="0" borderId="56" xfId="1" applyFont="1" applyBorder="1" applyAlignment="1">
      <alignment horizontal="center"/>
    </xf>
    <xf numFmtId="44" fontId="1" fillId="0" borderId="103" xfId="1" applyFont="1" applyBorder="1" applyAlignment="1">
      <alignment horizontal="center"/>
    </xf>
    <xf numFmtId="9" fontId="28" fillId="0" borderId="26" xfId="0" applyNumberFormat="1" applyFont="1" applyBorder="1" applyAlignment="1">
      <alignment horizontal="center" vertical="center"/>
    </xf>
    <xf numFmtId="0" fontId="33" fillId="0" borderId="0" xfId="0" applyFont="1"/>
    <xf numFmtId="0" fontId="9" fillId="0" borderId="24" xfId="0" applyFont="1" applyBorder="1" applyAlignment="1">
      <alignment horizontal="center" vertical="center"/>
    </xf>
    <xf numFmtId="9" fontId="28" fillId="0" borderId="145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9" fontId="28" fillId="0" borderId="30" xfId="0" applyNumberFormat="1" applyFon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0" fontId="0" fillId="0" borderId="0" xfId="0" applyAlignment="1">
      <alignment horizontal="left"/>
    </xf>
    <xf numFmtId="164" fontId="9" fillId="0" borderId="3" xfId="0" applyNumberFormat="1" applyFont="1" applyBorder="1" applyAlignment="1">
      <alignment horizontal="center" vertical="center"/>
    </xf>
    <xf numFmtId="0" fontId="9" fillId="0" borderId="161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10" fontId="0" fillId="0" borderId="0" xfId="0" applyNumberFormat="1" applyAlignment="1">
      <alignment horizontal="left" indent="1"/>
    </xf>
    <xf numFmtId="9" fontId="32" fillId="0" borderId="20" xfId="0" applyNumberFormat="1" applyFont="1" applyBorder="1" applyAlignment="1">
      <alignment horizontal="center" vertical="center"/>
    </xf>
    <xf numFmtId="9" fontId="32" fillId="0" borderId="18" xfId="0" applyNumberFormat="1" applyFont="1" applyBorder="1" applyAlignment="1">
      <alignment horizontal="center" vertical="center"/>
    </xf>
    <xf numFmtId="9" fontId="28" fillId="0" borderId="28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46" xfId="0" applyFont="1" applyFill="1" applyBorder="1" applyAlignment="1">
      <alignment horizontal="center"/>
    </xf>
    <xf numFmtId="0" fontId="1" fillId="2" borderId="180" xfId="0" applyFont="1" applyFill="1" applyBorder="1" applyAlignment="1">
      <alignment horizontal="center"/>
    </xf>
    <xf numFmtId="0" fontId="1" fillId="2" borderId="45" xfId="0" applyFont="1" applyFill="1" applyBorder="1" applyAlignment="1">
      <alignment horizontal="center"/>
    </xf>
    <xf numFmtId="0" fontId="1" fillId="2" borderId="48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2" fillId="2" borderId="46" xfId="0" applyFont="1" applyFill="1" applyBorder="1" applyAlignment="1">
      <alignment horizontal="center" vertical="center"/>
    </xf>
    <xf numFmtId="0" fontId="1" fillId="2" borderId="92" xfId="0" applyFont="1" applyFill="1" applyBorder="1" applyAlignment="1">
      <alignment horizontal="center" vertical="center"/>
    </xf>
    <xf numFmtId="0" fontId="1" fillId="2" borderId="93" xfId="0" applyFont="1" applyFill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15" borderId="45" xfId="0" applyFont="1" applyFill="1" applyBorder="1" applyAlignment="1">
      <alignment horizontal="center"/>
    </xf>
    <xf numFmtId="0" fontId="1" fillId="15" borderId="48" xfId="0" applyFont="1" applyFill="1" applyBorder="1" applyAlignment="1">
      <alignment horizontal="center"/>
    </xf>
    <xf numFmtId="0" fontId="1" fillId="15" borderId="203" xfId="0" applyFont="1" applyFill="1" applyBorder="1" applyAlignment="1">
      <alignment horizontal="center"/>
    </xf>
    <xf numFmtId="0" fontId="1" fillId="15" borderId="27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" fillId="15" borderId="5" xfId="0" applyFont="1" applyFill="1" applyBorder="1" applyAlignment="1">
      <alignment horizontal="center"/>
    </xf>
    <xf numFmtId="0" fontId="1" fillId="15" borderId="22" xfId="0" applyFont="1" applyFill="1" applyBorder="1" applyAlignment="1">
      <alignment horizontal="center"/>
    </xf>
    <xf numFmtId="0" fontId="1" fillId="15" borderId="26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21" xfId="0" applyFont="1" applyFill="1" applyBorder="1" applyAlignment="1">
      <alignment horizontal="center" vertical="center"/>
    </xf>
    <xf numFmtId="0" fontId="1" fillId="15" borderId="17" xfId="0" applyFont="1" applyFill="1" applyBorder="1" applyAlignment="1">
      <alignment horizontal="center" vertical="center"/>
    </xf>
    <xf numFmtId="0" fontId="1" fillId="15" borderId="1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/>
    </xf>
    <xf numFmtId="0" fontId="1" fillId="15" borderId="23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11" borderId="39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" fillId="23" borderId="10" xfId="0" applyFont="1" applyFill="1" applyBorder="1" applyAlignment="1">
      <alignment horizontal="center" vertical="center"/>
    </xf>
    <xf numFmtId="0" fontId="1" fillId="23" borderId="11" xfId="0" applyFont="1" applyFill="1" applyBorder="1" applyAlignment="1">
      <alignment horizontal="center" vertical="center"/>
    </xf>
    <xf numFmtId="0" fontId="1" fillId="23" borderId="12" xfId="0" applyFont="1" applyFill="1" applyBorder="1" applyAlignment="1">
      <alignment horizontal="center" vertical="center"/>
    </xf>
    <xf numFmtId="0" fontId="1" fillId="13" borderId="39" xfId="0" applyFont="1" applyFill="1" applyBorder="1" applyAlignment="1">
      <alignment horizontal="center" vertical="center"/>
    </xf>
    <xf numFmtId="0" fontId="1" fillId="13" borderId="14" xfId="0" applyFont="1" applyFill="1" applyBorder="1" applyAlignment="1">
      <alignment horizontal="center" vertical="center"/>
    </xf>
    <xf numFmtId="0" fontId="1" fillId="8" borderId="39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9" borderId="39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5" borderId="39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16" borderId="39" xfId="0" applyFont="1" applyFill="1" applyBorder="1" applyAlignment="1">
      <alignment horizontal="center" vertical="center"/>
    </xf>
    <xf numFmtId="0" fontId="1" fillId="16" borderId="14" xfId="0" applyFont="1" applyFill="1" applyBorder="1" applyAlignment="1">
      <alignment horizontal="center" vertical="center"/>
    </xf>
    <xf numFmtId="0" fontId="1" fillId="6" borderId="39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14" borderId="39" xfId="0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/>
    </xf>
    <xf numFmtId="0" fontId="20" fillId="18" borderId="39" xfId="0" applyFont="1" applyFill="1" applyBorder="1" applyAlignment="1">
      <alignment horizontal="center"/>
    </xf>
    <xf numFmtId="0" fontId="20" fillId="18" borderId="31" xfId="0" applyFont="1" applyFill="1" applyBorder="1" applyAlignment="1">
      <alignment horizontal="center"/>
    </xf>
    <xf numFmtId="0" fontId="20" fillId="18" borderId="102" xfId="0" applyFont="1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33" xfId="0" applyFill="1" applyBorder="1" applyAlignment="1">
      <alignment horizontal="center"/>
    </xf>
    <xf numFmtId="0" fontId="0" fillId="18" borderId="38" xfId="0" applyFill="1" applyBorder="1" applyAlignment="1">
      <alignment horizontal="center"/>
    </xf>
    <xf numFmtId="0" fontId="0" fillId="18" borderId="52" xfId="0" applyFill="1" applyBorder="1" applyAlignment="1">
      <alignment horizontal="center"/>
    </xf>
    <xf numFmtId="0" fontId="17" fillId="2" borderId="39" xfId="0" applyFont="1" applyFill="1" applyBorder="1" applyAlignment="1">
      <alignment horizontal="center"/>
    </xf>
    <xf numFmtId="0" fontId="17" fillId="2" borderId="31" xfId="0" applyFont="1" applyFill="1" applyBorder="1" applyAlignment="1">
      <alignment horizontal="center"/>
    </xf>
    <xf numFmtId="0" fontId="17" fillId="2" borderId="32" xfId="0" applyFont="1" applyFill="1" applyBorder="1" applyAlignment="1">
      <alignment horizontal="center"/>
    </xf>
    <xf numFmtId="0" fontId="17" fillId="9" borderId="39" xfId="0" applyFont="1" applyFill="1" applyBorder="1" applyAlignment="1">
      <alignment horizontal="center"/>
    </xf>
    <xf numFmtId="0" fontId="17" fillId="9" borderId="31" xfId="0" applyFont="1" applyFill="1" applyBorder="1" applyAlignment="1">
      <alignment horizontal="center"/>
    </xf>
    <xf numFmtId="0" fontId="17" fillId="9" borderId="32" xfId="0" applyFont="1" applyFill="1" applyBorder="1" applyAlignment="1">
      <alignment horizontal="center"/>
    </xf>
    <xf numFmtId="0" fontId="18" fillId="33" borderId="39" xfId="0" applyFont="1" applyFill="1" applyBorder="1" applyAlignment="1">
      <alignment horizontal="center"/>
    </xf>
    <xf numFmtId="0" fontId="18" fillId="33" borderId="31" xfId="0" applyFont="1" applyFill="1" applyBorder="1" applyAlignment="1">
      <alignment horizontal="center"/>
    </xf>
    <xf numFmtId="0" fontId="18" fillId="33" borderId="32" xfId="0" applyFont="1" applyFill="1" applyBorder="1" applyAlignment="1">
      <alignment horizontal="center"/>
    </xf>
    <xf numFmtId="17" fontId="9" fillId="20" borderId="202" xfId="0" applyNumberFormat="1" applyFont="1" applyFill="1" applyBorder="1" applyAlignment="1">
      <alignment horizontal="center"/>
    </xf>
    <xf numFmtId="0" fontId="9" fillId="20" borderId="48" xfId="0" applyFont="1" applyFill="1" applyBorder="1" applyAlignment="1">
      <alignment horizontal="center"/>
    </xf>
    <xf numFmtId="0" fontId="9" fillId="20" borderId="22" xfId="0" applyFont="1" applyFill="1" applyBorder="1" applyAlignment="1">
      <alignment horizontal="center"/>
    </xf>
    <xf numFmtId="0" fontId="12" fillId="9" borderId="37" xfId="0" applyFont="1" applyFill="1" applyBorder="1" applyAlignment="1">
      <alignment horizontal="center" vertical="center"/>
    </xf>
    <xf numFmtId="0" fontId="12" fillId="9" borderId="52" xfId="0" applyFont="1" applyFill="1" applyBorder="1" applyAlignment="1">
      <alignment horizontal="center" vertical="center"/>
    </xf>
    <xf numFmtId="0" fontId="12" fillId="9" borderId="38" xfId="0" applyFont="1" applyFill="1" applyBorder="1" applyAlignment="1">
      <alignment horizontal="center" vertical="center"/>
    </xf>
    <xf numFmtId="0" fontId="29" fillId="9" borderId="37" xfId="0" applyFont="1" applyFill="1" applyBorder="1" applyAlignment="1">
      <alignment horizontal="center"/>
    </xf>
    <xf numFmtId="0" fontId="29" fillId="9" borderId="38" xfId="0" applyFont="1" applyFill="1" applyBorder="1" applyAlignment="1">
      <alignment horizontal="center"/>
    </xf>
    <xf numFmtId="0" fontId="9" fillId="9" borderId="25" xfId="0" applyFont="1" applyFill="1" applyBorder="1" applyAlignment="1">
      <alignment horizontal="center"/>
    </xf>
    <xf numFmtId="0" fontId="9" fillId="9" borderId="145" xfId="0" applyFont="1" applyFill="1" applyBorder="1" applyAlignment="1">
      <alignment horizontal="center"/>
    </xf>
    <xf numFmtId="0" fontId="30" fillId="9" borderId="19" xfId="0" applyFont="1" applyFill="1" applyBorder="1" applyAlignment="1">
      <alignment horizontal="center"/>
    </xf>
    <xf numFmtId="0" fontId="30" fillId="9" borderId="20" xfId="0" applyFont="1" applyFill="1" applyBorder="1" applyAlignment="1">
      <alignment horizontal="center"/>
    </xf>
    <xf numFmtId="17" fontId="27" fillId="18" borderId="37" xfId="0" applyNumberFormat="1" applyFont="1" applyFill="1" applyBorder="1" applyAlignment="1">
      <alignment horizontal="center"/>
    </xf>
    <xf numFmtId="0" fontId="27" fillId="18" borderId="52" xfId="0" applyFont="1" applyFill="1" applyBorder="1" applyAlignment="1">
      <alignment horizontal="center"/>
    </xf>
    <xf numFmtId="0" fontId="27" fillId="18" borderId="38" xfId="0" applyFont="1" applyFill="1" applyBorder="1" applyAlignment="1">
      <alignment horizontal="center"/>
    </xf>
    <xf numFmtId="0" fontId="12" fillId="4" borderId="42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11" borderId="94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2" borderId="5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1" xfId="0" applyFont="1" applyFill="1" applyBorder="1" applyAlignment="1">
      <alignment horizontal="center"/>
    </xf>
    <xf numFmtId="0" fontId="23" fillId="18" borderId="42" xfId="0" applyFont="1" applyFill="1" applyBorder="1" applyAlignment="1">
      <alignment horizontal="center" vertical="center"/>
    </xf>
    <xf numFmtId="0" fontId="5" fillId="18" borderId="43" xfId="0" applyFont="1" applyFill="1" applyBorder="1" applyAlignment="1">
      <alignment horizontal="center" vertical="center"/>
    </xf>
    <xf numFmtId="0" fontId="5" fillId="18" borderId="44" xfId="0" applyFont="1" applyFill="1" applyBorder="1" applyAlignment="1">
      <alignment horizontal="center" vertical="center"/>
    </xf>
    <xf numFmtId="0" fontId="1" fillId="11" borderId="45" xfId="0" applyFont="1" applyFill="1" applyBorder="1" applyAlignment="1">
      <alignment horizontal="center"/>
    </xf>
    <xf numFmtId="0" fontId="1" fillId="11" borderId="48" xfId="0" applyFont="1" applyFill="1" applyBorder="1" applyAlignment="1">
      <alignment horizontal="center"/>
    </xf>
    <xf numFmtId="0" fontId="1" fillId="11" borderId="22" xfId="0" applyFont="1" applyFill="1" applyBorder="1" applyAlignment="1">
      <alignment horizontal="center"/>
    </xf>
    <xf numFmtId="0" fontId="1" fillId="2" borderId="94" xfId="0" applyFont="1" applyFill="1" applyBorder="1" applyAlignment="1">
      <alignment horizontal="center"/>
    </xf>
    <xf numFmtId="0" fontId="1" fillId="4" borderId="48" xfId="0" applyFont="1" applyFill="1" applyBorder="1" applyAlignment="1">
      <alignment horizontal="center" vertical="center"/>
    </xf>
    <xf numFmtId="166" fontId="14" fillId="24" borderId="98" xfId="0" applyNumberFormat="1" applyFont="1" applyFill="1" applyBorder="1" applyAlignment="1">
      <alignment horizontal="center" vertical="center"/>
    </xf>
    <xf numFmtId="166" fontId="14" fillId="24" borderId="126" xfId="0" applyNumberFormat="1" applyFont="1" applyFill="1" applyBorder="1" applyAlignment="1">
      <alignment horizontal="center" vertical="center"/>
    </xf>
    <xf numFmtId="166" fontId="14" fillId="24" borderId="118" xfId="0" applyNumberFormat="1" applyFont="1" applyFill="1" applyBorder="1" applyAlignment="1">
      <alignment horizontal="center" vertical="center"/>
    </xf>
    <xf numFmtId="0" fontId="14" fillId="24" borderId="79" xfId="0" applyFont="1" applyFill="1" applyBorder="1" applyAlignment="1">
      <alignment horizontal="center" vertical="center"/>
    </xf>
    <xf numFmtId="0" fontId="14" fillId="24" borderId="138" xfId="0" applyFont="1" applyFill="1" applyBorder="1" applyAlignment="1">
      <alignment horizontal="center" vertical="center"/>
    </xf>
    <xf numFmtId="0" fontId="14" fillId="24" borderId="117" xfId="0" applyFont="1" applyFill="1" applyBorder="1" applyAlignment="1">
      <alignment horizontal="center" vertical="center"/>
    </xf>
    <xf numFmtId="0" fontId="14" fillId="30" borderId="79" xfId="0" applyFont="1" applyFill="1" applyBorder="1" applyAlignment="1">
      <alignment horizontal="center" vertical="center"/>
    </xf>
    <xf numFmtId="0" fontId="14" fillId="30" borderId="138" xfId="0" applyFont="1" applyFill="1" applyBorder="1" applyAlignment="1">
      <alignment horizontal="center" vertical="center"/>
    </xf>
    <xf numFmtId="0" fontId="14" fillId="30" borderId="117" xfId="0" applyFont="1" applyFill="1" applyBorder="1" applyAlignment="1">
      <alignment horizontal="center" vertical="center"/>
    </xf>
    <xf numFmtId="166" fontId="14" fillId="30" borderId="98" xfId="0" applyNumberFormat="1" applyFont="1" applyFill="1" applyBorder="1" applyAlignment="1">
      <alignment horizontal="center" vertical="center"/>
    </xf>
    <xf numFmtId="166" fontId="14" fillId="30" borderId="126" xfId="0" applyNumberFormat="1" applyFont="1" applyFill="1" applyBorder="1" applyAlignment="1">
      <alignment horizontal="center" vertical="center"/>
    </xf>
    <xf numFmtId="166" fontId="14" fillId="30" borderId="118" xfId="0" applyNumberFormat="1" applyFont="1" applyFill="1" applyBorder="1" applyAlignment="1">
      <alignment horizontal="center" vertical="center"/>
    </xf>
    <xf numFmtId="9" fontId="14" fillId="30" borderId="138" xfId="2" applyFont="1" applyFill="1" applyBorder="1" applyAlignment="1">
      <alignment horizontal="center" vertical="center"/>
    </xf>
    <xf numFmtId="9" fontId="14" fillId="30" borderId="140" xfId="2" applyFont="1" applyFill="1" applyBorder="1" applyAlignment="1">
      <alignment horizontal="center" vertical="center"/>
    </xf>
    <xf numFmtId="9" fontId="14" fillId="30" borderId="126" xfId="2" applyFont="1" applyFill="1" applyBorder="1" applyAlignment="1">
      <alignment horizontal="center" vertical="center"/>
    </xf>
    <xf numFmtId="9" fontId="14" fillId="30" borderId="123" xfId="2" applyFont="1" applyFill="1" applyBorder="1" applyAlignment="1">
      <alignment horizontal="center" vertical="center"/>
    </xf>
    <xf numFmtId="9" fontId="14" fillId="24" borderId="79" xfId="2" applyFont="1" applyFill="1" applyBorder="1" applyAlignment="1">
      <alignment horizontal="center" vertical="center"/>
    </xf>
    <xf numFmtId="9" fontId="14" fillId="24" borderId="138" xfId="2" applyFont="1" applyFill="1" applyBorder="1" applyAlignment="1">
      <alignment horizontal="center" vertical="center"/>
    </xf>
    <xf numFmtId="9" fontId="14" fillId="24" borderId="117" xfId="2" applyFont="1" applyFill="1" applyBorder="1" applyAlignment="1">
      <alignment horizontal="center" vertical="center"/>
    </xf>
    <xf numFmtId="9" fontId="14" fillId="24" borderId="98" xfId="2" applyFont="1" applyFill="1" applyBorder="1" applyAlignment="1">
      <alignment horizontal="center" vertical="center"/>
    </xf>
    <xf numFmtId="9" fontId="14" fillId="24" borderId="126" xfId="2" applyFont="1" applyFill="1" applyBorder="1" applyAlignment="1">
      <alignment horizontal="center" vertical="center"/>
    </xf>
    <xf numFmtId="9" fontId="14" fillId="24" borderId="118" xfId="2" applyFont="1" applyFill="1" applyBorder="1" applyAlignment="1">
      <alignment horizontal="center" vertical="center"/>
    </xf>
    <xf numFmtId="0" fontId="13" fillId="10" borderId="119" xfId="0" applyFont="1" applyFill="1" applyBorder="1" applyAlignment="1">
      <alignment horizontal="center"/>
    </xf>
    <xf numFmtId="0" fontId="13" fillId="10" borderId="120" xfId="0" applyFont="1" applyFill="1" applyBorder="1" applyAlignment="1">
      <alignment horizontal="center"/>
    </xf>
    <xf numFmtId="0" fontId="15" fillId="30" borderId="37" xfId="0" applyFont="1" applyFill="1" applyBorder="1" applyAlignment="1">
      <alignment horizontal="center"/>
    </xf>
    <xf numFmtId="0" fontId="15" fillId="30" borderId="52" xfId="0" applyFont="1" applyFill="1" applyBorder="1" applyAlignment="1">
      <alignment horizontal="center"/>
    </xf>
    <xf numFmtId="0" fontId="15" fillId="30" borderId="38" xfId="0" applyFont="1" applyFill="1" applyBorder="1" applyAlignment="1">
      <alignment horizontal="center"/>
    </xf>
    <xf numFmtId="0" fontId="13" fillId="20" borderId="116" xfId="0" applyFont="1" applyFill="1" applyBorder="1" applyAlignment="1">
      <alignment horizontal="center"/>
    </xf>
    <xf numFmtId="0" fontId="13" fillId="20" borderId="56" xfId="0" applyFont="1" applyFill="1" applyBorder="1" applyAlignment="1">
      <alignment horizontal="center"/>
    </xf>
    <xf numFmtId="0" fontId="13" fillId="20" borderId="103" xfId="0" applyFont="1" applyFill="1" applyBorder="1" applyAlignment="1">
      <alignment horizontal="center"/>
    </xf>
    <xf numFmtId="0" fontId="14" fillId="31" borderId="105" xfId="0" applyFont="1" applyFill="1" applyBorder="1" applyAlignment="1">
      <alignment horizontal="center"/>
    </xf>
    <xf numFmtId="0" fontId="14" fillId="31" borderId="128" xfId="0" applyFont="1" applyFill="1" applyBorder="1" applyAlignment="1">
      <alignment horizontal="center"/>
    </xf>
    <xf numFmtId="0" fontId="13" fillId="28" borderId="117" xfId="0" applyFont="1" applyFill="1" applyBorder="1" applyAlignment="1">
      <alignment horizontal="center"/>
    </xf>
    <xf numFmtId="0" fontId="13" fillId="28" borderId="118" xfId="0" applyFont="1" applyFill="1" applyBorder="1" applyAlignment="1">
      <alignment horizontal="center"/>
    </xf>
    <xf numFmtId="0" fontId="13" fillId="3" borderId="117" xfId="0" applyFont="1" applyFill="1" applyBorder="1" applyAlignment="1">
      <alignment horizontal="center"/>
    </xf>
    <xf numFmtId="0" fontId="13" fillId="3" borderId="118" xfId="0" applyFont="1" applyFill="1" applyBorder="1" applyAlignment="1">
      <alignment horizontal="center"/>
    </xf>
    <xf numFmtId="0" fontId="13" fillId="23" borderId="119" xfId="0" applyFont="1" applyFill="1" applyBorder="1" applyAlignment="1">
      <alignment horizontal="center"/>
    </xf>
    <xf numFmtId="0" fontId="13" fillId="23" borderId="120" xfId="0" applyFont="1" applyFill="1" applyBorder="1" applyAlignment="1">
      <alignment horizontal="center"/>
    </xf>
    <xf numFmtId="164" fontId="14" fillId="30" borderId="79" xfId="0" applyNumberFormat="1" applyFont="1" applyFill="1" applyBorder="1" applyAlignment="1">
      <alignment horizontal="center" vertical="center"/>
    </xf>
    <xf numFmtId="164" fontId="14" fillId="30" borderId="138" xfId="0" applyNumberFormat="1" applyFont="1" applyFill="1" applyBorder="1" applyAlignment="1">
      <alignment horizontal="center" vertical="center"/>
    </xf>
    <xf numFmtId="164" fontId="14" fillId="30" borderId="117" xfId="0" applyNumberFormat="1" applyFont="1" applyFill="1" applyBorder="1" applyAlignment="1">
      <alignment horizontal="center" vertical="center"/>
    </xf>
    <xf numFmtId="9" fontId="14" fillId="30" borderId="205" xfId="2" applyFont="1" applyFill="1" applyBorder="1" applyAlignment="1">
      <alignment horizontal="center" vertical="center"/>
    </xf>
    <xf numFmtId="9" fontId="14" fillId="30" borderId="206" xfId="2" applyFont="1" applyFill="1" applyBorder="1" applyAlignment="1">
      <alignment horizontal="center" vertical="center"/>
    </xf>
    <xf numFmtId="9" fontId="14" fillId="30" borderId="119" xfId="2" applyFont="1" applyFill="1" applyBorder="1" applyAlignment="1">
      <alignment horizontal="center" vertical="center"/>
    </xf>
    <xf numFmtId="9" fontId="14" fillId="30" borderId="204" xfId="2" applyFont="1" applyFill="1" applyBorder="1" applyAlignment="1">
      <alignment horizontal="center" vertical="center"/>
    </xf>
    <xf numFmtId="9" fontId="14" fillId="30" borderId="11" xfId="2" applyFont="1" applyFill="1" applyBorder="1" applyAlignment="1">
      <alignment horizontal="center" vertical="center"/>
    </xf>
    <xf numFmtId="9" fontId="14" fillId="30" borderId="12" xfId="2" applyFont="1" applyFill="1" applyBorder="1" applyAlignment="1">
      <alignment horizontal="center" vertical="center"/>
    </xf>
    <xf numFmtId="9" fontId="14" fillId="24" borderId="204" xfId="2" applyFont="1" applyFill="1" applyBorder="1" applyAlignment="1">
      <alignment horizontal="center" vertical="center"/>
    </xf>
    <xf numFmtId="9" fontId="14" fillId="24" borderId="11" xfId="2" applyFont="1" applyFill="1" applyBorder="1" applyAlignment="1">
      <alignment horizontal="center" vertical="center"/>
    </xf>
    <xf numFmtId="9" fontId="14" fillId="24" borderId="112" xfId="2" applyFont="1" applyFill="1" applyBorder="1" applyAlignment="1">
      <alignment horizontal="center" vertical="center"/>
    </xf>
    <xf numFmtId="9" fontId="14" fillId="30" borderId="112" xfId="2" applyFont="1" applyFill="1" applyBorder="1" applyAlignment="1">
      <alignment horizontal="center" vertical="center"/>
    </xf>
    <xf numFmtId="164" fontId="14" fillId="24" borderId="79" xfId="0" applyNumberFormat="1" applyFont="1" applyFill="1" applyBorder="1" applyAlignment="1">
      <alignment horizontal="center" vertical="center"/>
    </xf>
    <xf numFmtId="164" fontId="14" fillId="24" borderId="138" xfId="0" applyNumberFormat="1" applyFont="1" applyFill="1" applyBorder="1" applyAlignment="1">
      <alignment horizontal="center" vertical="center"/>
    </xf>
    <xf numFmtId="164" fontId="14" fillId="24" borderId="117" xfId="0" applyNumberFormat="1" applyFont="1" applyFill="1" applyBorder="1" applyAlignment="1">
      <alignment horizontal="center" vertical="center"/>
    </xf>
    <xf numFmtId="9" fontId="14" fillId="24" borderId="205" xfId="2" applyFont="1" applyFill="1" applyBorder="1" applyAlignment="1">
      <alignment horizontal="center" vertical="center"/>
    </xf>
    <xf numFmtId="9" fontId="14" fillId="24" borderId="206" xfId="2" applyFont="1" applyFill="1" applyBorder="1" applyAlignment="1">
      <alignment horizontal="center" vertical="center"/>
    </xf>
    <xf numFmtId="9" fontId="14" fillId="24" borderId="119" xfId="2" applyFont="1" applyFill="1" applyBorder="1" applyAlignment="1">
      <alignment horizontal="center" vertical="center"/>
    </xf>
    <xf numFmtId="9" fontId="14" fillId="24" borderId="10" xfId="2" applyFont="1" applyFill="1" applyBorder="1" applyAlignment="1">
      <alignment horizontal="center" vertical="center"/>
    </xf>
    <xf numFmtId="0" fontId="12" fillId="11" borderId="37" xfId="0" applyFont="1" applyFill="1" applyBorder="1" applyAlignment="1">
      <alignment horizontal="center"/>
    </xf>
    <xf numFmtId="0" fontId="0" fillId="11" borderId="52" xfId="0" applyFill="1" applyBorder="1" applyAlignment="1">
      <alignment horizontal="center"/>
    </xf>
    <xf numFmtId="0" fontId="0" fillId="11" borderId="38" xfId="0" applyFill="1" applyBorder="1" applyAlignment="1">
      <alignment horizontal="center"/>
    </xf>
    <xf numFmtId="0" fontId="13" fillId="11" borderId="116" xfId="0" applyFont="1" applyFill="1" applyBorder="1" applyAlignment="1">
      <alignment horizontal="center"/>
    </xf>
    <xf numFmtId="0" fontId="13" fillId="11" borderId="56" xfId="0" applyFont="1" applyFill="1" applyBorder="1" applyAlignment="1">
      <alignment horizontal="center"/>
    </xf>
    <xf numFmtId="0" fontId="13" fillId="11" borderId="103" xfId="0" applyFont="1" applyFill="1" applyBorder="1" applyAlignment="1">
      <alignment horizontal="center"/>
    </xf>
    <xf numFmtId="0" fontId="0" fillId="29" borderId="14" xfId="0" applyFill="1" applyBorder="1" applyAlignment="1">
      <alignment horizontal="center"/>
    </xf>
    <xf numFmtId="0" fontId="0" fillId="29" borderId="12" xfId="0" applyFill="1" applyBorder="1" applyAlignment="1">
      <alignment horizontal="center"/>
    </xf>
    <xf numFmtId="0" fontId="13" fillId="28" borderId="40" xfId="0" applyFont="1" applyFill="1" applyBorder="1" applyAlignment="1">
      <alignment horizontal="center"/>
    </xf>
    <xf numFmtId="0" fontId="13" fillId="28" borderId="34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10" borderId="40" xfId="0" applyFont="1" applyFill="1" applyBorder="1" applyAlignment="1">
      <alignment horizontal="center"/>
    </xf>
    <xf numFmtId="0" fontId="13" fillId="10" borderId="34" xfId="0" applyFont="1" applyFill="1" applyBorder="1" applyAlignment="1">
      <alignment horizontal="center"/>
    </xf>
    <xf numFmtId="0" fontId="1" fillId="10" borderId="59" xfId="0" applyFont="1" applyFill="1" applyBorder="1" applyAlignment="1">
      <alignment horizontal="center"/>
    </xf>
    <xf numFmtId="0" fontId="1" fillId="10" borderId="96" xfId="0" applyFont="1" applyFill="1" applyBorder="1" applyAlignment="1">
      <alignment horizontal="center"/>
    </xf>
    <xf numFmtId="0" fontId="16" fillId="18" borderId="37" xfId="0" applyFont="1" applyFill="1" applyBorder="1" applyAlignment="1">
      <alignment horizontal="center" vertical="center"/>
    </xf>
    <xf numFmtId="0" fontId="7" fillId="18" borderId="52" xfId="0" applyFont="1" applyFill="1" applyBorder="1" applyAlignment="1">
      <alignment horizontal="center" vertical="center"/>
    </xf>
    <xf numFmtId="0" fontId="7" fillId="18" borderId="38" xfId="0" applyFont="1" applyFill="1" applyBorder="1" applyAlignment="1">
      <alignment horizontal="center" vertical="center"/>
    </xf>
    <xf numFmtId="0" fontId="1" fillId="3" borderId="79" xfId="0" applyFont="1" applyFill="1" applyBorder="1" applyAlignment="1">
      <alignment horizontal="center" vertical="center"/>
    </xf>
    <xf numFmtId="0" fontId="1" fillId="3" borderId="117" xfId="0" applyFont="1" applyFill="1" applyBorder="1" applyAlignment="1">
      <alignment horizontal="center" vertical="center"/>
    </xf>
    <xf numFmtId="0" fontId="1" fillId="3" borderId="60" xfId="0" applyFont="1" applyFill="1" applyBorder="1" applyAlignment="1">
      <alignment horizontal="center"/>
    </xf>
    <xf numFmtId="0" fontId="1" fillId="23" borderId="60" xfId="0" applyFont="1" applyFill="1" applyBorder="1" applyAlignment="1">
      <alignment horizontal="center"/>
    </xf>
    <xf numFmtId="0" fontId="1" fillId="3" borderId="61" xfId="0" applyFont="1" applyFill="1" applyBorder="1" applyAlignment="1">
      <alignment horizontal="center"/>
    </xf>
    <xf numFmtId="0" fontId="1" fillId="4" borderId="95" xfId="0" applyFont="1" applyFill="1" applyBorder="1" applyAlignment="1">
      <alignment horizontal="center"/>
    </xf>
    <xf numFmtId="0" fontId="1" fillId="4" borderId="96" xfId="0" applyFont="1" applyFill="1" applyBorder="1" applyAlignment="1">
      <alignment horizontal="center"/>
    </xf>
    <xf numFmtId="0" fontId="12" fillId="32" borderId="73" xfId="0" applyFont="1" applyFill="1" applyBorder="1" applyAlignment="1">
      <alignment horizontal="center"/>
    </xf>
    <xf numFmtId="0" fontId="19" fillId="32" borderId="146" xfId="0" applyFont="1" applyFill="1" applyBorder="1" applyAlignment="1">
      <alignment horizontal="center"/>
    </xf>
    <xf numFmtId="0" fontId="19" fillId="32" borderId="147" xfId="0" applyFont="1" applyFill="1" applyBorder="1" applyAlignment="1">
      <alignment horizontal="center"/>
    </xf>
    <xf numFmtId="0" fontId="19" fillId="32" borderId="127" xfId="0" applyFont="1" applyFill="1" applyBorder="1" applyAlignment="1">
      <alignment horizontal="center"/>
    </xf>
    <xf numFmtId="0" fontId="1" fillId="3" borderId="59" xfId="0" applyFont="1" applyFill="1" applyBorder="1" applyAlignment="1">
      <alignment horizontal="center"/>
    </xf>
    <xf numFmtId="0" fontId="13" fillId="11" borderId="73" xfId="0" applyFont="1" applyFill="1" applyBorder="1" applyAlignment="1">
      <alignment horizontal="center"/>
    </xf>
    <xf numFmtId="0" fontId="13" fillId="11" borderId="146" xfId="0" applyFont="1" applyFill="1" applyBorder="1" applyAlignment="1">
      <alignment horizontal="center"/>
    </xf>
    <xf numFmtId="0" fontId="13" fillId="11" borderId="147" xfId="0" applyFont="1" applyFill="1" applyBorder="1" applyAlignment="1">
      <alignment horizontal="center"/>
    </xf>
    <xf numFmtId="0" fontId="13" fillId="11" borderId="127" xfId="0" applyFont="1" applyFill="1" applyBorder="1" applyAlignment="1">
      <alignment horizontal="center"/>
    </xf>
    <xf numFmtId="0" fontId="13" fillId="20" borderId="117" xfId="0" applyFont="1" applyFill="1" applyBorder="1" applyAlignment="1">
      <alignment horizontal="center"/>
    </xf>
    <xf numFmtId="0" fontId="13" fillId="20" borderId="153" xfId="0" applyFont="1" applyFill="1" applyBorder="1" applyAlignment="1">
      <alignment horizontal="center"/>
    </xf>
    <xf numFmtId="0" fontId="13" fillId="20" borderId="154" xfId="0" applyFont="1" applyFill="1" applyBorder="1" applyAlignment="1">
      <alignment horizontal="center"/>
    </xf>
    <xf numFmtId="0" fontId="13" fillId="20" borderId="118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">
    <dxf>
      <font>
        <color theme="1"/>
      </font>
      <fill>
        <patternFill patternType="solid">
          <bgColor theme="8" tint="0.59999389629810485"/>
        </patternFill>
      </fill>
    </dxf>
  </dxfs>
  <tableStyles count="0" defaultTableStyle="TableStyleMedium2" defaultPivotStyle="PivotStyleMedium9"/>
  <colors>
    <mruColors>
      <color rgb="FF417A5B"/>
      <color rgb="FF005928"/>
      <color rgb="FF54C0E8"/>
      <color rgb="FFDCB5E8"/>
      <color rgb="FFF5AB7D"/>
      <color rgb="FFF09D89"/>
      <color rgb="FFA8F0BF"/>
      <color rgb="FF47A652"/>
      <color rgb="FF9FEDE9"/>
      <color rgb="FF985F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iera Lathe" id="{8738CA89-0B03-4D9B-BB5E-2E562E00DB7A}" userId="S::ciera@aztecsolar.com::2a9a3e35-a305-4945-ab9f-13279129de0c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23" dT="2024-02-20T20:49:44.00" personId="{8738CA89-0B03-4D9B-BB5E-2E562E00DB7A}" id="{4283B05E-7DCA-4293-BD91-1F404FAE3C11}">
    <text>I started going through some of the data 2/20; left ! on what days I did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G67"/>
  <sheetViews>
    <sheetView workbookViewId="0">
      <pane xSplit="1" ySplit="3" topLeftCell="DA49" activePane="bottomRight" state="frozen"/>
      <selection pane="topRight"/>
      <selection pane="bottomLeft"/>
      <selection pane="bottomRight" activeCell="DD46" sqref="DD45:DD46"/>
    </sheetView>
  </sheetViews>
  <sheetFormatPr defaultColWidth="14.7109375" defaultRowHeight="15" x14ac:dyDescent="0.25"/>
  <cols>
    <col min="1" max="1" width="49.28515625" customWidth="1"/>
    <col min="215" max="215" width="14.7109375" style="1079"/>
  </cols>
  <sheetData>
    <row r="1" spans="1:213" x14ac:dyDescent="0.25">
      <c r="A1" s="1107" t="s">
        <v>0</v>
      </c>
      <c r="B1" s="1089" t="s">
        <v>1</v>
      </c>
      <c r="C1" s="1090"/>
      <c r="D1" s="1090"/>
      <c r="E1" s="1091"/>
      <c r="F1" s="1089" t="s">
        <v>2</v>
      </c>
      <c r="G1" s="1090"/>
      <c r="H1" s="1090"/>
      <c r="I1" s="1092"/>
      <c r="J1" s="1094" t="s">
        <v>3</v>
      </c>
      <c r="K1" s="1083"/>
      <c r="L1" s="1083"/>
      <c r="M1" s="1084"/>
      <c r="N1" s="1089" t="s">
        <v>4</v>
      </c>
      <c r="O1" s="1090"/>
      <c r="P1" s="1090"/>
      <c r="Q1" s="1091"/>
      <c r="R1" s="1089" t="s">
        <v>5</v>
      </c>
      <c r="S1" s="1090"/>
      <c r="T1" s="1090"/>
      <c r="U1" s="1091"/>
      <c r="V1" s="1089" t="s">
        <v>6</v>
      </c>
      <c r="W1" s="1090"/>
      <c r="X1" s="1090"/>
      <c r="Y1" s="1091"/>
      <c r="Z1" s="1089" t="s">
        <v>7</v>
      </c>
      <c r="AA1" s="1090"/>
      <c r="AB1" s="1090"/>
      <c r="AC1" s="1091"/>
      <c r="AD1" s="1089" t="s">
        <v>8</v>
      </c>
      <c r="AE1" s="1090"/>
      <c r="AF1" s="1090"/>
      <c r="AG1" s="1091"/>
      <c r="AH1" s="1089" t="s">
        <v>9</v>
      </c>
      <c r="AI1" s="1090"/>
      <c r="AJ1" s="1090"/>
      <c r="AK1" s="1091"/>
      <c r="AL1" s="1089" t="s">
        <v>10</v>
      </c>
      <c r="AM1" s="1090"/>
      <c r="AN1" s="1090"/>
      <c r="AO1" s="1091"/>
      <c r="AP1" s="1089" t="s">
        <v>11</v>
      </c>
      <c r="AQ1" s="1090"/>
      <c r="AR1" s="1090"/>
      <c r="AS1" s="1091"/>
      <c r="AT1" s="1089" t="s">
        <v>12</v>
      </c>
      <c r="AU1" s="1090"/>
      <c r="AV1" s="1090"/>
      <c r="AW1" s="1091"/>
      <c r="AX1" s="1095" t="s">
        <v>13</v>
      </c>
      <c r="AY1" s="1096"/>
      <c r="AZ1" s="1096"/>
      <c r="BA1" s="1096"/>
      <c r="BB1" s="1089" t="s">
        <v>14</v>
      </c>
      <c r="BC1" s="1090"/>
      <c r="BD1" s="1090"/>
      <c r="BE1" s="1091"/>
      <c r="BF1" s="1089" t="s">
        <v>15</v>
      </c>
      <c r="BG1" s="1090"/>
      <c r="BH1" s="1090"/>
      <c r="BI1" s="1091"/>
      <c r="BJ1" s="1089" t="s">
        <v>16</v>
      </c>
      <c r="BK1" s="1090"/>
      <c r="BL1" s="1090"/>
      <c r="BM1" s="1091"/>
      <c r="BN1" s="1089" t="s">
        <v>17</v>
      </c>
      <c r="BO1" s="1090"/>
      <c r="BP1" s="1090"/>
      <c r="BQ1" s="1091"/>
      <c r="BR1" s="1089" t="s">
        <v>18</v>
      </c>
      <c r="BS1" s="1090"/>
      <c r="BT1" s="1090"/>
      <c r="BU1" s="1091"/>
      <c r="BV1" s="1089" t="s">
        <v>19</v>
      </c>
      <c r="BW1" s="1090"/>
      <c r="BX1" s="1090"/>
      <c r="BY1" s="1091"/>
      <c r="BZ1" s="1089" t="s">
        <v>20</v>
      </c>
      <c r="CA1" s="1090"/>
      <c r="CB1" s="1090"/>
      <c r="CC1" s="1092"/>
      <c r="CD1" s="1094" t="s">
        <v>21</v>
      </c>
      <c r="CE1" s="1083"/>
      <c r="CF1" s="1083"/>
      <c r="CG1" s="1084"/>
      <c r="CH1" s="1089" t="s">
        <v>22</v>
      </c>
      <c r="CI1" s="1090"/>
      <c r="CJ1" s="1090"/>
      <c r="CK1" s="1092"/>
      <c r="CL1" s="1094" t="s">
        <v>23</v>
      </c>
      <c r="CM1" s="1083"/>
      <c r="CN1" s="1083"/>
      <c r="CO1" s="1083"/>
      <c r="CP1" s="1083" t="s">
        <v>24</v>
      </c>
      <c r="CQ1" s="1083"/>
      <c r="CR1" s="1083"/>
      <c r="CS1" s="1083"/>
      <c r="CT1" s="1083" t="s">
        <v>25</v>
      </c>
      <c r="CU1" s="1083"/>
      <c r="CV1" s="1083"/>
      <c r="CW1" s="1083"/>
      <c r="CX1" s="1083" t="s">
        <v>26</v>
      </c>
      <c r="CY1" s="1083"/>
      <c r="CZ1" s="1083"/>
      <c r="DA1" s="1083"/>
      <c r="DB1" s="1083" t="s">
        <v>27</v>
      </c>
      <c r="DC1" s="1083"/>
      <c r="DD1" s="1083"/>
      <c r="DE1" s="1083"/>
      <c r="DF1" s="1083" t="s">
        <v>28</v>
      </c>
      <c r="DG1" s="1083"/>
      <c r="DH1" s="1083"/>
      <c r="DI1" s="1083"/>
      <c r="DJ1" s="1083" t="s">
        <v>29</v>
      </c>
      <c r="DK1" s="1083"/>
      <c r="DL1" s="1083"/>
      <c r="DM1" s="1083"/>
      <c r="DN1" s="1083" t="s">
        <v>30</v>
      </c>
      <c r="DO1" s="1083"/>
      <c r="DP1" s="1083"/>
      <c r="DQ1" s="1083"/>
      <c r="DR1" s="1083" t="s">
        <v>31</v>
      </c>
      <c r="DS1" s="1083"/>
      <c r="DT1" s="1083"/>
      <c r="DU1" s="1083"/>
      <c r="DV1" s="1083" t="s">
        <v>32</v>
      </c>
      <c r="DW1" s="1083"/>
      <c r="DX1" s="1083"/>
      <c r="DY1" s="1083"/>
      <c r="DZ1" s="1083" t="s">
        <v>33</v>
      </c>
      <c r="EA1" s="1083"/>
      <c r="EB1" s="1083"/>
      <c r="EC1" s="1083"/>
      <c r="ED1" s="1083" t="s">
        <v>34</v>
      </c>
      <c r="EE1" s="1083"/>
      <c r="EF1" s="1083"/>
      <c r="EG1" s="1083"/>
      <c r="EH1" s="1083" t="s">
        <v>35</v>
      </c>
      <c r="EI1" s="1083"/>
      <c r="EJ1" s="1083"/>
      <c r="EK1" s="1083"/>
      <c r="EL1" s="1083" t="s">
        <v>36</v>
      </c>
      <c r="EM1" s="1083"/>
      <c r="EN1" s="1083"/>
      <c r="EO1" s="1083"/>
      <c r="EP1" s="1083" t="s">
        <v>37</v>
      </c>
      <c r="EQ1" s="1083"/>
      <c r="ER1" s="1083"/>
      <c r="ES1" s="1083"/>
      <c r="ET1" s="1083" t="s">
        <v>38</v>
      </c>
      <c r="EU1" s="1083"/>
      <c r="EV1" s="1083"/>
      <c r="EW1" s="1083"/>
      <c r="EX1" s="1083" t="s">
        <v>39</v>
      </c>
      <c r="EY1" s="1083"/>
      <c r="EZ1" s="1083"/>
      <c r="FA1" s="1083"/>
      <c r="FB1" s="1083" t="s">
        <v>40</v>
      </c>
      <c r="FC1" s="1083"/>
      <c r="FD1" s="1083"/>
      <c r="FE1" s="1083"/>
      <c r="FF1" s="1083" t="s">
        <v>41</v>
      </c>
      <c r="FG1" s="1083"/>
      <c r="FH1" s="1083"/>
      <c r="FI1" s="1083"/>
      <c r="FJ1" s="1083" t="s">
        <v>42</v>
      </c>
      <c r="FK1" s="1083"/>
      <c r="FL1" s="1083"/>
      <c r="FM1" s="1083"/>
      <c r="FN1" s="1083" t="s">
        <v>43</v>
      </c>
      <c r="FO1" s="1083"/>
      <c r="FP1" s="1083"/>
      <c r="FQ1" s="1083"/>
      <c r="FR1" s="1083" t="s">
        <v>44</v>
      </c>
      <c r="FS1" s="1083"/>
      <c r="FT1" s="1083"/>
      <c r="FU1" s="1083"/>
      <c r="FV1" s="1083" t="s">
        <v>45</v>
      </c>
      <c r="FW1" s="1083"/>
      <c r="FX1" s="1083"/>
      <c r="FY1" s="1083"/>
      <c r="FZ1" s="1083" t="s">
        <v>46</v>
      </c>
      <c r="GA1" s="1083"/>
      <c r="GB1" s="1083"/>
      <c r="GC1" s="1083"/>
      <c r="GD1" s="1083" t="s">
        <v>47</v>
      </c>
      <c r="GE1" s="1083"/>
      <c r="GF1" s="1083"/>
      <c r="GG1" s="1083"/>
      <c r="GH1" s="1083" t="s">
        <v>48</v>
      </c>
      <c r="GI1" s="1083"/>
      <c r="GJ1" s="1083"/>
      <c r="GK1" s="1083"/>
      <c r="GL1" s="1083" t="s">
        <v>49</v>
      </c>
      <c r="GM1" s="1083"/>
      <c r="GN1" s="1083"/>
      <c r="GO1" s="1083"/>
      <c r="GP1" s="1083" t="s">
        <v>50</v>
      </c>
      <c r="GQ1" s="1083"/>
      <c r="GR1" s="1083"/>
      <c r="GS1" s="1083"/>
      <c r="GT1" s="1083" t="s">
        <v>51</v>
      </c>
      <c r="GU1" s="1083"/>
      <c r="GV1" s="1083"/>
      <c r="GW1" s="1084"/>
      <c r="GX1" s="1097" t="s">
        <v>52</v>
      </c>
      <c r="GY1" s="1098"/>
      <c r="GZ1" s="1098"/>
      <c r="HA1" s="1099"/>
      <c r="HB1" s="1103" t="s">
        <v>53</v>
      </c>
      <c r="HC1" s="1103"/>
      <c r="HD1" s="1103"/>
      <c r="HE1" s="1104"/>
    </row>
    <row r="2" spans="1:213" x14ac:dyDescent="0.25">
      <c r="A2" s="1108"/>
      <c r="B2" s="1085" t="s">
        <v>54</v>
      </c>
      <c r="C2" s="1086"/>
      <c r="D2" s="1086"/>
      <c r="E2" s="1087"/>
      <c r="F2" s="1085" t="s">
        <v>55</v>
      </c>
      <c r="G2" s="1086"/>
      <c r="H2" s="1086"/>
      <c r="I2" s="1088"/>
      <c r="J2" s="1093" t="s">
        <v>56</v>
      </c>
      <c r="K2" s="1086"/>
      <c r="L2" s="1086"/>
      <c r="M2" s="1087"/>
      <c r="N2" s="1085" t="s">
        <v>57</v>
      </c>
      <c r="O2" s="1086"/>
      <c r="P2" s="1086"/>
      <c r="Q2" s="1087"/>
      <c r="R2" s="1085" t="s">
        <v>58</v>
      </c>
      <c r="S2" s="1086"/>
      <c r="T2" s="1086"/>
      <c r="U2" s="1087"/>
      <c r="V2" s="1085" t="s">
        <v>59</v>
      </c>
      <c r="W2" s="1086"/>
      <c r="X2" s="1086"/>
      <c r="Y2" s="1087"/>
      <c r="Z2" s="1085" t="s">
        <v>60</v>
      </c>
      <c r="AA2" s="1086"/>
      <c r="AB2" s="1086"/>
      <c r="AC2" s="1087"/>
      <c r="AD2" s="1085" t="s">
        <v>61</v>
      </c>
      <c r="AE2" s="1086"/>
      <c r="AF2" s="1086"/>
      <c r="AG2" s="1087"/>
      <c r="AH2" s="1085" t="s">
        <v>62</v>
      </c>
      <c r="AI2" s="1086"/>
      <c r="AJ2" s="1086"/>
      <c r="AK2" s="1087"/>
      <c r="AL2" s="1085" t="s">
        <v>63</v>
      </c>
      <c r="AM2" s="1086"/>
      <c r="AN2" s="1086"/>
      <c r="AO2" s="1087"/>
      <c r="AP2" s="1085" t="s">
        <v>64</v>
      </c>
      <c r="AQ2" s="1086"/>
      <c r="AR2" s="1086"/>
      <c r="AS2" s="1087"/>
      <c r="AT2" s="1085" t="s">
        <v>65</v>
      </c>
      <c r="AU2" s="1086"/>
      <c r="AV2" s="1086"/>
      <c r="AW2" s="1087"/>
      <c r="AX2" s="1085" t="s">
        <v>66</v>
      </c>
      <c r="AY2" s="1086"/>
      <c r="AZ2" s="1086"/>
      <c r="BA2" s="1087"/>
      <c r="BB2" s="1085" t="s">
        <v>67</v>
      </c>
      <c r="BC2" s="1086"/>
      <c r="BD2" s="1086"/>
      <c r="BE2" s="1087"/>
      <c r="BF2" s="1085" t="s">
        <v>68</v>
      </c>
      <c r="BG2" s="1086"/>
      <c r="BH2" s="1086"/>
      <c r="BI2" s="1087"/>
      <c r="BJ2" s="1085" t="s">
        <v>69</v>
      </c>
      <c r="BK2" s="1086"/>
      <c r="BL2" s="1086"/>
      <c r="BM2" s="1087"/>
      <c r="BN2" s="1085" t="s">
        <v>70</v>
      </c>
      <c r="BO2" s="1086"/>
      <c r="BP2" s="1086"/>
      <c r="BQ2" s="1087"/>
      <c r="BR2" s="1085" t="s">
        <v>71</v>
      </c>
      <c r="BS2" s="1086"/>
      <c r="BT2" s="1086"/>
      <c r="BU2" s="1087"/>
      <c r="BV2" s="1085" t="s">
        <v>72</v>
      </c>
      <c r="BW2" s="1086"/>
      <c r="BX2" s="1086"/>
      <c r="BY2" s="1087"/>
      <c r="BZ2" s="1085" t="s">
        <v>73</v>
      </c>
      <c r="CA2" s="1086"/>
      <c r="CB2" s="1086"/>
      <c r="CC2" s="1088"/>
      <c r="CD2" s="1093" t="s">
        <v>74</v>
      </c>
      <c r="CE2" s="1086"/>
      <c r="CF2" s="1086"/>
      <c r="CG2" s="1087"/>
      <c r="CH2" s="1085" t="s">
        <v>75</v>
      </c>
      <c r="CI2" s="1086"/>
      <c r="CJ2" s="1086"/>
      <c r="CK2" s="1088"/>
      <c r="CL2" s="1093" t="s">
        <v>76</v>
      </c>
      <c r="CM2" s="1086"/>
      <c r="CN2" s="1086"/>
      <c r="CO2" s="1086"/>
      <c r="CP2" s="1086" t="s">
        <v>77</v>
      </c>
      <c r="CQ2" s="1086"/>
      <c r="CR2" s="1086"/>
      <c r="CS2" s="1086"/>
      <c r="CT2" s="1086" t="s">
        <v>78</v>
      </c>
      <c r="CU2" s="1086"/>
      <c r="CV2" s="1086"/>
      <c r="CW2" s="1086"/>
      <c r="CX2" s="1086" t="s">
        <v>79</v>
      </c>
      <c r="CY2" s="1086"/>
      <c r="CZ2" s="1086"/>
      <c r="DA2" s="1086"/>
      <c r="DB2" s="1086" t="s">
        <v>80</v>
      </c>
      <c r="DC2" s="1086"/>
      <c r="DD2" s="1086"/>
      <c r="DE2" s="1086"/>
      <c r="DF2" s="1086" t="s">
        <v>81</v>
      </c>
      <c r="DG2" s="1086"/>
      <c r="DH2" s="1086"/>
      <c r="DI2" s="1086"/>
      <c r="DJ2" s="1086" t="s">
        <v>82</v>
      </c>
      <c r="DK2" s="1086"/>
      <c r="DL2" s="1086"/>
      <c r="DM2" s="1086"/>
      <c r="DN2" s="1086" t="s">
        <v>83</v>
      </c>
      <c r="DO2" s="1086"/>
      <c r="DP2" s="1086"/>
      <c r="DQ2" s="1086"/>
      <c r="DR2" s="1086" t="s">
        <v>84</v>
      </c>
      <c r="DS2" s="1086"/>
      <c r="DT2" s="1086"/>
      <c r="DU2" s="1086"/>
      <c r="DV2" s="1086" t="s">
        <v>85</v>
      </c>
      <c r="DW2" s="1086"/>
      <c r="DX2" s="1086"/>
      <c r="DY2" s="1086"/>
      <c r="DZ2" s="1086" t="s">
        <v>86</v>
      </c>
      <c r="EA2" s="1086"/>
      <c r="EB2" s="1086"/>
      <c r="EC2" s="1086"/>
      <c r="ED2" s="1086" t="s">
        <v>87</v>
      </c>
      <c r="EE2" s="1086"/>
      <c r="EF2" s="1086"/>
      <c r="EG2" s="1086"/>
      <c r="EH2" s="1086" t="s">
        <v>88</v>
      </c>
      <c r="EI2" s="1086"/>
      <c r="EJ2" s="1086"/>
      <c r="EK2" s="1086"/>
      <c r="EL2" s="1086" t="s">
        <v>89</v>
      </c>
      <c r="EM2" s="1086"/>
      <c r="EN2" s="1086"/>
      <c r="EO2" s="1086"/>
      <c r="EP2" s="1086" t="s">
        <v>90</v>
      </c>
      <c r="EQ2" s="1086"/>
      <c r="ER2" s="1086"/>
      <c r="ES2" s="1086"/>
      <c r="ET2" s="1086" t="s">
        <v>91</v>
      </c>
      <c r="EU2" s="1086"/>
      <c r="EV2" s="1086"/>
      <c r="EW2" s="1086"/>
      <c r="EX2" s="1086" t="s">
        <v>92</v>
      </c>
      <c r="EY2" s="1086"/>
      <c r="EZ2" s="1086"/>
      <c r="FA2" s="1086"/>
      <c r="FB2" s="1086" t="s">
        <v>93</v>
      </c>
      <c r="FC2" s="1086"/>
      <c r="FD2" s="1086"/>
      <c r="FE2" s="1086"/>
      <c r="FF2" s="1086" t="s">
        <v>94</v>
      </c>
      <c r="FG2" s="1086"/>
      <c r="FH2" s="1086"/>
      <c r="FI2" s="1086"/>
      <c r="FJ2" s="1086" t="s">
        <v>95</v>
      </c>
      <c r="FK2" s="1086"/>
      <c r="FL2" s="1086"/>
      <c r="FM2" s="1086"/>
      <c r="FN2" s="1086" t="s">
        <v>96</v>
      </c>
      <c r="FO2" s="1086"/>
      <c r="FP2" s="1086"/>
      <c r="FQ2" s="1086"/>
      <c r="FR2" s="1086" t="s">
        <v>97</v>
      </c>
      <c r="FS2" s="1086"/>
      <c r="FT2" s="1086"/>
      <c r="FU2" s="1086"/>
      <c r="FV2" s="1086" t="s">
        <v>98</v>
      </c>
      <c r="FW2" s="1086"/>
      <c r="FX2" s="1086"/>
      <c r="FY2" s="1086"/>
      <c r="FZ2" s="1086" t="s">
        <v>99</v>
      </c>
      <c r="GA2" s="1086"/>
      <c r="GB2" s="1086"/>
      <c r="GC2" s="1086"/>
      <c r="GD2" s="1086" t="s">
        <v>100</v>
      </c>
      <c r="GE2" s="1086"/>
      <c r="GF2" s="1086"/>
      <c r="GG2" s="1086"/>
      <c r="GH2" s="1086" t="s">
        <v>101</v>
      </c>
      <c r="GI2" s="1086"/>
      <c r="GJ2" s="1086"/>
      <c r="GK2" s="1086"/>
      <c r="GL2" s="1086" t="s">
        <v>102</v>
      </c>
      <c r="GM2" s="1086"/>
      <c r="GN2" s="1086"/>
      <c r="GO2" s="1086"/>
      <c r="GP2" s="1086" t="s">
        <v>103</v>
      </c>
      <c r="GQ2" s="1086"/>
      <c r="GR2" s="1086"/>
      <c r="GS2" s="1086"/>
      <c r="GT2" s="1086" t="s">
        <v>104</v>
      </c>
      <c r="GU2" s="1086"/>
      <c r="GV2" s="1086"/>
      <c r="GW2" s="1087"/>
      <c r="GX2" s="1100" t="s">
        <v>105</v>
      </c>
      <c r="GY2" s="1101"/>
      <c r="GZ2" s="1101"/>
      <c r="HA2" s="1102"/>
      <c r="HB2" s="1105"/>
      <c r="HC2" s="1105"/>
      <c r="HD2" s="1105"/>
      <c r="HE2" s="1106"/>
    </row>
    <row r="3" spans="1:213" x14ac:dyDescent="0.25">
      <c r="A3" s="1109"/>
      <c r="B3" s="774" t="s">
        <v>106</v>
      </c>
      <c r="C3" s="438" t="s">
        <v>107</v>
      </c>
      <c r="D3" s="439" t="s">
        <v>108</v>
      </c>
      <c r="E3" s="439" t="s">
        <v>109</v>
      </c>
      <c r="F3" s="774" t="s">
        <v>106</v>
      </c>
      <c r="G3" s="438" t="s">
        <v>107</v>
      </c>
      <c r="H3" s="439" t="s">
        <v>108</v>
      </c>
      <c r="I3" s="776" t="s">
        <v>109</v>
      </c>
      <c r="J3" s="825" t="s">
        <v>106</v>
      </c>
      <c r="K3" s="826" t="s">
        <v>107</v>
      </c>
      <c r="L3" s="827" t="s">
        <v>108</v>
      </c>
      <c r="M3" s="827" t="s">
        <v>109</v>
      </c>
      <c r="N3" s="774" t="s">
        <v>106</v>
      </c>
      <c r="O3" s="438" t="s">
        <v>107</v>
      </c>
      <c r="P3" s="439" t="s">
        <v>108</v>
      </c>
      <c r="Q3" s="439" t="s">
        <v>109</v>
      </c>
      <c r="R3" s="774" t="s">
        <v>106</v>
      </c>
      <c r="S3" s="438" t="s">
        <v>107</v>
      </c>
      <c r="T3" s="439" t="s">
        <v>108</v>
      </c>
      <c r="U3" s="439" t="s">
        <v>109</v>
      </c>
      <c r="V3" s="774" t="s">
        <v>106</v>
      </c>
      <c r="W3" s="438" t="s">
        <v>107</v>
      </c>
      <c r="X3" s="439" t="s">
        <v>108</v>
      </c>
      <c r="Y3" s="439" t="s">
        <v>109</v>
      </c>
      <c r="Z3" s="774" t="s">
        <v>106</v>
      </c>
      <c r="AA3" s="438" t="s">
        <v>107</v>
      </c>
      <c r="AB3" s="439" t="s">
        <v>108</v>
      </c>
      <c r="AC3" s="439" t="s">
        <v>109</v>
      </c>
      <c r="AD3" s="774" t="s">
        <v>106</v>
      </c>
      <c r="AE3" s="438" t="s">
        <v>107</v>
      </c>
      <c r="AF3" s="439" t="s">
        <v>108</v>
      </c>
      <c r="AG3" s="439" t="s">
        <v>109</v>
      </c>
      <c r="AH3" s="774" t="s">
        <v>106</v>
      </c>
      <c r="AI3" s="438" t="s">
        <v>107</v>
      </c>
      <c r="AJ3" s="439" t="s">
        <v>108</v>
      </c>
      <c r="AK3" s="439" t="s">
        <v>109</v>
      </c>
      <c r="AL3" s="774" t="s">
        <v>106</v>
      </c>
      <c r="AM3" s="438" t="s">
        <v>107</v>
      </c>
      <c r="AN3" s="439" t="s">
        <v>108</v>
      </c>
      <c r="AO3" s="439" t="s">
        <v>109</v>
      </c>
      <c r="AP3" s="774" t="s">
        <v>106</v>
      </c>
      <c r="AQ3" s="438" t="s">
        <v>107</v>
      </c>
      <c r="AR3" s="439" t="s">
        <v>108</v>
      </c>
      <c r="AS3" s="439" t="s">
        <v>109</v>
      </c>
      <c r="AT3" s="774" t="s">
        <v>106</v>
      </c>
      <c r="AU3" s="438" t="s">
        <v>107</v>
      </c>
      <c r="AV3" s="439" t="s">
        <v>108</v>
      </c>
      <c r="AW3" s="439" t="s">
        <v>109</v>
      </c>
      <c r="AX3" s="774" t="s">
        <v>106</v>
      </c>
      <c r="AY3" s="438" t="s">
        <v>107</v>
      </c>
      <c r="AZ3" s="439" t="s">
        <v>108</v>
      </c>
      <c r="BA3" s="439" t="s">
        <v>109</v>
      </c>
      <c r="BB3" s="774" t="s">
        <v>106</v>
      </c>
      <c r="BC3" s="438" t="s">
        <v>107</v>
      </c>
      <c r="BD3" s="439" t="s">
        <v>108</v>
      </c>
      <c r="BE3" s="439" t="s">
        <v>109</v>
      </c>
      <c r="BF3" s="774" t="s">
        <v>106</v>
      </c>
      <c r="BG3" s="438" t="s">
        <v>107</v>
      </c>
      <c r="BH3" s="439" t="s">
        <v>108</v>
      </c>
      <c r="BI3" s="439" t="s">
        <v>109</v>
      </c>
      <c r="BJ3" s="774" t="s">
        <v>106</v>
      </c>
      <c r="BK3" s="438" t="s">
        <v>107</v>
      </c>
      <c r="BL3" s="439" t="s">
        <v>108</v>
      </c>
      <c r="BM3" s="439" t="s">
        <v>109</v>
      </c>
      <c r="BN3" s="774" t="s">
        <v>106</v>
      </c>
      <c r="BO3" s="438" t="s">
        <v>107</v>
      </c>
      <c r="BP3" s="439" t="s">
        <v>108</v>
      </c>
      <c r="BQ3" s="439" t="s">
        <v>109</v>
      </c>
      <c r="BR3" s="774" t="s">
        <v>106</v>
      </c>
      <c r="BS3" s="438" t="s">
        <v>107</v>
      </c>
      <c r="BT3" s="439" t="s">
        <v>108</v>
      </c>
      <c r="BU3" s="439" t="s">
        <v>109</v>
      </c>
      <c r="BV3" s="774" t="s">
        <v>106</v>
      </c>
      <c r="BW3" s="438" t="s">
        <v>107</v>
      </c>
      <c r="BX3" s="439" t="s">
        <v>108</v>
      </c>
      <c r="BY3" s="439" t="s">
        <v>109</v>
      </c>
      <c r="BZ3" s="774" t="s">
        <v>106</v>
      </c>
      <c r="CA3" s="438" t="s">
        <v>107</v>
      </c>
      <c r="CB3" s="439" t="s">
        <v>108</v>
      </c>
      <c r="CC3" s="776" t="s">
        <v>109</v>
      </c>
      <c r="CD3" s="865" t="s">
        <v>106</v>
      </c>
      <c r="CE3" s="438" t="s">
        <v>107</v>
      </c>
      <c r="CF3" s="439" t="s">
        <v>108</v>
      </c>
      <c r="CG3" s="439" t="s">
        <v>109</v>
      </c>
      <c r="CH3" s="774" t="s">
        <v>106</v>
      </c>
      <c r="CI3" s="438" t="s">
        <v>107</v>
      </c>
      <c r="CJ3" s="439" t="s">
        <v>108</v>
      </c>
      <c r="CK3" s="776" t="s">
        <v>109</v>
      </c>
      <c r="CL3" s="865" t="s">
        <v>106</v>
      </c>
      <c r="CM3" s="438" t="s">
        <v>107</v>
      </c>
      <c r="CN3" s="439" t="s">
        <v>108</v>
      </c>
      <c r="CO3" s="438" t="s">
        <v>109</v>
      </c>
      <c r="CP3" s="438" t="s">
        <v>106</v>
      </c>
      <c r="CQ3" s="438" t="s">
        <v>107</v>
      </c>
      <c r="CR3" s="439" t="s">
        <v>108</v>
      </c>
      <c r="CS3" s="438" t="s">
        <v>109</v>
      </c>
      <c r="CT3" s="438" t="s">
        <v>106</v>
      </c>
      <c r="CU3" s="438" t="s">
        <v>107</v>
      </c>
      <c r="CV3" s="439" t="s">
        <v>108</v>
      </c>
      <c r="CW3" s="438" t="s">
        <v>109</v>
      </c>
      <c r="CX3" s="438" t="s">
        <v>106</v>
      </c>
      <c r="CY3" s="438" t="s">
        <v>107</v>
      </c>
      <c r="CZ3" s="439" t="s">
        <v>108</v>
      </c>
      <c r="DA3" s="438" t="s">
        <v>109</v>
      </c>
      <c r="DB3" s="438" t="s">
        <v>106</v>
      </c>
      <c r="DC3" s="438" t="s">
        <v>107</v>
      </c>
      <c r="DD3" s="439" t="s">
        <v>108</v>
      </c>
      <c r="DE3" s="438" t="s">
        <v>109</v>
      </c>
      <c r="DF3" s="438" t="s">
        <v>106</v>
      </c>
      <c r="DG3" s="438" t="s">
        <v>107</v>
      </c>
      <c r="DH3" s="439" t="s">
        <v>108</v>
      </c>
      <c r="DI3" s="438" t="s">
        <v>109</v>
      </c>
      <c r="DJ3" s="438" t="s">
        <v>106</v>
      </c>
      <c r="DK3" s="438" t="s">
        <v>107</v>
      </c>
      <c r="DL3" s="439" t="s">
        <v>108</v>
      </c>
      <c r="DM3" s="438" t="s">
        <v>109</v>
      </c>
      <c r="DN3" s="438" t="s">
        <v>106</v>
      </c>
      <c r="DO3" s="438" t="s">
        <v>107</v>
      </c>
      <c r="DP3" s="439" t="s">
        <v>108</v>
      </c>
      <c r="DQ3" s="438" t="s">
        <v>109</v>
      </c>
      <c r="DR3" s="438" t="s">
        <v>106</v>
      </c>
      <c r="DS3" s="438" t="s">
        <v>107</v>
      </c>
      <c r="DT3" s="439" t="s">
        <v>108</v>
      </c>
      <c r="DU3" s="438" t="s">
        <v>109</v>
      </c>
      <c r="DV3" s="438" t="s">
        <v>106</v>
      </c>
      <c r="DW3" s="438" t="s">
        <v>107</v>
      </c>
      <c r="DX3" s="439" t="s">
        <v>108</v>
      </c>
      <c r="DY3" s="438" t="s">
        <v>109</v>
      </c>
      <c r="DZ3" s="438" t="s">
        <v>106</v>
      </c>
      <c r="EA3" s="438" t="s">
        <v>107</v>
      </c>
      <c r="EB3" s="439" t="s">
        <v>108</v>
      </c>
      <c r="EC3" s="438" t="s">
        <v>109</v>
      </c>
      <c r="ED3" s="438" t="s">
        <v>106</v>
      </c>
      <c r="EE3" s="438" t="s">
        <v>107</v>
      </c>
      <c r="EF3" s="439" t="s">
        <v>108</v>
      </c>
      <c r="EG3" s="438" t="s">
        <v>109</v>
      </c>
      <c r="EH3" s="438" t="s">
        <v>106</v>
      </c>
      <c r="EI3" s="438" t="s">
        <v>107</v>
      </c>
      <c r="EJ3" s="439" t="s">
        <v>108</v>
      </c>
      <c r="EK3" s="438" t="s">
        <v>109</v>
      </c>
      <c r="EL3" s="438" t="s">
        <v>106</v>
      </c>
      <c r="EM3" s="438" t="s">
        <v>107</v>
      </c>
      <c r="EN3" s="439" t="s">
        <v>108</v>
      </c>
      <c r="EO3" s="438" t="s">
        <v>109</v>
      </c>
      <c r="EP3" s="438" t="s">
        <v>106</v>
      </c>
      <c r="EQ3" s="438" t="s">
        <v>107</v>
      </c>
      <c r="ER3" s="439" t="s">
        <v>108</v>
      </c>
      <c r="ES3" s="438" t="s">
        <v>109</v>
      </c>
      <c r="ET3" s="438" t="s">
        <v>106</v>
      </c>
      <c r="EU3" s="438" t="s">
        <v>107</v>
      </c>
      <c r="EV3" s="439" t="s">
        <v>108</v>
      </c>
      <c r="EW3" s="438" t="s">
        <v>109</v>
      </c>
      <c r="EX3" s="438" t="s">
        <v>106</v>
      </c>
      <c r="EY3" s="438" t="s">
        <v>107</v>
      </c>
      <c r="EZ3" s="439" t="s">
        <v>108</v>
      </c>
      <c r="FA3" s="438" t="s">
        <v>109</v>
      </c>
      <c r="FB3" s="438" t="s">
        <v>106</v>
      </c>
      <c r="FC3" s="438" t="s">
        <v>107</v>
      </c>
      <c r="FD3" s="439" t="s">
        <v>108</v>
      </c>
      <c r="FE3" s="438" t="s">
        <v>109</v>
      </c>
      <c r="FF3" s="438" t="s">
        <v>106</v>
      </c>
      <c r="FG3" s="438" t="s">
        <v>107</v>
      </c>
      <c r="FH3" s="439" t="s">
        <v>108</v>
      </c>
      <c r="FI3" s="438" t="s">
        <v>109</v>
      </c>
      <c r="FJ3" s="438" t="s">
        <v>106</v>
      </c>
      <c r="FK3" s="438" t="s">
        <v>107</v>
      </c>
      <c r="FL3" s="439" t="s">
        <v>108</v>
      </c>
      <c r="FM3" s="438" t="s">
        <v>109</v>
      </c>
      <c r="FN3" s="438" t="s">
        <v>106</v>
      </c>
      <c r="FO3" s="438" t="s">
        <v>107</v>
      </c>
      <c r="FP3" s="439" t="s">
        <v>108</v>
      </c>
      <c r="FQ3" s="438" t="s">
        <v>109</v>
      </c>
      <c r="FR3" s="438" t="s">
        <v>106</v>
      </c>
      <c r="FS3" s="438" t="s">
        <v>107</v>
      </c>
      <c r="FT3" s="439" t="s">
        <v>108</v>
      </c>
      <c r="FU3" s="438" t="s">
        <v>109</v>
      </c>
      <c r="FV3" s="438" t="s">
        <v>106</v>
      </c>
      <c r="FW3" s="438" t="s">
        <v>107</v>
      </c>
      <c r="FX3" s="439" t="s">
        <v>108</v>
      </c>
      <c r="FY3" s="438" t="s">
        <v>109</v>
      </c>
      <c r="FZ3" s="438" t="s">
        <v>106</v>
      </c>
      <c r="GA3" s="438" t="s">
        <v>107</v>
      </c>
      <c r="GB3" s="439" t="s">
        <v>108</v>
      </c>
      <c r="GC3" s="438" t="s">
        <v>109</v>
      </c>
      <c r="GD3" s="438" t="s">
        <v>106</v>
      </c>
      <c r="GE3" s="438" t="s">
        <v>107</v>
      </c>
      <c r="GF3" s="439" t="s">
        <v>108</v>
      </c>
      <c r="GG3" s="438" t="s">
        <v>109</v>
      </c>
      <c r="GH3" s="438" t="s">
        <v>106</v>
      </c>
      <c r="GI3" s="438" t="s">
        <v>107</v>
      </c>
      <c r="GJ3" s="439" t="s">
        <v>108</v>
      </c>
      <c r="GK3" s="438" t="s">
        <v>109</v>
      </c>
      <c r="GL3" s="438" t="s">
        <v>106</v>
      </c>
      <c r="GM3" s="438" t="s">
        <v>107</v>
      </c>
      <c r="GN3" s="439" t="s">
        <v>108</v>
      </c>
      <c r="GO3" s="438" t="s">
        <v>109</v>
      </c>
      <c r="GP3" s="438" t="s">
        <v>106</v>
      </c>
      <c r="GQ3" s="438" t="s">
        <v>107</v>
      </c>
      <c r="GR3" s="439" t="s">
        <v>108</v>
      </c>
      <c r="GS3" s="438" t="s">
        <v>109</v>
      </c>
      <c r="GT3" s="438" t="s">
        <v>106</v>
      </c>
      <c r="GU3" s="438" t="s">
        <v>107</v>
      </c>
      <c r="GV3" s="439" t="s">
        <v>108</v>
      </c>
      <c r="GW3" s="438" t="s">
        <v>109</v>
      </c>
      <c r="GX3" s="772" t="s">
        <v>106</v>
      </c>
      <c r="GY3" s="772" t="s">
        <v>107</v>
      </c>
      <c r="GZ3" s="773" t="s">
        <v>108</v>
      </c>
      <c r="HA3" s="773" t="s">
        <v>109</v>
      </c>
      <c r="HB3" s="768" t="s">
        <v>110</v>
      </c>
      <c r="HC3" s="769" t="s">
        <v>111</v>
      </c>
      <c r="HD3" s="770" t="s">
        <v>112</v>
      </c>
      <c r="HE3" s="771" t="s">
        <v>109</v>
      </c>
    </row>
    <row r="4" spans="1:213" x14ac:dyDescent="0.25">
      <c r="A4" s="783" t="s">
        <v>113</v>
      </c>
      <c r="B4" s="777"/>
      <c r="C4" s="210"/>
      <c r="D4" s="210"/>
      <c r="E4" s="755"/>
      <c r="F4" s="777"/>
      <c r="G4" s="210"/>
      <c r="H4" s="210"/>
      <c r="I4" s="755"/>
      <c r="J4" s="823"/>
      <c r="K4" s="824"/>
      <c r="L4" s="824"/>
      <c r="M4" s="864"/>
      <c r="N4" s="777"/>
      <c r="O4" s="210"/>
      <c r="P4" s="210"/>
      <c r="Q4" s="755"/>
      <c r="R4" s="777"/>
      <c r="S4" s="210"/>
      <c r="T4" s="210"/>
      <c r="U4" s="755"/>
      <c r="V4" s="777"/>
      <c r="W4" s="210"/>
      <c r="X4" s="210"/>
      <c r="Y4" s="755"/>
      <c r="Z4" s="777"/>
      <c r="AA4" s="210"/>
      <c r="AB4" s="210"/>
      <c r="AC4" s="755"/>
      <c r="AD4" s="777">
        <v>2</v>
      </c>
      <c r="AE4" s="210">
        <v>1</v>
      </c>
      <c r="AF4" s="210"/>
      <c r="AG4" s="755"/>
      <c r="AH4" s="777">
        <v>1</v>
      </c>
      <c r="AI4" s="210">
        <v>1</v>
      </c>
      <c r="AJ4" s="210"/>
      <c r="AK4" s="755"/>
      <c r="AL4" s="777"/>
      <c r="AM4" s="210">
        <v>1</v>
      </c>
      <c r="AN4" s="210"/>
      <c r="AO4" s="755"/>
      <c r="AP4" s="777"/>
      <c r="AQ4" s="210"/>
      <c r="AR4" s="210"/>
      <c r="AS4" s="755"/>
      <c r="AT4" s="777"/>
      <c r="AU4" s="210"/>
      <c r="AV4" s="210"/>
      <c r="AW4" s="755"/>
      <c r="AX4" s="777">
        <v>1</v>
      </c>
      <c r="AY4" s="210"/>
      <c r="AZ4" s="210"/>
      <c r="BA4" s="755"/>
      <c r="BB4" s="777">
        <v>1</v>
      </c>
      <c r="BC4" s="210">
        <v>1</v>
      </c>
      <c r="BD4" s="210"/>
      <c r="BE4" s="755"/>
      <c r="BF4" s="777"/>
      <c r="BG4" s="210"/>
      <c r="BH4" s="210"/>
      <c r="BI4" s="755"/>
      <c r="BJ4" s="777">
        <v>1</v>
      </c>
      <c r="BK4" s="210"/>
      <c r="BL4" s="210"/>
      <c r="BM4" s="755"/>
      <c r="BN4" s="777"/>
      <c r="BO4" s="210">
        <v>1</v>
      </c>
      <c r="BP4" s="210"/>
      <c r="BQ4" s="755"/>
      <c r="BR4" s="777"/>
      <c r="BS4" s="210"/>
      <c r="BT4" s="210"/>
      <c r="BU4" s="755"/>
      <c r="BV4" s="777">
        <v>1</v>
      </c>
      <c r="BW4" s="210">
        <v>1</v>
      </c>
      <c r="BX4" s="210"/>
      <c r="BY4" s="755"/>
      <c r="BZ4" s="777"/>
      <c r="CA4" s="210"/>
      <c r="CB4" s="210">
        <v>1</v>
      </c>
      <c r="CC4" s="863">
        <v>8991</v>
      </c>
      <c r="CD4" s="212"/>
      <c r="CE4" s="210"/>
      <c r="CF4" s="210"/>
      <c r="CG4" s="755"/>
      <c r="CH4" s="777">
        <v>1</v>
      </c>
      <c r="CI4" s="210">
        <v>1</v>
      </c>
      <c r="CJ4" s="210"/>
      <c r="CK4" s="863"/>
      <c r="CL4" s="212"/>
      <c r="CM4" s="210"/>
      <c r="CN4" s="210"/>
      <c r="CO4" s="211"/>
      <c r="CP4" s="210"/>
      <c r="CQ4" s="210"/>
      <c r="CR4" s="210"/>
      <c r="CS4" s="211"/>
      <c r="CT4" s="210"/>
      <c r="CU4" s="210">
        <v>1</v>
      </c>
      <c r="CV4" s="210"/>
      <c r="CW4" s="211"/>
      <c r="CX4" s="210"/>
      <c r="CY4" s="210">
        <v>1</v>
      </c>
      <c r="CZ4" s="210"/>
      <c r="DA4" s="211"/>
      <c r="DB4" s="210"/>
      <c r="DC4" s="210"/>
      <c r="DD4" s="210"/>
      <c r="DE4" s="211"/>
      <c r="DF4" s="210">
        <v>1</v>
      </c>
      <c r="DG4" s="210"/>
      <c r="DH4" s="210"/>
      <c r="DI4" s="211"/>
      <c r="DJ4" s="210"/>
      <c r="DK4" s="210"/>
      <c r="DL4" s="210"/>
      <c r="DM4" s="211"/>
      <c r="DN4" s="210"/>
      <c r="DO4" s="210"/>
      <c r="DP4" s="210"/>
      <c r="DQ4" s="211"/>
      <c r="DR4" s="210"/>
      <c r="DS4" s="210"/>
      <c r="DT4" s="210"/>
      <c r="DU4" s="211"/>
      <c r="DV4" s="210"/>
      <c r="DW4" s="210"/>
      <c r="DX4" s="210"/>
      <c r="DY4" s="211"/>
      <c r="DZ4" s="210"/>
      <c r="EA4" s="210"/>
      <c r="EB4" s="210"/>
      <c r="EC4" s="211"/>
      <c r="ED4" s="210"/>
      <c r="EE4" s="210"/>
      <c r="EF4" s="210"/>
      <c r="EG4" s="211"/>
      <c r="EH4" s="210"/>
      <c r="EI4" s="210"/>
      <c r="EJ4" s="210"/>
      <c r="EK4" s="211"/>
      <c r="EL4" s="210"/>
      <c r="EM4" s="210"/>
      <c r="EN4" s="210"/>
      <c r="EO4" s="211"/>
      <c r="EP4" s="210"/>
      <c r="EQ4" s="210"/>
      <c r="ER4" s="210"/>
      <c r="ES4" s="211"/>
      <c r="ET4" s="210"/>
      <c r="EU4" s="210"/>
      <c r="EV4" s="210"/>
      <c r="EW4" s="211"/>
      <c r="EX4" s="210"/>
      <c r="EY4" s="210"/>
      <c r="EZ4" s="210"/>
      <c r="FA4" s="211"/>
      <c r="FB4" s="210"/>
      <c r="FC4" s="210"/>
      <c r="FD4" s="210"/>
      <c r="FE4" s="211"/>
      <c r="FF4" s="210"/>
      <c r="FG4" s="210"/>
      <c r="FH4" s="210"/>
      <c r="FI4" s="211"/>
      <c r="FJ4" s="210"/>
      <c r="FK4" s="210"/>
      <c r="FL4" s="210"/>
      <c r="FM4" s="211"/>
      <c r="FN4" s="210"/>
      <c r="FO4" s="210"/>
      <c r="FP4" s="210"/>
      <c r="FQ4" s="211"/>
      <c r="FR4" s="210"/>
      <c r="FS4" s="210"/>
      <c r="FT4" s="210"/>
      <c r="FU4" s="211"/>
      <c r="FV4" s="210"/>
      <c r="FW4" s="210"/>
      <c r="FX4" s="210"/>
      <c r="FY4" s="211"/>
      <c r="FZ4" s="210"/>
      <c r="GA4" s="210"/>
      <c r="GB4" s="210"/>
      <c r="GC4" s="211"/>
      <c r="GD4" s="210"/>
      <c r="GE4" s="210"/>
      <c r="GF4" s="210"/>
      <c r="GG4" s="211"/>
      <c r="GH4" s="210"/>
      <c r="GI4" s="210"/>
      <c r="GJ4" s="210"/>
      <c r="GK4" s="211"/>
      <c r="GL4" s="210"/>
      <c r="GM4" s="210"/>
      <c r="GN4" s="210"/>
      <c r="GO4" s="211"/>
      <c r="GP4" s="210"/>
      <c r="GQ4" s="210"/>
      <c r="GR4" s="210"/>
      <c r="GS4" s="211"/>
      <c r="GT4" s="210"/>
      <c r="GU4" s="210"/>
      <c r="GV4" s="210"/>
      <c r="GW4" s="211"/>
      <c r="GX4" s="210"/>
      <c r="GY4" s="210"/>
      <c r="GZ4" s="210"/>
      <c r="HA4" s="755"/>
      <c r="HB4" s="758">
        <f>B4+F4+J4+N4+R4+V4+Z4+AD4+AH4+AL4+AP4+AT4+AX4+BB4+BF4+BJ4+BN4+BR4+BV4+BZ4+CD4+CH4+CL4+CP4+CT4+CX4+DB4+DF4+DJ4+DN4+DR4+DV4+DZ4+ED4+EH4+EL4+EP4+ET4+EX4+FB4+FF4+FJ4+FN4+FR4+FV4+FZ4+GD4+GH4+GL4+GP4+GT4+GX4</f>
        <v>9</v>
      </c>
      <c r="HC4" s="759">
        <f>C4+G4+K4+O4+S4+W4+AA4+AE4+AI4+AM4+AQ4+AU4+AY4+BC4+BG4+BK4+BO4+BS4+BW4+CA4+CE4+CI4+CM4+CQ4+CU4+CY4+DC4+DG4+DK4+DO4+DS4+DW4+EA4+EE4+EI4+EM4+EQ4+EU4+EY4+FC4+FG4+FK4+FO4+FS4+FW4+GA4+GE4+GI4+GM4+GQ4+GU4+GY4</f>
        <v>9</v>
      </c>
      <c r="HD4" s="760">
        <f>D4+H4+L4+P4+T4+X4+AB4+AF4+AJ4+AN4+AR4+AV4+AZ4+BD4+BH4+BL4+BP4+BT4+BX4+CB4+CF4+CJ4+CN4+CR4+CV4+CZ4+DD4+DH4+DL4+DP4+DT4+DX4+EB4+EF4+EJ4+EN4+ER4+EV4+EZ4+FD4+FH4+FL4+FP4+FT4+FX4+GB4+GF4+GJ4+GN4+GR4+GV4+GZ4</f>
        <v>1</v>
      </c>
      <c r="HE4" s="761">
        <f>E4+I4+M4+Q4+U4+Y4+AC4+AG4+AK4+AO4+AS4+AW4+BA4+BE4+BI4+BM4+BQ4+BU4+BY4+CC4+CG4+CK4+CO4+CS4+CW4+DA4+DE4+DI4+DM4+DQ4+DU4+DY4+EC4+EG4+EK4+EO4+ES4+EW4+FA4+FE4+FI4+FM4+FQ4+FU4+FY4+GC4+GG4+GK4+GO4+GS4+GW4+HA4</f>
        <v>8991</v>
      </c>
    </row>
    <row r="5" spans="1:213" x14ac:dyDescent="0.25">
      <c r="A5" s="207" t="s">
        <v>114</v>
      </c>
      <c r="B5" s="778"/>
      <c r="C5" s="2"/>
      <c r="D5" s="2"/>
      <c r="E5" s="756"/>
      <c r="F5" s="778"/>
      <c r="G5" s="2"/>
      <c r="H5" s="2"/>
      <c r="I5" s="756"/>
      <c r="J5" s="778"/>
      <c r="K5" s="2"/>
      <c r="L5" s="2"/>
      <c r="M5" s="756"/>
      <c r="N5" s="778"/>
      <c r="O5" s="2"/>
      <c r="P5" s="2"/>
      <c r="Q5" s="756"/>
      <c r="R5" s="778"/>
      <c r="S5" s="2"/>
      <c r="T5" s="2"/>
      <c r="U5" s="756"/>
      <c r="V5" s="778"/>
      <c r="W5" s="2"/>
      <c r="X5" s="2"/>
      <c r="Y5" s="756"/>
      <c r="Z5" s="778"/>
      <c r="AA5" s="2"/>
      <c r="AB5" s="2"/>
      <c r="AC5" s="756"/>
      <c r="AD5" s="778"/>
      <c r="AE5" s="2"/>
      <c r="AF5" s="2"/>
      <c r="AG5" s="756"/>
      <c r="AH5" s="778"/>
      <c r="AI5" s="2"/>
      <c r="AJ5" s="2"/>
      <c r="AK5" s="756"/>
      <c r="AL5" s="778"/>
      <c r="AM5" s="2"/>
      <c r="AN5" s="2"/>
      <c r="AO5" s="756"/>
      <c r="AP5" s="778"/>
      <c r="AQ5" s="2"/>
      <c r="AR5" s="2"/>
      <c r="AS5" s="756"/>
      <c r="AT5" s="778"/>
      <c r="AU5" s="2"/>
      <c r="AV5" s="2"/>
      <c r="AW5" s="756"/>
      <c r="AX5" s="778"/>
      <c r="AY5" s="2"/>
      <c r="AZ5" s="2"/>
      <c r="BA5" s="756"/>
      <c r="BB5" s="778"/>
      <c r="BC5" s="2"/>
      <c r="BD5" s="2"/>
      <c r="BE5" s="756"/>
      <c r="BF5" s="778"/>
      <c r="BG5" s="2"/>
      <c r="BH5" s="2"/>
      <c r="BI5" s="756"/>
      <c r="BJ5" s="778"/>
      <c r="BK5" s="2"/>
      <c r="BL5" s="2"/>
      <c r="BM5" s="756"/>
      <c r="BN5" s="778"/>
      <c r="BO5" s="2"/>
      <c r="BP5" s="2"/>
      <c r="BQ5" s="756"/>
      <c r="BR5" s="778"/>
      <c r="BS5" s="2"/>
      <c r="BT5" s="2"/>
      <c r="BU5" s="756"/>
      <c r="BV5" s="778"/>
      <c r="BW5" s="2"/>
      <c r="BX5" s="2"/>
      <c r="BY5" s="756"/>
      <c r="BZ5" s="778"/>
      <c r="CA5" s="2"/>
      <c r="CB5" s="2"/>
      <c r="CC5" s="779"/>
      <c r="CD5" s="179"/>
      <c r="CE5" s="2"/>
      <c r="CF5" s="2"/>
      <c r="CG5" s="756"/>
      <c r="CH5" s="778"/>
      <c r="CI5" s="2"/>
      <c r="CJ5" s="2"/>
      <c r="CK5" s="779"/>
      <c r="CL5" s="179"/>
      <c r="CM5" s="2"/>
      <c r="CN5" s="2"/>
      <c r="CO5" s="178"/>
      <c r="CP5" s="2"/>
      <c r="CQ5" s="2"/>
      <c r="CR5" s="2"/>
      <c r="CS5" s="178"/>
      <c r="CT5" s="2"/>
      <c r="CU5" s="2"/>
      <c r="CV5" s="2"/>
      <c r="CW5" s="178"/>
      <c r="CX5" s="2"/>
      <c r="CY5" s="2"/>
      <c r="CZ5" s="2"/>
      <c r="DA5" s="178"/>
      <c r="DB5" s="2"/>
      <c r="DC5" s="2"/>
      <c r="DD5" s="2"/>
      <c r="DE5" s="178"/>
      <c r="DF5" s="2"/>
      <c r="DG5" s="2"/>
      <c r="DH5" s="2"/>
      <c r="DI5" s="178"/>
      <c r="DJ5" s="2"/>
      <c r="DK5" s="2"/>
      <c r="DL5" s="2"/>
      <c r="DM5" s="178"/>
      <c r="DN5" s="2"/>
      <c r="DO5" s="2"/>
      <c r="DP5" s="2"/>
      <c r="DQ5" s="178"/>
      <c r="DR5" s="2"/>
      <c r="DS5" s="2"/>
      <c r="DT5" s="2"/>
      <c r="DU5" s="178"/>
      <c r="DV5" s="2"/>
      <c r="DW5" s="2"/>
      <c r="DX5" s="2"/>
      <c r="DY5" s="178"/>
      <c r="DZ5" s="2"/>
      <c r="EA5" s="2"/>
      <c r="EB5" s="2"/>
      <c r="EC5" s="178"/>
      <c r="ED5" s="2"/>
      <c r="EE5" s="2"/>
      <c r="EF5" s="2"/>
      <c r="EG5" s="178"/>
      <c r="EH5" s="2"/>
      <c r="EI5" s="2"/>
      <c r="EJ5" s="2"/>
      <c r="EK5" s="178"/>
      <c r="EL5" s="2"/>
      <c r="EM5" s="2"/>
      <c r="EN5" s="2"/>
      <c r="EO5" s="178"/>
      <c r="EP5" s="2"/>
      <c r="EQ5" s="2"/>
      <c r="ER5" s="2"/>
      <c r="ES5" s="178"/>
      <c r="ET5" s="2"/>
      <c r="EU5" s="2"/>
      <c r="EV5" s="2"/>
      <c r="EW5" s="178"/>
      <c r="EX5" s="2"/>
      <c r="EY5" s="2"/>
      <c r="EZ5" s="2"/>
      <c r="FA5" s="178"/>
      <c r="FB5" s="2"/>
      <c r="FC5" s="2"/>
      <c r="FD5" s="2"/>
      <c r="FE5" s="178"/>
      <c r="FF5" s="2"/>
      <c r="FG5" s="2"/>
      <c r="FH5" s="2"/>
      <c r="FI5" s="178"/>
      <c r="FJ5" s="2"/>
      <c r="FK5" s="2"/>
      <c r="FL5" s="2"/>
      <c r="FM5" s="178"/>
      <c r="FN5" s="2"/>
      <c r="FO5" s="2"/>
      <c r="FP5" s="2"/>
      <c r="FQ5" s="178"/>
      <c r="FR5" s="2"/>
      <c r="FS5" s="2"/>
      <c r="FT5" s="2"/>
      <c r="FU5" s="178"/>
      <c r="FV5" s="2"/>
      <c r="FW5" s="2"/>
      <c r="FX5" s="2"/>
      <c r="FY5" s="178"/>
      <c r="FZ5" s="2"/>
      <c r="GA5" s="2"/>
      <c r="GB5" s="2"/>
      <c r="GC5" s="178"/>
      <c r="GD5" s="2"/>
      <c r="GE5" s="2"/>
      <c r="GF5" s="2"/>
      <c r="GG5" s="178"/>
      <c r="GH5" s="2"/>
      <c r="GI5" s="2"/>
      <c r="GJ5" s="2"/>
      <c r="GK5" s="178"/>
      <c r="GL5" s="2"/>
      <c r="GM5" s="2"/>
      <c r="GN5" s="2"/>
      <c r="GO5" s="178"/>
      <c r="GP5" s="2"/>
      <c r="GQ5" s="2"/>
      <c r="GR5" s="2"/>
      <c r="GS5" s="178"/>
      <c r="GT5" s="2"/>
      <c r="GU5" s="2"/>
      <c r="GV5" s="2"/>
      <c r="GW5" s="178"/>
      <c r="GX5" s="2"/>
      <c r="GY5" s="2"/>
      <c r="GZ5" s="2"/>
      <c r="HA5" s="756"/>
      <c r="HB5" s="81">
        <f t="shared" ref="HB5:HB63" si="0">B5+F5+J5+N5+R5+V5+Z5+AD5+AH5+AL5+AP5+AT5+AX5+BB5+BF5+BJ5+BN5+BR5+BV5+BZ5+CD5+CH5+CL5+CP5+CT5+CX5+DB5+DF5+DJ5+DN5+DR5+DV5+DZ5+ED5+EH5+EL5+EP5+ET5+EX5+FB5+FF5+FJ5+FN5+FR5+FV5+FZ5+GD5+GH5+GL5+GP5+GT5+GX5</f>
        <v>0</v>
      </c>
      <c r="HC5" s="28">
        <f t="shared" ref="HC5:HC63" si="1">C5+G5+K5+O5+S5+W5+AA5+AE5+AI5+AM5+AQ5+AU5+AY5+BC5+BG5+BK5+BO5+BS5+BW5+CA5+CE5+CI5+CM5+CQ5+CU5+CY5+DC5+DG5+DK5+DO5+DS5+DW5+EA5+EE5+EI5+EM5+EQ5+EU5+EY5+FC5+FG5+FK5+FO5+FS5+FW5+GA5+GE5+GI5+GM5+GQ5+GU5+GY5</f>
        <v>0</v>
      </c>
      <c r="HD5" s="762">
        <f t="shared" ref="HD5:HD63" si="2">D5+H5+L5+P5+T5+X5+AB5+AF5+AJ5+AN5+AR5+AV5+AZ5+BD5+BH5+BL5+BP5+BT5+BX5+CB5+CF5+CJ5+CN5+CR5+CV5+CZ5+DD5+DH5+DL5+DP5+DT5+DX5+EB5+EF5+EJ5+EN5+ER5+EV5+EZ5+FD5+FH5+FL5+FP5+FT5+FX5+GB5+GF5+GJ5+GN5+GR5+GV5+GZ5</f>
        <v>0</v>
      </c>
      <c r="HE5" s="763">
        <f t="shared" ref="HE5:HE64" si="3">E5+I5+M5+Q5+U5+Y5+AC5+AG5+AK5+AO5+AS5+AW5+BA5+BE5+BI5+BM5+BQ5+BU5+BY5+CC5+CG5+CK5+CO5+CS5+CW5+DA5+DE5+DI5+DM5+DQ5+DU5+DY5+EC5+EG5+EK5+EO5+ES5+EW5+FA5+FE5+FI5+FM5+FQ5+FU5+FY5+GC5+GG5+GK5+GO5+GS5+GW5+HA5</f>
        <v>0</v>
      </c>
    </row>
    <row r="6" spans="1:213" x14ac:dyDescent="0.25">
      <c r="A6" s="207" t="s">
        <v>115</v>
      </c>
      <c r="B6" s="778"/>
      <c r="C6" s="2"/>
      <c r="D6" s="2"/>
      <c r="E6" s="756"/>
      <c r="F6" s="778"/>
      <c r="G6" s="2"/>
      <c r="H6" s="2"/>
      <c r="I6" s="756"/>
      <c r="J6" s="778"/>
      <c r="K6" s="2"/>
      <c r="L6" s="2"/>
      <c r="M6" s="756"/>
      <c r="N6" s="778"/>
      <c r="O6" s="2"/>
      <c r="P6" s="2"/>
      <c r="Q6" s="756"/>
      <c r="R6" s="778">
        <v>42</v>
      </c>
      <c r="S6" s="2"/>
      <c r="T6" s="2"/>
      <c r="U6" s="756">
        <v>3000</v>
      </c>
      <c r="V6" s="778"/>
      <c r="W6" s="2">
        <v>13</v>
      </c>
      <c r="X6" s="2">
        <v>1</v>
      </c>
      <c r="Y6" s="756">
        <v>9937</v>
      </c>
      <c r="Z6" s="778"/>
      <c r="AA6" s="2">
        <v>6</v>
      </c>
      <c r="AB6" s="2">
        <v>3</v>
      </c>
      <c r="AC6" s="756">
        <v>85960</v>
      </c>
      <c r="AD6" s="778"/>
      <c r="AE6" s="2">
        <v>3</v>
      </c>
      <c r="AF6" s="2">
        <v>1</v>
      </c>
      <c r="AG6" s="756">
        <v>6891</v>
      </c>
      <c r="AH6" s="778"/>
      <c r="AI6" s="2"/>
      <c r="AJ6" s="2">
        <v>1</v>
      </c>
      <c r="AK6" s="756">
        <v>15372</v>
      </c>
      <c r="AL6" s="778"/>
      <c r="AM6" s="2">
        <v>1</v>
      </c>
      <c r="AN6" s="2"/>
      <c r="AO6" s="756"/>
      <c r="AP6" s="778"/>
      <c r="AQ6" s="2"/>
      <c r="AR6" s="2"/>
      <c r="AS6" s="756"/>
      <c r="AT6" s="778"/>
      <c r="AU6" s="2"/>
      <c r="AV6" s="2"/>
      <c r="AW6" s="756"/>
      <c r="AX6" s="778"/>
      <c r="AY6" s="2"/>
      <c r="AZ6" s="2"/>
      <c r="BA6" s="756"/>
      <c r="BB6" s="778"/>
      <c r="BC6" s="2"/>
      <c r="BD6" s="2"/>
      <c r="BE6" s="756">
        <v>1950</v>
      </c>
      <c r="BF6" s="778"/>
      <c r="BG6" s="2"/>
      <c r="BH6" s="2"/>
      <c r="BI6" s="756"/>
      <c r="BJ6" s="778">
        <v>1</v>
      </c>
      <c r="BK6" s="2">
        <v>1</v>
      </c>
      <c r="BL6" s="2"/>
      <c r="BM6" s="756"/>
      <c r="BN6" s="778"/>
      <c r="BO6" s="2"/>
      <c r="BP6" s="2"/>
      <c r="BQ6" s="756"/>
      <c r="BR6" s="778"/>
      <c r="BS6" s="2">
        <v>2</v>
      </c>
      <c r="BT6" s="2">
        <v>1</v>
      </c>
      <c r="BU6" s="756">
        <v>31424</v>
      </c>
      <c r="BV6" s="778"/>
      <c r="BW6" s="2"/>
      <c r="BX6" s="2"/>
      <c r="BY6" s="756"/>
      <c r="BZ6" s="778"/>
      <c r="CA6" s="2"/>
      <c r="CB6" s="2"/>
      <c r="CC6" s="779"/>
      <c r="CD6" s="179"/>
      <c r="CE6" s="2"/>
      <c r="CF6" s="2"/>
      <c r="CG6" s="756"/>
      <c r="CH6" s="778"/>
      <c r="CI6" s="2">
        <v>1</v>
      </c>
      <c r="CJ6" s="2">
        <v>1</v>
      </c>
      <c r="CK6" s="779">
        <v>7292</v>
      </c>
      <c r="CL6" s="179"/>
      <c r="CM6" s="2"/>
      <c r="CN6" s="2"/>
      <c r="CO6" s="178"/>
      <c r="CP6" s="2"/>
      <c r="CQ6" s="2"/>
      <c r="CR6" s="2"/>
      <c r="CS6" s="178"/>
      <c r="CT6" s="2"/>
      <c r="CU6" s="2"/>
      <c r="CV6" s="2"/>
      <c r="CW6" s="178"/>
      <c r="CX6" s="2"/>
      <c r="CY6" s="2"/>
      <c r="CZ6" s="2"/>
      <c r="DA6" s="178"/>
      <c r="DB6" s="2"/>
      <c r="DC6" s="2">
        <v>1</v>
      </c>
      <c r="DD6" s="2"/>
      <c r="DE6" s="178"/>
      <c r="DF6" s="2"/>
      <c r="DG6" s="2">
        <v>1</v>
      </c>
      <c r="DH6" s="2"/>
      <c r="DI6" s="178"/>
      <c r="DJ6" s="2"/>
      <c r="DK6" s="2"/>
      <c r="DL6" s="2"/>
      <c r="DM6" s="178"/>
      <c r="DN6" s="2"/>
      <c r="DO6" s="2"/>
      <c r="DP6" s="2"/>
      <c r="DQ6" s="178"/>
      <c r="DR6" s="2"/>
      <c r="DS6" s="2"/>
      <c r="DT6" s="2"/>
      <c r="DU6" s="178"/>
      <c r="DV6" s="2"/>
      <c r="DW6" s="2"/>
      <c r="DX6" s="2"/>
      <c r="DY6" s="178"/>
      <c r="DZ6" s="2"/>
      <c r="EA6" s="2"/>
      <c r="EB6" s="2"/>
      <c r="EC6" s="178"/>
      <c r="ED6" s="2"/>
      <c r="EE6" s="2"/>
      <c r="EF6" s="2"/>
      <c r="EG6" s="178"/>
      <c r="EH6" s="2"/>
      <c r="EI6" s="2"/>
      <c r="EJ6" s="2"/>
      <c r="EK6" s="178"/>
      <c r="EL6" s="2"/>
      <c r="EM6" s="2"/>
      <c r="EN6" s="2"/>
      <c r="EO6" s="178"/>
      <c r="EP6" s="2"/>
      <c r="EQ6" s="2"/>
      <c r="ER6" s="2"/>
      <c r="ES6" s="178"/>
      <c r="ET6" s="2"/>
      <c r="EU6" s="2"/>
      <c r="EV6" s="2"/>
      <c r="EW6" s="178"/>
      <c r="EX6" s="2"/>
      <c r="EY6" s="2"/>
      <c r="EZ6" s="2"/>
      <c r="FA6" s="178"/>
      <c r="FB6" s="2"/>
      <c r="FC6" s="2"/>
      <c r="FD6" s="2"/>
      <c r="FE6" s="178"/>
      <c r="FF6" s="2"/>
      <c r="FG6" s="2"/>
      <c r="FH6" s="2"/>
      <c r="FI6" s="178"/>
      <c r="FJ6" s="2"/>
      <c r="FK6" s="2"/>
      <c r="FL6" s="2"/>
      <c r="FM6" s="178"/>
      <c r="FN6" s="2"/>
      <c r="FO6" s="2"/>
      <c r="FP6" s="2"/>
      <c r="FQ6" s="178"/>
      <c r="FR6" s="2"/>
      <c r="FS6" s="2"/>
      <c r="FT6" s="2"/>
      <c r="FU6" s="178"/>
      <c r="FV6" s="2"/>
      <c r="FW6" s="2"/>
      <c r="FX6" s="2"/>
      <c r="FY6" s="178"/>
      <c r="FZ6" s="2"/>
      <c r="GA6" s="2"/>
      <c r="GB6" s="2"/>
      <c r="GC6" s="178"/>
      <c r="GD6" s="2"/>
      <c r="GE6" s="2"/>
      <c r="GF6" s="2"/>
      <c r="GG6" s="178"/>
      <c r="GH6" s="2"/>
      <c r="GI6" s="2"/>
      <c r="GJ6" s="2"/>
      <c r="GK6" s="178"/>
      <c r="GL6" s="2"/>
      <c r="GM6" s="2"/>
      <c r="GN6" s="2"/>
      <c r="GO6" s="178"/>
      <c r="GP6" s="2"/>
      <c r="GQ6" s="2"/>
      <c r="GR6" s="2"/>
      <c r="GS6" s="178"/>
      <c r="GT6" s="2"/>
      <c r="GU6" s="2"/>
      <c r="GV6" s="2"/>
      <c r="GW6" s="178"/>
      <c r="GX6" s="2"/>
      <c r="GY6" s="2"/>
      <c r="GZ6" s="2"/>
      <c r="HA6" s="756"/>
      <c r="HB6" s="81">
        <f>B6+F6+J6+N6+R6+V6+Z6+AD6+AH6+AL6+AP6+AT6+AX6+BB6+BF6+BJ6+BN6+BR6+BV6+BZ6+CD6+CH6+CL6+CP6+CT6+CX6+DB6+DF6+DJ6+DN6+DR6+DV6+DZ6+ED6+EH6+EL6+EP6+ET6+EX6+FB6+FF6+FJ6+FN6+FR6+FV6+FZ6+GD6+GH6+GL6+GP6+GT6+GX6</f>
        <v>43</v>
      </c>
      <c r="HC6" s="28">
        <f t="shared" si="1"/>
        <v>29</v>
      </c>
      <c r="HD6" s="762">
        <f t="shared" si="2"/>
        <v>8</v>
      </c>
      <c r="HE6" s="763">
        <f t="shared" si="3"/>
        <v>161826</v>
      </c>
    </row>
    <row r="7" spans="1:213" x14ac:dyDescent="0.25">
      <c r="A7" s="209" t="s">
        <v>116</v>
      </c>
      <c r="B7" s="778"/>
      <c r="C7" s="2"/>
      <c r="D7" s="2"/>
      <c r="E7" s="756"/>
      <c r="F7" s="778"/>
      <c r="G7" s="2"/>
      <c r="H7" s="2"/>
      <c r="I7" s="756"/>
      <c r="J7" s="778"/>
      <c r="K7" s="2"/>
      <c r="L7" s="2"/>
      <c r="M7" s="756"/>
      <c r="N7" s="778"/>
      <c r="O7" s="2"/>
      <c r="P7" s="2"/>
      <c r="Q7" s="756"/>
      <c r="R7" s="778"/>
      <c r="S7" s="2"/>
      <c r="T7" s="2"/>
      <c r="U7" s="756"/>
      <c r="V7" s="778"/>
      <c r="W7" s="2"/>
      <c r="X7" s="2"/>
      <c r="Y7" s="756"/>
      <c r="Z7" s="778"/>
      <c r="AA7" s="2"/>
      <c r="AB7" s="2"/>
      <c r="AC7" s="756"/>
      <c r="AD7" s="778"/>
      <c r="AE7" s="2"/>
      <c r="AF7" s="2"/>
      <c r="AG7" s="756"/>
      <c r="AH7" s="778"/>
      <c r="AI7" s="2"/>
      <c r="AJ7" s="2"/>
      <c r="AK7" s="756"/>
      <c r="AL7" s="778"/>
      <c r="AM7" s="2"/>
      <c r="AN7" s="2"/>
      <c r="AO7" s="756"/>
      <c r="AP7" s="778"/>
      <c r="AQ7" s="2"/>
      <c r="AR7" s="2"/>
      <c r="AS7" s="756"/>
      <c r="AT7" s="778"/>
      <c r="AU7" s="2"/>
      <c r="AV7" s="2"/>
      <c r="AW7" s="756"/>
      <c r="AX7" s="778"/>
      <c r="AY7" s="2"/>
      <c r="AZ7" s="2"/>
      <c r="BA7" s="756"/>
      <c r="BB7" s="778"/>
      <c r="BC7" s="2"/>
      <c r="BD7" s="2"/>
      <c r="BE7" s="756"/>
      <c r="BF7" s="778"/>
      <c r="BG7" s="2"/>
      <c r="BH7" s="2"/>
      <c r="BI7" s="756"/>
      <c r="BJ7" s="778"/>
      <c r="BK7" s="2"/>
      <c r="BL7" s="2"/>
      <c r="BM7" s="756"/>
      <c r="BN7" s="778"/>
      <c r="BO7" s="2"/>
      <c r="BP7" s="2"/>
      <c r="BQ7" s="756"/>
      <c r="BR7" s="778"/>
      <c r="BS7" s="2"/>
      <c r="BT7" s="2"/>
      <c r="BU7" s="756"/>
      <c r="BV7" s="778"/>
      <c r="BW7" s="2"/>
      <c r="BX7" s="2"/>
      <c r="BY7" s="756"/>
      <c r="BZ7" s="778"/>
      <c r="CA7" s="2"/>
      <c r="CB7" s="2"/>
      <c r="CC7" s="779"/>
      <c r="CD7" s="179"/>
      <c r="CE7" s="2"/>
      <c r="CF7" s="2"/>
      <c r="CG7" s="756"/>
      <c r="CH7" s="778"/>
      <c r="CI7" s="2"/>
      <c r="CJ7" s="2"/>
      <c r="CK7" s="779"/>
      <c r="CL7" s="179"/>
      <c r="CM7" s="2"/>
      <c r="CN7" s="2"/>
      <c r="CO7" s="178"/>
      <c r="CP7" s="2"/>
      <c r="CQ7" s="2"/>
      <c r="CR7" s="2"/>
      <c r="CS7" s="178"/>
      <c r="CT7" s="2"/>
      <c r="CU7" s="2"/>
      <c r="CV7" s="2"/>
      <c r="CW7" s="178"/>
      <c r="CX7" s="2"/>
      <c r="CY7" s="2"/>
      <c r="CZ7" s="2"/>
      <c r="DA7" s="178"/>
      <c r="DB7" s="2"/>
      <c r="DC7" s="2"/>
      <c r="DD7" s="2"/>
      <c r="DE7" s="178"/>
      <c r="DF7" s="2"/>
      <c r="DG7" s="2"/>
      <c r="DH7" s="2"/>
      <c r="DI7" s="178"/>
      <c r="DJ7" s="2"/>
      <c r="DK7" s="2"/>
      <c r="DL7" s="2"/>
      <c r="DM7" s="178"/>
      <c r="DN7" s="2"/>
      <c r="DO7" s="2"/>
      <c r="DP7" s="2"/>
      <c r="DQ7" s="178"/>
      <c r="DR7" s="2"/>
      <c r="DS7" s="2"/>
      <c r="DT7" s="2"/>
      <c r="DU7" s="178"/>
      <c r="DV7" s="2"/>
      <c r="DW7" s="2"/>
      <c r="DX7" s="2"/>
      <c r="DY7" s="178"/>
      <c r="DZ7" s="2"/>
      <c r="EA7" s="2"/>
      <c r="EB7" s="2"/>
      <c r="EC7" s="178"/>
      <c r="ED7" s="2"/>
      <c r="EE7" s="2"/>
      <c r="EF7" s="2"/>
      <c r="EG7" s="178"/>
      <c r="EH7" s="2"/>
      <c r="EI7" s="2"/>
      <c r="EJ7" s="2"/>
      <c r="EK7" s="178"/>
      <c r="EL7" s="2"/>
      <c r="EM7" s="2"/>
      <c r="EN7" s="2"/>
      <c r="EO7" s="178"/>
      <c r="EP7" s="2"/>
      <c r="EQ7" s="2"/>
      <c r="ER7" s="2"/>
      <c r="ES7" s="178"/>
      <c r="ET7" s="2"/>
      <c r="EU7" s="2"/>
      <c r="EV7" s="2"/>
      <c r="EW7" s="178"/>
      <c r="EX7" s="2"/>
      <c r="EY7" s="2"/>
      <c r="EZ7" s="2"/>
      <c r="FA7" s="178"/>
      <c r="FB7" s="2"/>
      <c r="FC7" s="2"/>
      <c r="FD7" s="2"/>
      <c r="FE7" s="178"/>
      <c r="FF7" s="2"/>
      <c r="FG7" s="2"/>
      <c r="FH7" s="2"/>
      <c r="FI7" s="178"/>
      <c r="FJ7" s="2"/>
      <c r="FK7" s="2"/>
      <c r="FL7" s="2"/>
      <c r="FM7" s="178"/>
      <c r="FN7" s="2"/>
      <c r="FO7" s="2"/>
      <c r="FP7" s="2"/>
      <c r="FQ7" s="178"/>
      <c r="FR7" s="2"/>
      <c r="FS7" s="2"/>
      <c r="FT7" s="2"/>
      <c r="FU7" s="178"/>
      <c r="FV7" s="2"/>
      <c r="FW7" s="2"/>
      <c r="FX7" s="2"/>
      <c r="FY7" s="178"/>
      <c r="FZ7" s="2"/>
      <c r="GA7" s="2"/>
      <c r="GB7" s="2"/>
      <c r="GC7" s="178"/>
      <c r="GD7" s="2"/>
      <c r="GE7" s="2"/>
      <c r="GF7" s="2"/>
      <c r="GG7" s="178"/>
      <c r="GH7" s="2"/>
      <c r="GI7" s="2"/>
      <c r="GJ7" s="2"/>
      <c r="GK7" s="178"/>
      <c r="GL7" s="2"/>
      <c r="GM7" s="2"/>
      <c r="GN7" s="2"/>
      <c r="GO7" s="178"/>
      <c r="GP7" s="2"/>
      <c r="GQ7" s="2"/>
      <c r="GR7" s="2"/>
      <c r="GS7" s="178"/>
      <c r="GT7" s="2"/>
      <c r="GU7" s="2"/>
      <c r="GV7" s="2"/>
      <c r="GW7" s="178"/>
      <c r="GX7" s="2"/>
      <c r="GY7" s="2"/>
      <c r="GZ7" s="2"/>
      <c r="HA7" s="756"/>
      <c r="HB7" s="81">
        <f t="shared" si="0"/>
        <v>0</v>
      </c>
      <c r="HC7" s="28">
        <f t="shared" si="1"/>
        <v>0</v>
      </c>
      <c r="HD7" s="762">
        <f t="shared" si="2"/>
        <v>0</v>
      </c>
      <c r="HE7" s="763">
        <f t="shared" si="3"/>
        <v>0</v>
      </c>
    </row>
    <row r="8" spans="1:213" x14ac:dyDescent="0.25">
      <c r="A8" s="1013" t="s">
        <v>117</v>
      </c>
      <c r="B8" s="179"/>
      <c r="C8" s="2"/>
      <c r="D8" s="2"/>
      <c r="E8" s="756"/>
      <c r="F8" s="778"/>
      <c r="G8" s="2"/>
      <c r="H8" s="2"/>
      <c r="I8" s="756"/>
      <c r="J8" s="778"/>
      <c r="K8" s="2"/>
      <c r="L8" s="2"/>
      <c r="M8" s="756"/>
      <c r="N8" s="778"/>
      <c r="O8" s="2"/>
      <c r="P8" s="2"/>
      <c r="Q8" s="756"/>
      <c r="R8" s="778"/>
      <c r="S8" s="2"/>
      <c r="T8" s="2"/>
      <c r="U8" s="756"/>
      <c r="V8" s="778"/>
      <c r="W8" s="2"/>
      <c r="X8" s="2"/>
      <c r="Y8" s="756"/>
      <c r="Z8" s="778"/>
      <c r="AA8" s="2"/>
      <c r="AB8" s="2"/>
      <c r="AC8" s="756"/>
      <c r="AD8" s="778"/>
      <c r="AE8" s="2"/>
      <c r="AF8" s="2"/>
      <c r="AG8" s="756"/>
      <c r="AH8" s="778"/>
      <c r="AI8" s="2"/>
      <c r="AJ8" s="2"/>
      <c r="AK8" s="756"/>
      <c r="AL8" s="778"/>
      <c r="AM8" s="2"/>
      <c r="AN8" s="2"/>
      <c r="AO8" s="756"/>
      <c r="AP8" s="778">
        <v>6</v>
      </c>
      <c r="AQ8" s="2"/>
      <c r="AR8" s="2"/>
      <c r="AS8" s="756"/>
      <c r="AT8" s="778">
        <v>1</v>
      </c>
      <c r="AU8" s="2">
        <v>4</v>
      </c>
      <c r="AV8" s="2"/>
      <c r="AW8" s="756"/>
      <c r="AX8" s="778"/>
      <c r="AY8" s="2">
        <v>1</v>
      </c>
      <c r="AZ8" s="2"/>
      <c r="BA8" s="756"/>
      <c r="BB8" s="778"/>
      <c r="BC8" s="2"/>
      <c r="BD8" s="2">
        <v>1</v>
      </c>
      <c r="BE8" s="756">
        <v>19849</v>
      </c>
      <c r="BF8" s="778"/>
      <c r="BG8" s="2"/>
      <c r="BH8" s="2"/>
      <c r="BI8" s="756"/>
      <c r="BJ8" s="778"/>
      <c r="BK8" s="2"/>
      <c r="BL8" s="2"/>
      <c r="BM8" s="756"/>
      <c r="BN8" s="778">
        <v>1</v>
      </c>
      <c r="BO8" s="2"/>
      <c r="BP8" s="2"/>
      <c r="BQ8" s="756"/>
      <c r="BR8" s="778"/>
      <c r="BS8" s="2"/>
      <c r="BT8" s="2">
        <v>1</v>
      </c>
      <c r="BU8" s="756">
        <v>6643</v>
      </c>
      <c r="BV8" s="778">
        <v>1</v>
      </c>
      <c r="BW8" s="2">
        <v>1</v>
      </c>
      <c r="BX8" s="2"/>
      <c r="BY8" s="756"/>
      <c r="BZ8" s="778"/>
      <c r="CA8" s="2"/>
      <c r="CB8" s="2"/>
      <c r="CC8" s="779"/>
      <c r="CD8" s="179"/>
      <c r="CE8" s="2"/>
      <c r="CF8" s="2">
        <v>1</v>
      </c>
      <c r="CG8" s="756">
        <v>9399</v>
      </c>
      <c r="CH8" s="778"/>
      <c r="CI8" s="2"/>
      <c r="CJ8" s="2"/>
      <c r="CK8" s="779"/>
      <c r="CL8" s="179"/>
      <c r="CM8" s="2"/>
      <c r="CN8" s="2"/>
      <c r="CO8" s="178"/>
      <c r="CP8" s="2"/>
      <c r="CQ8" s="2"/>
      <c r="CR8" s="2"/>
      <c r="CS8" s="178"/>
      <c r="CT8" s="2"/>
      <c r="CU8" s="2"/>
      <c r="CV8" s="2"/>
      <c r="CW8" s="178"/>
      <c r="CX8" s="2"/>
      <c r="CY8" s="2"/>
      <c r="CZ8" s="2"/>
      <c r="DA8" s="178"/>
      <c r="DB8" s="2"/>
      <c r="DC8" s="2"/>
      <c r="DD8" s="2"/>
      <c r="DE8" s="178"/>
      <c r="DF8" s="2"/>
      <c r="DG8" s="2"/>
      <c r="DH8" s="2"/>
      <c r="DI8" s="178"/>
      <c r="DJ8" s="2"/>
      <c r="DK8" s="2"/>
      <c r="DL8" s="2"/>
      <c r="DM8" s="178"/>
      <c r="DN8" s="2"/>
      <c r="DO8" s="2"/>
      <c r="DP8" s="2"/>
      <c r="DQ8" s="178"/>
      <c r="DR8" s="2"/>
      <c r="DS8" s="2"/>
      <c r="DT8" s="2"/>
      <c r="DU8" s="178"/>
      <c r="DV8" s="2"/>
      <c r="DW8" s="2"/>
      <c r="DX8" s="2"/>
      <c r="DY8" s="178"/>
      <c r="DZ8" s="2"/>
      <c r="EA8" s="2"/>
      <c r="EB8" s="2"/>
      <c r="EC8" s="178"/>
      <c r="ED8" s="2"/>
      <c r="EE8" s="2"/>
      <c r="EF8" s="2"/>
      <c r="EG8" s="178"/>
      <c r="EH8" s="2"/>
      <c r="EI8" s="2"/>
      <c r="EJ8" s="2"/>
      <c r="EK8" s="178"/>
      <c r="EL8" s="2"/>
      <c r="EM8" s="2"/>
      <c r="EN8" s="2"/>
      <c r="EO8" s="178"/>
      <c r="EP8" s="2"/>
      <c r="EQ8" s="2"/>
      <c r="ER8" s="2"/>
      <c r="ES8" s="178"/>
      <c r="ET8" s="2"/>
      <c r="EU8" s="2"/>
      <c r="EV8" s="2"/>
      <c r="EW8" s="178"/>
      <c r="EX8" s="2"/>
      <c r="EY8" s="2"/>
      <c r="EZ8" s="2"/>
      <c r="FA8" s="178"/>
      <c r="FB8" s="2"/>
      <c r="FC8" s="2"/>
      <c r="FD8" s="2"/>
      <c r="FE8" s="178"/>
      <c r="FF8" s="2"/>
      <c r="FG8" s="2"/>
      <c r="FH8" s="2"/>
      <c r="FI8" s="178"/>
      <c r="FJ8" s="2"/>
      <c r="FK8" s="2"/>
      <c r="FL8" s="2"/>
      <c r="FM8" s="178"/>
      <c r="FN8" s="2"/>
      <c r="FO8" s="2"/>
      <c r="FP8" s="2"/>
      <c r="FQ8" s="178"/>
      <c r="FR8" s="2"/>
      <c r="FS8" s="2"/>
      <c r="FT8" s="2"/>
      <c r="FU8" s="178"/>
      <c r="FV8" s="2"/>
      <c r="FW8" s="2"/>
      <c r="FX8" s="2"/>
      <c r="FY8" s="178"/>
      <c r="FZ8" s="2"/>
      <c r="GA8" s="2"/>
      <c r="GB8" s="2"/>
      <c r="GC8" s="178"/>
      <c r="GD8" s="2"/>
      <c r="GE8" s="2"/>
      <c r="GF8" s="2"/>
      <c r="GG8" s="178"/>
      <c r="GH8" s="2"/>
      <c r="GI8" s="2"/>
      <c r="GJ8" s="2"/>
      <c r="GK8" s="178"/>
      <c r="GL8" s="2"/>
      <c r="GM8" s="2"/>
      <c r="GN8" s="2"/>
      <c r="GO8" s="178"/>
      <c r="GP8" s="2"/>
      <c r="GQ8" s="2"/>
      <c r="GR8" s="2"/>
      <c r="GS8" s="178"/>
      <c r="GT8" s="2"/>
      <c r="GU8" s="2"/>
      <c r="GV8" s="2"/>
      <c r="GW8" s="178"/>
      <c r="GX8" s="2"/>
      <c r="GY8" s="2"/>
      <c r="GZ8" s="2"/>
      <c r="HA8" s="756"/>
      <c r="HB8" s="81">
        <f t="shared" ref="HB8:HE13" si="4">B8+F8+J8+N8+R8+V8+Z8+AD8+AH8+AL8+AP8+AT8+AX8+BB8+BF8+BJ8+BN8+BR8+BV8+BZ8+CD8+CH8+CL8+CP8+CT8+CX8+DB8+DF8+DJ8+DN8+DR8+DV8+DZ8+ED8+EH8+EL8+EP8+ET8+EX8+FB8+FF8+FJ8+FN8+FR8+FV8+FZ8+GD8+GH8+GL8+GP8+GT8+GX8</f>
        <v>9</v>
      </c>
      <c r="HC8" s="28">
        <f t="shared" si="4"/>
        <v>6</v>
      </c>
      <c r="HD8" s="762">
        <f t="shared" si="4"/>
        <v>3</v>
      </c>
      <c r="HE8" s="763">
        <f t="shared" si="4"/>
        <v>35891</v>
      </c>
    </row>
    <row r="9" spans="1:213" x14ac:dyDescent="0.25">
      <c r="A9" s="1013" t="s">
        <v>118</v>
      </c>
      <c r="B9" s="179"/>
      <c r="C9" s="2"/>
      <c r="D9" s="2"/>
      <c r="E9" s="756"/>
      <c r="F9" s="778"/>
      <c r="G9" s="2"/>
      <c r="H9" s="2"/>
      <c r="I9" s="756"/>
      <c r="J9" s="778"/>
      <c r="K9" s="2"/>
      <c r="L9" s="2"/>
      <c r="M9" s="756"/>
      <c r="N9" s="778"/>
      <c r="O9" s="2"/>
      <c r="P9" s="2"/>
      <c r="Q9" s="756"/>
      <c r="R9" s="778"/>
      <c r="S9" s="2"/>
      <c r="T9" s="2"/>
      <c r="U9" s="756"/>
      <c r="V9" s="778"/>
      <c r="W9" s="2"/>
      <c r="X9" s="2"/>
      <c r="Y9" s="756"/>
      <c r="Z9" s="778"/>
      <c r="AA9" s="2"/>
      <c r="AB9" s="2"/>
      <c r="AC9" s="756"/>
      <c r="AD9" s="778"/>
      <c r="AE9" s="2"/>
      <c r="AF9" s="2"/>
      <c r="AG9" s="756"/>
      <c r="AH9" s="778"/>
      <c r="AI9" s="2"/>
      <c r="AJ9" s="2"/>
      <c r="AK9" s="756"/>
      <c r="AL9" s="778"/>
      <c r="AM9" s="2"/>
      <c r="AN9" s="2"/>
      <c r="AO9" s="756"/>
      <c r="AP9" s="778"/>
      <c r="AQ9" s="2"/>
      <c r="AR9" s="2"/>
      <c r="AS9" s="756"/>
      <c r="AT9" s="778">
        <v>4</v>
      </c>
      <c r="AU9" s="2"/>
      <c r="AV9" s="2"/>
      <c r="AW9" s="756"/>
      <c r="AX9" s="778"/>
      <c r="AY9" s="2">
        <v>1</v>
      </c>
      <c r="AZ9" s="2"/>
      <c r="BA9" s="756"/>
      <c r="BB9" s="778"/>
      <c r="BC9" s="2">
        <v>1</v>
      </c>
      <c r="BD9" s="2"/>
      <c r="BE9" s="756"/>
      <c r="BF9" s="778">
        <v>1</v>
      </c>
      <c r="BG9" s="2"/>
      <c r="BH9" s="2"/>
      <c r="BI9" s="756"/>
      <c r="BJ9" s="778"/>
      <c r="BK9" s="2">
        <v>1</v>
      </c>
      <c r="BL9" s="2">
        <v>1</v>
      </c>
      <c r="BM9" s="756">
        <v>10436</v>
      </c>
      <c r="BN9" s="778"/>
      <c r="BO9" s="2"/>
      <c r="BP9" s="2"/>
      <c r="BQ9" s="756"/>
      <c r="BR9" s="778"/>
      <c r="BS9" s="2"/>
      <c r="BT9" s="2"/>
      <c r="BU9" s="756"/>
      <c r="BV9" s="778"/>
      <c r="BW9" s="2"/>
      <c r="BX9" s="2"/>
      <c r="BY9" s="756"/>
      <c r="BZ9" s="778"/>
      <c r="CA9" s="2"/>
      <c r="CB9" s="2"/>
      <c r="CC9" s="779"/>
      <c r="CD9" s="179"/>
      <c r="CE9" s="2"/>
      <c r="CF9" s="2"/>
      <c r="CG9" s="756"/>
      <c r="CH9" s="778"/>
      <c r="CI9" s="2"/>
      <c r="CJ9" s="2"/>
      <c r="CK9" s="779"/>
      <c r="CL9" s="179"/>
      <c r="CM9" s="2"/>
      <c r="CN9" s="2"/>
      <c r="CO9" s="178"/>
      <c r="CP9" s="2"/>
      <c r="CQ9" s="2"/>
      <c r="CR9" s="2"/>
      <c r="CS9" s="178"/>
      <c r="CT9" s="2"/>
      <c r="CU9" s="2"/>
      <c r="CV9" s="2"/>
      <c r="CW9" s="178"/>
      <c r="CX9" s="2"/>
      <c r="CY9" s="2"/>
      <c r="CZ9" s="2"/>
      <c r="DA9" s="178"/>
      <c r="DB9" s="2"/>
      <c r="DC9" s="2"/>
      <c r="DD9" s="2"/>
      <c r="DE9" s="178"/>
      <c r="DF9" s="2"/>
      <c r="DG9" s="2"/>
      <c r="DH9" s="2"/>
      <c r="DI9" s="178"/>
      <c r="DJ9" s="2"/>
      <c r="DK9" s="2"/>
      <c r="DL9" s="2"/>
      <c r="DM9" s="178"/>
      <c r="DN9" s="2"/>
      <c r="DO9" s="2"/>
      <c r="DP9" s="2"/>
      <c r="DQ9" s="178"/>
      <c r="DR9" s="2"/>
      <c r="DS9" s="2"/>
      <c r="DT9" s="2"/>
      <c r="DU9" s="178"/>
      <c r="DV9" s="2"/>
      <c r="DW9" s="2"/>
      <c r="DX9" s="2"/>
      <c r="DY9" s="178"/>
      <c r="DZ9" s="2"/>
      <c r="EA9" s="2"/>
      <c r="EB9" s="2"/>
      <c r="EC9" s="178"/>
      <c r="ED9" s="2"/>
      <c r="EE9" s="2"/>
      <c r="EF9" s="2"/>
      <c r="EG9" s="178"/>
      <c r="EH9" s="2"/>
      <c r="EI9" s="2"/>
      <c r="EJ9" s="2"/>
      <c r="EK9" s="178"/>
      <c r="EL9" s="2"/>
      <c r="EM9" s="2"/>
      <c r="EN9" s="2"/>
      <c r="EO9" s="178"/>
      <c r="EP9" s="2"/>
      <c r="EQ9" s="2"/>
      <c r="ER9" s="2"/>
      <c r="ES9" s="178"/>
      <c r="ET9" s="2"/>
      <c r="EU9" s="2"/>
      <c r="EV9" s="2"/>
      <c r="EW9" s="178"/>
      <c r="EX9" s="2"/>
      <c r="EY9" s="2"/>
      <c r="EZ9" s="2"/>
      <c r="FA9" s="178"/>
      <c r="FB9" s="2"/>
      <c r="FC9" s="2"/>
      <c r="FD9" s="2"/>
      <c r="FE9" s="178"/>
      <c r="FF9" s="2"/>
      <c r="FG9" s="2"/>
      <c r="FH9" s="2"/>
      <c r="FI9" s="178"/>
      <c r="FJ9" s="2"/>
      <c r="FK9" s="2"/>
      <c r="FL9" s="2"/>
      <c r="FM9" s="178"/>
      <c r="FN9" s="2"/>
      <c r="FO9" s="2"/>
      <c r="FP9" s="2"/>
      <c r="FQ9" s="178"/>
      <c r="FR9" s="2"/>
      <c r="FS9" s="2"/>
      <c r="FT9" s="2"/>
      <c r="FU9" s="178"/>
      <c r="FV9" s="2"/>
      <c r="FW9" s="2"/>
      <c r="FX9" s="2"/>
      <c r="FY9" s="178"/>
      <c r="FZ9" s="2"/>
      <c r="GA9" s="2"/>
      <c r="GB9" s="2"/>
      <c r="GC9" s="178"/>
      <c r="GD9" s="2"/>
      <c r="GE9" s="2"/>
      <c r="GF9" s="2"/>
      <c r="GG9" s="178"/>
      <c r="GH9" s="2"/>
      <c r="GI9" s="2"/>
      <c r="GJ9" s="2"/>
      <c r="GK9" s="178"/>
      <c r="GL9" s="2"/>
      <c r="GM9" s="2"/>
      <c r="GN9" s="2"/>
      <c r="GO9" s="178"/>
      <c r="GP9" s="2"/>
      <c r="GQ9" s="2"/>
      <c r="GR9" s="2"/>
      <c r="GS9" s="178"/>
      <c r="GT9" s="2"/>
      <c r="GU9" s="2"/>
      <c r="GV9" s="2"/>
      <c r="GW9" s="178"/>
      <c r="GX9" s="2"/>
      <c r="GY9" s="2"/>
      <c r="GZ9" s="2"/>
      <c r="HA9" s="756"/>
      <c r="HB9" s="81">
        <f t="shared" si="4"/>
        <v>5</v>
      </c>
      <c r="HC9" s="28">
        <f t="shared" si="4"/>
        <v>3</v>
      </c>
      <c r="HD9" s="762">
        <f t="shared" si="4"/>
        <v>1</v>
      </c>
      <c r="HE9" s="763">
        <f t="shared" si="4"/>
        <v>10436</v>
      </c>
    </row>
    <row r="10" spans="1:213" x14ac:dyDescent="0.25">
      <c r="A10" s="1013" t="s">
        <v>119</v>
      </c>
      <c r="B10" s="179"/>
      <c r="C10" s="2"/>
      <c r="D10" s="2"/>
      <c r="E10" s="756"/>
      <c r="F10" s="778"/>
      <c r="G10" s="2"/>
      <c r="H10" s="2"/>
      <c r="I10" s="756"/>
      <c r="J10" s="778"/>
      <c r="K10" s="2"/>
      <c r="L10" s="2"/>
      <c r="M10" s="756"/>
      <c r="N10" s="778"/>
      <c r="O10" s="2"/>
      <c r="P10" s="2"/>
      <c r="Q10" s="756"/>
      <c r="R10" s="778"/>
      <c r="S10" s="2"/>
      <c r="T10" s="2"/>
      <c r="U10" s="756"/>
      <c r="V10" s="778"/>
      <c r="W10" s="2"/>
      <c r="X10" s="2"/>
      <c r="Y10" s="756"/>
      <c r="Z10" s="778"/>
      <c r="AA10" s="2"/>
      <c r="AB10" s="2"/>
      <c r="AC10" s="756"/>
      <c r="AD10" s="778"/>
      <c r="AE10" s="2"/>
      <c r="AF10" s="2"/>
      <c r="AG10" s="756"/>
      <c r="AH10" s="778"/>
      <c r="AI10" s="2"/>
      <c r="AJ10" s="2"/>
      <c r="AK10" s="756"/>
      <c r="AL10" s="778"/>
      <c r="AM10" s="2"/>
      <c r="AN10" s="2"/>
      <c r="AO10" s="756"/>
      <c r="AP10" s="778"/>
      <c r="AQ10" s="2"/>
      <c r="AR10" s="2"/>
      <c r="AS10" s="756"/>
      <c r="AT10" s="778"/>
      <c r="AU10" s="2"/>
      <c r="AV10" s="2"/>
      <c r="AW10" s="756"/>
      <c r="AX10" s="778"/>
      <c r="AY10" s="2"/>
      <c r="AZ10" s="2"/>
      <c r="BA10" s="756"/>
      <c r="BB10" s="778"/>
      <c r="BC10" s="2"/>
      <c r="BD10" s="2"/>
      <c r="BE10" s="756"/>
      <c r="BF10" s="778"/>
      <c r="BG10" s="2"/>
      <c r="BH10" s="2"/>
      <c r="BI10" s="756"/>
      <c r="BJ10" s="778"/>
      <c r="BK10" s="2"/>
      <c r="BL10" s="2"/>
      <c r="BM10" s="756"/>
      <c r="BN10" s="778">
        <v>1</v>
      </c>
      <c r="BO10" s="2"/>
      <c r="BP10" s="2"/>
      <c r="BQ10" s="756"/>
      <c r="BR10" s="778"/>
      <c r="BS10" s="2"/>
      <c r="BT10" s="2"/>
      <c r="BU10" s="756"/>
      <c r="BV10" s="778"/>
      <c r="BW10" s="2">
        <v>1</v>
      </c>
      <c r="BX10" s="2"/>
      <c r="BY10" s="756"/>
      <c r="BZ10" s="778"/>
      <c r="CA10" s="2"/>
      <c r="CB10" s="2"/>
      <c r="CC10" s="779"/>
      <c r="CD10" s="179"/>
      <c r="CE10" s="2"/>
      <c r="CF10" s="2"/>
      <c r="CG10" s="756"/>
      <c r="CH10" s="778"/>
      <c r="CI10" s="2"/>
      <c r="CJ10" s="2"/>
      <c r="CK10" s="779"/>
      <c r="CL10" s="179"/>
      <c r="CM10" s="2"/>
      <c r="CN10" s="2"/>
      <c r="CO10" s="178"/>
      <c r="CP10" s="2"/>
      <c r="CQ10" s="2"/>
      <c r="CR10" s="2"/>
      <c r="CS10" s="178"/>
      <c r="CT10" s="2"/>
      <c r="CU10" s="2"/>
      <c r="CV10" s="2"/>
      <c r="CW10" s="178"/>
      <c r="CX10" s="2"/>
      <c r="CY10" s="2"/>
      <c r="CZ10" s="2"/>
      <c r="DA10" s="178"/>
      <c r="DB10" s="2"/>
      <c r="DC10" s="2"/>
      <c r="DD10" s="2"/>
      <c r="DE10" s="178"/>
      <c r="DF10" s="2"/>
      <c r="DG10" s="2"/>
      <c r="DH10" s="2"/>
      <c r="DI10" s="178"/>
      <c r="DJ10" s="2"/>
      <c r="DK10" s="2"/>
      <c r="DL10" s="2"/>
      <c r="DM10" s="178"/>
      <c r="DN10" s="2"/>
      <c r="DO10" s="2"/>
      <c r="DP10" s="2"/>
      <c r="DQ10" s="178"/>
      <c r="DR10" s="2"/>
      <c r="DS10" s="2"/>
      <c r="DT10" s="2"/>
      <c r="DU10" s="178"/>
      <c r="DV10" s="2"/>
      <c r="DW10" s="2"/>
      <c r="DX10" s="2"/>
      <c r="DY10" s="178"/>
      <c r="DZ10" s="2"/>
      <c r="EA10" s="2"/>
      <c r="EB10" s="2"/>
      <c r="EC10" s="178"/>
      <c r="ED10" s="2"/>
      <c r="EE10" s="2"/>
      <c r="EF10" s="2"/>
      <c r="EG10" s="178"/>
      <c r="EH10" s="2"/>
      <c r="EI10" s="2"/>
      <c r="EJ10" s="2"/>
      <c r="EK10" s="178"/>
      <c r="EL10" s="2"/>
      <c r="EM10" s="2"/>
      <c r="EN10" s="2"/>
      <c r="EO10" s="178"/>
      <c r="EP10" s="2"/>
      <c r="EQ10" s="2"/>
      <c r="ER10" s="2"/>
      <c r="ES10" s="178"/>
      <c r="ET10" s="2"/>
      <c r="EU10" s="2"/>
      <c r="EV10" s="2"/>
      <c r="EW10" s="178"/>
      <c r="EX10" s="2"/>
      <c r="EY10" s="2"/>
      <c r="EZ10" s="2"/>
      <c r="FA10" s="178"/>
      <c r="FB10" s="2"/>
      <c r="FC10" s="2"/>
      <c r="FD10" s="2"/>
      <c r="FE10" s="178"/>
      <c r="FF10" s="2"/>
      <c r="FG10" s="2"/>
      <c r="FH10" s="2"/>
      <c r="FI10" s="178"/>
      <c r="FJ10" s="2"/>
      <c r="FK10" s="2"/>
      <c r="FL10" s="2"/>
      <c r="FM10" s="178"/>
      <c r="FN10" s="2"/>
      <c r="FO10" s="2"/>
      <c r="FP10" s="2"/>
      <c r="FQ10" s="178"/>
      <c r="FR10" s="2"/>
      <c r="FS10" s="2"/>
      <c r="FT10" s="2"/>
      <c r="FU10" s="178"/>
      <c r="FV10" s="2"/>
      <c r="FW10" s="2"/>
      <c r="FX10" s="2"/>
      <c r="FY10" s="178"/>
      <c r="FZ10" s="2"/>
      <c r="GA10" s="2"/>
      <c r="GB10" s="2"/>
      <c r="GC10" s="178"/>
      <c r="GD10" s="2"/>
      <c r="GE10" s="2"/>
      <c r="GF10" s="2"/>
      <c r="GG10" s="178"/>
      <c r="GH10" s="2"/>
      <c r="GI10" s="2"/>
      <c r="GJ10" s="2"/>
      <c r="GK10" s="178"/>
      <c r="GL10" s="2"/>
      <c r="GM10" s="2"/>
      <c r="GN10" s="2"/>
      <c r="GO10" s="178"/>
      <c r="GP10" s="2"/>
      <c r="GQ10" s="2"/>
      <c r="GR10" s="2"/>
      <c r="GS10" s="178"/>
      <c r="GT10" s="2"/>
      <c r="GU10" s="2"/>
      <c r="GV10" s="2"/>
      <c r="GW10" s="178"/>
      <c r="GX10" s="2"/>
      <c r="GY10" s="2"/>
      <c r="GZ10" s="2"/>
      <c r="HA10" s="756"/>
      <c r="HB10" s="81">
        <f t="shared" si="4"/>
        <v>1</v>
      </c>
      <c r="HC10" s="28">
        <f t="shared" si="4"/>
        <v>1</v>
      </c>
      <c r="HD10" s="762">
        <f t="shared" si="4"/>
        <v>0</v>
      </c>
      <c r="HE10" s="763">
        <f t="shared" si="4"/>
        <v>0</v>
      </c>
    </row>
    <row r="11" spans="1:213" x14ac:dyDescent="0.25">
      <c r="A11" s="1013" t="s">
        <v>120</v>
      </c>
      <c r="B11" s="179"/>
      <c r="C11" s="2"/>
      <c r="D11" s="2"/>
      <c r="E11" s="756"/>
      <c r="F11" s="778"/>
      <c r="G11" s="2"/>
      <c r="H11" s="2"/>
      <c r="I11" s="756"/>
      <c r="J11" s="778"/>
      <c r="K11" s="2"/>
      <c r="L11" s="2"/>
      <c r="M11" s="756"/>
      <c r="N11" s="778"/>
      <c r="O11" s="2"/>
      <c r="P11" s="2"/>
      <c r="Q11" s="756"/>
      <c r="R11" s="778"/>
      <c r="S11" s="2"/>
      <c r="T11" s="2"/>
      <c r="U11" s="756"/>
      <c r="V11" s="778"/>
      <c r="W11" s="2"/>
      <c r="X11" s="2"/>
      <c r="Y11" s="756"/>
      <c r="Z11" s="778"/>
      <c r="AA11" s="2"/>
      <c r="AB11" s="2"/>
      <c r="AC11" s="756"/>
      <c r="AD11" s="778"/>
      <c r="AE11" s="2"/>
      <c r="AF11" s="2"/>
      <c r="AG11" s="756"/>
      <c r="AH11" s="778"/>
      <c r="AI11" s="2"/>
      <c r="AJ11" s="2"/>
      <c r="AK11" s="756"/>
      <c r="AL11" s="778"/>
      <c r="AM11" s="2"/>
      <c r="AN11" s="2"/>
      <c r="AO11" s="756"/>
      <c r="AP11" s="778"/>
      <c r="AQ11" s="2"/>
      <c r="AR11" s="2"/>
      <c r="AS11" s="756"/>
      <c r="AT11" s="778"/>
      <c r="AU11" s="2"/>
      <c r="AV11" s="2"/>
      <c r="AW11" s="756"/>
      <c r="AX11" s="778"/>
      <c r="AY11" s="2"/>
      <c r="AZ11" s="2"/>
      <c r="BA11" s="756"/>
      <c r="BB11" s="778"/>
      <c r="BC11" s="2"/>
      <c r="BD11" s="2"/>
      <c r="BE11" s="756"/>
      <c r="BF11" s="778"/>
      <c r="BG11" s="2"/>
      <c r="BH11" s="2"/>
      <c r="BI11" s="756"/>
      <c r="BJ11" s="778"/>
      <c r="BK11" s="2"/>
      <c r="BL11" s="2"/>
      <c r="BM11" s="756"/>
      <c r="BN11" s="778"/>
      <c r="BO11" s="2"/>
      <c r="BP11" s="2"/>
      <c r="BQ11" s="756"/>
      <c r="BR11" s="778">
        <v>3</v>
      </c>
      <c r="BS11" s="2"/>
      <c r="BT11" s="2"/>
      <c r="BU11" s="756"/>
      <c r="BV11" s="778"/>
      <c r="BW11" s="2"/>
      <c r="BX11" s="2"/>
      <c r="BY11" s="756"/>
      <c r="BZ11" s="778"/>
      <c r="CA11" s="2"/>
      <c r="CB11" s="2"/>
      <c r="CC11" s="779"/>
      <c r="CD11" s="179"/>
      <c r="CE11" s="2"/>
      <c r="CF11" s="2"/>
      <c r="CG11" s="756"/>
      <c r="CH11" s="778"/>
      <c r="CI11" s="2">
        <v>1</v>
      </c>
      <c r="CJ11" s="2"/>
      <c r="CK11" s="779"/>
      <c r="CL11" s="179"/>
      <c r="CM11" s="2"/>
      <c r="CN11" s="2"/>
      <c r="CO11" s="178"/>
      <c r="CP11" s="2"/>
      <c r="CQ11" s="2"/>
      <c r="CR11" s="2"/>
      <c r="CS11" s="178"/>
      <c r="CT11" s="2"/>
      <c r="CU11" s="2"/>
      <c r="CV11" s="2"/>
      <c r="CW11" s="178"/>
      <c r="CX11" s="2"/>
      <c r="CY11" s="2"/>
      <c r="CZ11" s="2"/>
      <c r="DA11" s="178"/>
      <c r="DB11" s="2"/>
      <c r="DC11" s="2"/>
      <c r="DD11" s="2"/>
      <c r="DE11" s="178"/>
      <c r="DF11" s="2"/>
      <c r="DG11" s="2"/>
      <c r="DH11" s="2"/>
      <c r="DI11" s="178"/>
      <c r="DJ11" s="2"/>
      <c r="DK11" s="2"/>
      <c r="DL11" s="2"/>
      <c r="DM11" s="178"/>
      <c r="DN11" s="2"/>
      <c r="DO11" s="2"/>
      <c r="DP11" s="2"/>
      <c r="DQ11" s="178"/>
      <c r="DR11" s="2"/>
      <c r="DS11" s="2"/>
      <c r="DT11" s="2"/>
      <c r="DU11" s="178"/>
      <c r="DV11" s="2"/>
      <c r="DW11" s="2"/>
      <c r="DX11" s="2"/>
      <c r="DY11" s="178"/>
      <c r="DZ11" s="2"/>
      <c r="EA11" s="2"/>
      <c r="EB11" s="2"/>
      <c r="EC11" s="178"/>
      <c r="ED11" s="2"/>
      <c r="EE11" s="2"/>
      <c r="EF11" s="2"/>
      <c r="EG11" s="178"/>
      <c r="EH11" s="2"/>
      <c r="EI11" s="2"/>
      <c r="EJ11" s="2"/>
      <c r="EK11" s="178"/>
      <c r="EL11" s="2"/>
      <c r="EM11" s="2"/>
      <c r="EN11" s="2"/>
      <c r="EO11" s="178"/>
      <c r="EP11" s="2"/>
      <c r="EQ11" s="2"/>
      <c r="ER11" s="2"/>
      <c r="ES11" s="178"/>
      <c r="ET11" s="2"/>
      <c r="EU11" s="2"/>
      <c r="EV11" s="2"/>
      <c r="EW11" s="178"/>
      <c r="EX11" s="2"/>
      <c r="EY11" s="2"/>
      <c r="EZ11" s="2"/>
      <c r="FA11" s="178"/>
      <c r="FB11" s="2"/>
      <c r="FC11" s="2"/>
      <c r="FD11" s="2"/>
      <c r="FE11" s="178"/>
      <c r="FF11" s="2"/>
      <c r="FG11" s="2"/>
      <c r="FH11" s="2"/>
      <c r="FI11" s="178"/>
      <c r="FJ11" s="2"/>
      <c r="FK11" s="2"/>
      <c r="FL11" s="2"/>
      <c r="FM11" s="178"/>
      <c r="FN11" s="2"/>
      <c r="FO11" s="2"/>
      <c r="FP11" s="2"/>
      <c r="FQ11" s="178"/>
      <c r="FR11" s="2"/>
      <c r="FS11" s="2"/>
      <c r="FT11" s="2"/>
      <c r="FU11" s="178"/>
      <c r="FV11" s="2"/>
      <c r="FW11" s="2"/>
      <c r="FX11" s="2"/>
      <c r="FY11" s="178"/>
      <c r="FZ11" s="2"/>
      <c r="GA11" s="2"/>
      <c r="GB11" s="2"/>
      <c r="GC11" s="178"/>
      <c r="GD11" s="2"/>
      <c r="GE11" s="2"/>
      <c r="GF11" s="2"/>
      <c r="GG11" s="178"/>
      <c r="GH11" s="2"/>
      <c r="GI11" s="2"/>
      <c r="GJ11" s="2"/>
      <c r="GK11" s="178"/>
      <c r="GL11" s="2"/>
      <c r="GM11" s="2"/>
      <c r="GN11" s="2"/>
      <c r="GO11" s="178"/>
      <c r="GP11" s="2"/>
      <c r="GQ11" s="2"/>
      <c r="GR11" s="2"/>
      <c r="GS11" s="178"/>
      <c r="GT11" s="2"/>
      <c r="GU11" s="2"/>
      <c r="GV11" s="2"/>
      <c r="GW11" s="178"/>
      <c r="GX11" s="2"/>
      <c r="GY11" s="2"/>
      <c r="GZ11" s="2"/>
      <c r="HA11" s="756"/>
      <c r="HB11" s="81">
        <f t="shared" si="4"/>
        <v>3</v>
      </c>
      <c r="HC11" s="28">
        <f t="shared" si="4"/>
        <v>1</v>
      </c>
      <c r="HD11" s="762">
        <f t="shared" si="4"/>
        <v>0</v>
      </c>
      <c r="HE11" s="763">
        <f t="shared" si="4"/>
        <v>0</v>
      </c>
    </row>
    <row r="12" spans="1:213" x14ac:dyDescent="0.25">
      <c r="A12" s="1013" t="s">
        <v>121</v>
      </c>
      <c r="B12" s="179"/>
      <c r="C12" s="2"/>
      <c r="D12" s="2"/>
      <c r="E12" s="756"/>
      <c r="F12" s="778"/>
      <c r="G12" s="2"/>
      <c r="H12" s="2"/>
      <c r="I12" s="756"/>
      <c r="J12" s="778"/>
      <c r="K12" s="2"/>
      <c r="L12" s="2"/>
      <c r="M12" s="756"/>
      <c r="N12" s="778"/>
      <c r="O12" s="2"/>
      <c r="P12" s="2"/>
      <c r="Q12" s="756"/>
      <c r="R12" s="778"/>
      <c r="S12" s="2"/>
      <c r="T12" s="2"/>
      <c r="U12" s="756"/>
      <c r="V12" s="778"/>
      <c r="W12" s="2"/>
      <c r="X12" s="2"/>
      <c r="Y12" s="756"/>
      <c r="Z12" s="778"/>
      <c r="AA12" s="2"/>
      <c r="AB12" s="2"/>
      <c r="AC12" s="756"/>
      <c r="AD12" s="778"/>
      <c r="AE12" s="2"/>
      <c r="AF12" s="2"/>
      <c r="AG12" s="756"/>
      <c r="AH12" s="778"/>
      <c r="AI12" s="2"/>
      <c r="AJ12" s="2"/>
      <c r="AK12" s="756"/>
      <c r="AL12" s="778"/>
      <c r="AM12" s="2"/>
      <c r="AN12" s="2"/>
      <c r="AO12" s="756"/>
      <c r="AP12" s="778"/>
      <c r="AQ12" s="2"/>
      <c r="AR12" s="2"/>
      <c r="AS12" s="756"/>
      <c r="AT12" s="778"/>
      <c r="AU12" s="2"/>
      <c r="AV12" s="2"/>
      <c r="AW12" s="756"/>
      <c r="AX12" s="778"/>
      <c r="AY12" s="2"/>
      <c r="AZ12" s="2"/>
      <c r="BA12" s="756"/>
      <c r="BB12" s="778"/>
      <c r="BC12" s="2"/>
      <c r="BD12" s="2"/>
      <c r="BE12" s="756"/>
      <c r="BF12" s="778"/>
      <c r="BG12" s="2"/>
      <c r="BH12" s="2"/>
      <c r="BI12" s="756"/>
      <c r="BJ12" s="778"/>
      <c r="BK12" s="2"/>
      <c r="BL12" s="2"/>
      <c r="BM12" s="756"/>
      <c r="BN12" s="778"/>
      <c r="BO12" s="2"/>
      <c r="BP12" s="2"/>
      <c r="BQ12" s="756"/>
      <c r="BR12" s="778"/>
      <c r="BS12" s="2"/>
      <c r="BT12" s="2"/>
      <c r="BU12" s="756"/>
      <c r="BV12" s="778"/>
      <c r="BW12" s="2"/>
      <c r="BX12" s="2"/>
      <c r="BY12" s="756"/>
      <c r="BZ12" s="778">
        <v>22</v>
      </c>
      <c r="CA12" s="2">
        <v>1</v>
      </c>
      <c r="CB12" s="2"/>
      <c r="CC12" s="779"/>
      <c r="CD12" s="179"/>
      <c r="CE12" s="2">
        <v>10</v>
      </c>
      <c r="CF12" s="2"/>
      <c r="CG12" s="756"/>
      <c r="CH12" s="778"/>
      <c r="CI12" s="2">
        <v>7</v>
      </c>
      <c r="CJ12" s="2">
        <v>1</v>
      </c>
      <c r="CK12" s="779">
        <v>39422</v>
      </c>
      <c r="CL12" s="179"/>
      <c r="CM12" s="2"/>
      <c r="CN12" s="2">
        <v>-1</v>
      </c>
      <c r="CO12" s="178">
        <v>-39422</v>
      </c>
      <c r="CP12" s="2"/>
      <c r="CQ12" s="2"/>
      <c r="CR12" s="2"/>
      <c r="CS12" s="178"/>
      <c r="CT12" s="2"/>
      <c r="CU12" s="2"/>
      <c r="CV12" s="2"/>
      <c r="CW12" s="178"/>
      <c r="CX12" s="2"/>
      <c r="CY12" s="2"/>
      <c r="CZ12" s="2"/>
      <c r="DA12" s="178"/>
      <c r="DB12" s="2"/>
      <c r="DC12" s="2"/>
      <c r="DD12" s="2"/>
      <c r="DE12" s="178"/>
      <c r="DF12" s="2"/>
      <c r="DG12" s="2"/>
      <c r="DH12" s="2"/>
      <c r="DI12" s="178"/>
      <c r="DJ12" s="2"/>
      <c r="DK12" s="2"/>
      <c r="DL12" s="2"/>
      <c r="DM12" s="178"/>
      <c r="DN12" s="2"/>
      <c r="DO12" s="2"/>
      <c r="DP12" s="2"/>
      <c r="DQ12" s="178"/>
      <c r="DR12" s="2"/>
      <c r="DS12" s="2"/>
      <c r="DT12" s="2"/>
      <c r="DU12" s="178"/>
      <c r="DV12" s="2"/>
      <c r="DW12" s="2"/>
      <c r="DX12" s="2"/>
      <c r="DY12" s="178"/>
      <c r="DZ12" s="2"/>
      <c r="EA12" s="2"/>
      <c r="EB12" s="2"/>
      <c r="EC12" s="178"/>
      <c r="ED12" s="2"/>
      <c r="EE12" s="2"/>
      <c r="EF12" s="2"/>
      <c r="EG12" s="178"/>
      <c r="EH12" s="2"/>
      <c r="EI12" s="2"/>
      <c r="EJ12" s="2"/>
      <c r="EK12" s="178"/>
      <c r="EL12" s="2"/>
      <c r="EM12" s="2"/>
      <c r="EN12" s="2"/>
      <c r="EO12" s="178"/>
      <c r="EP12" s="2"/>
      <c r="EQ12" s="2"/>
      <c r="ER12" s="2"/>
      <c r="ES12" s="178"/>
      <c r="ET12" s="2"/>
      <c r="EU12" s="2"/>
      <c r="EV12" s="2"/>
      <c r="EW12" s="178"/>
      <c r="EX12" s="2"/>
      <c r="EY12" s="2"/>
      <c r="EZ12" s="2"/>
      <c r="FA12" s="178"/>
      <c r="FB12" s="2"/>
      <c r="FC12" s="2"/>
      <c r="FD12" s="2"/>
      <c r="FE12" s="178"/>
      <c r="FF12" s="2"/>
      <c r="FG12" s="2"/>
      <c r="FH12" s="2"/>
      <c r="FI12" s="178"/>
      <c r="FJ12" s="2"/>
      <c r="FK12" s="2"/>
      <c r="FL12" s="2"/>
      <c r="FM12" s="178"/>
      <c r="FN12" s="2"/>
      <c r="FO12" s="2"/>
      <c r="FP12" s="2"/>
      <c r="FQ12" s="178"/>
      <c r="FR12" s="2"/>
      <c r="FS12" s="2"/>
      <c r="FT12" s="2"/>
      <c r="FU12" s="178"/>
      <c r="FV12" s="2"/>
      <c r="FW12" s="2"/>
      <c r="FX12" s="2"/>
      <c r="FY12" s="178"/>
      <c r="FZ12" s="2"/>
      <c r="GA12" s="2"/>
      <c r="GB12" s="2"/>
      <c r="GC12" s="178"/>
      <c r="GD12" s="2"/>
      <c r="GE12" s="2"/>
      <c r="GF12" s="2"/>
      <c r="GG12" s="178"/>
      <c r="GH12" s="2"/>
      <c r="GI12" s="2"/>
      <c r="GJ12" s="2"/>
      <c r="GK12" s="178"/>
      <c r="GL12" s="2"/>
      <c r="GM12" s="2"/>
      <c r="GN12" s="2"/>
      <c r="GO12" s="178"/>
      <c r="GP12" s="2"/>
      <c r="GQ12" s="2"/>
      <c r="GR12" s="2"/>
      <c r="GS12" s="178"/>
      <c r="GT12" s="2"/>
      <c r="GU12" s="2"/>
      <c r="GV12" s="2"/>
      <c r="GW12" s="178"/>
      <c r="GX12" s="2"/>
      <c r="GY12" s="2"/>
      <c r="GZ12" s="2"/>
      <c r="HA12" s="756"/>
      <c r="HB12" s="81">
        <f t="shared" si="4"/>
        <v>22</v>
      </c>
      <c r="HC12" s="28">
        <f t="shared" si="4"/>
        <v>18</v>
      </c>
      <c r="HD12" s="762">
        <f t="shared" si="4"/>
        <v>0</v>
      </c>
      <c r="HE12" s="763">
        <f t="shared" si="4"/>
        <v>0</v>
      </c>
    </row>
    <row r="13" spans="1:213" x14ac:dyDescent="0.25">
      <c r="A13" s="1013" t="s">
        <v>122</v>
      </c>
      <c r="B13" s="179"/>
      <c r="C13" s="2"/>
      <c r="D13" s="2"/>
      <c r="E13" s="756"/>
      <c r="F13" s="778"/>
      <c r="G13" s="2"/>
      <c r="H13" s="2"/>
      <c r="I13" s="756"/>
      <c r="J13" s="778"/>
      <c r="K13" s="2"/>
      <c r="L13" s="2"/>
      <c r="M13" s="756"/>
      <c r="N13" s="778"/>
      <c r="O13" s="2"/>
      <c r="P13" s="2"/>
      <c r="Q13" s="756"/>
      <c r="R13" s="778"/>
      <c r="S13" s="2"/>
      <c r="T13" s="2"/>
      <c r="U13" s="756"/>
      <c r="V13" s="778"/>
      <c r="W13" s="2"/>
      <c r="X13" s="2"/>
      <c r="Y13" s="756"/>
      <c r="Z13" s="778"/>
      <c r="AA13" s="2"/>
      <c r="AB13" s="2"/>
      <c r="AC13" s="756"/>
      <c r="AD13" s="778"/>
      <c r="AE13" s="2"/>
      <c r="AF13" s="2"/>
      <c r="AG13" s="756"/>
      <c r="AH13" s="778"/>
      <c r="AI13" s="2"/>
      <c r="AJ13" s="2"/>
      <c r="AK13" s="756"/>
      <c r="AL13" s="778"/>
      <c r="AM13" s="2"/>
      <c r="AN13" s="2"/>
      <c r="AO13" s="756"/>
      <c r="AP13" s="778"/>
      <c r="AQ13" s="2"/>
      <c r="AR13" s="2"/>
      <c r="AS13" s="756"/>
      <c r="AT13" s="778"/>
      <c r="AU13" s="2"/>
      <c r="AV13" s="2"/>
      <c r="AW13" s="756"/>
      <c r="AX13" s="778"/>
      <c r="AY13" s="2"/>
      <c r="AZ13" s="2"/>
      <c r="BA13" s="756"/>
      <c r="BB13" s="778"/>
      <c r="BC13" s="2"/>
      <c r="BD13" s="2"/>
      <c r="BE13" s="756"/>
      <c r="BF13" s="778"/>
      <c r="BG13" s="2"/>
      <c r="BH13" s="2"/>
      <c r="BI13" s="756"/>
      <c r="BJ13" s="778"/>
      <c r="BK13" s="2"/>
      <c r="BL13" s="2"/>
      <c r="BM13" s="756"/>
      <c r="BN13" s="778"/>
      <c r="BO13" s="2"/>
      <c r="BP13" s="2"/>
      <c r="BQ13" s="756"/>
      <c r="BR13" s="778"/>
      <c r="BS13" s="2"/>
      <c r="BT13" s="2"/>
      <c r="BU13" s="756"/>
      <c r="BV13" s="778"/>
      <c r="BW13" s="2"/>
      <c r="BX13" s="2"/>
      <c r="BY13" s="756"/>
      <c r="BZ13" s="778"/>
      <c r="CA13" s="2"/>
      <c r="CB13" s="2"/>
      <c r="CC13" s="779"/>
      <c r="CD13" s="179"/>
      <c r="CE13" s="2"/>
      <c r="CF13" s="2"/>
      <c r="CG13" s="756"/>
      <c r="CH13" s="778"/>
      <c r="CI13" s="2"/>
      <c r="CJ13" s="2"/>
      <c r="CK13" s="779"/>
      <c r="CL13" s="179"/>
      <c r="CM13" s="2"/>
      <c r="CN13" s="2"/>
      <c r="CO13" s="178"/>
      <c r="CP13" s="2"/>
      <c r="CQ13" s="2"/>
      <c r="CR13" s="2"/>
      <c r="CS13" s="178"/>
      <c r="CT13" s="2">
        <v>2</v>
      </c>
      <c r="CU13" s="2">
        <v>1</v>
      </c>
      <c r="CV13" s="2"/>
      <c r="CW13" s="178"/>
      <c r="CX13" s="2"/>
      <c r="CY13" s="2"/>
      <c r="CZ13" s="2"/>
      <c r="DA13" s="178"/>
      <c r="DB13" s="2"/>
      <c r="DC13" s="2"/>
      <c r="DD13" s="2"/>
      <c r="DE13" s="178"/>
      <c r="DF13" s="2"/>
      <c r="DG13" s="2"/>
      <c r="DH13" s="2"/>
      <c r="DI13" s="178"/>
      <c r="DJ13" s="2"/>
      <c r="DK13" s="2"/>
      <c r="DL13" s="2"/>
      <c r="DM13" s="178"/>
      <c r="DN13" s="2"/>
      <c r="DO13" s="2"/>
      <c r="DP13" s="2"/>
      <c r="DQ13" s="178"/>
      <c r="DR13" s="2"/>
      <c r="DS13" s="2"/>
      <c r="DT13" s="2"/>
      <c r="DU13" s="178"/>
      <c r="DV13" s="2"/>
      <c r="DW13" s="2"/>
      <c r="DX13" s="2"/>
      <c r="DY13" s="178"/>
      <c r="DZ13" s="2"/>
      <c r="EA13" s="2"/>
      <c r="EB13" s="2"/>
      <c r="EC13" s="178"/>
      <c r="ED13" s="2"/>
      <c r="EE13" s="2"/>
      <c r="EF13" s="2"/>
      <c r="EG13" s="178"/>
      <c r="EH13" s="2"/>
      <c r="EI13" s="2"/>
      <c r="EJ13" s="2"/>
      <c r="EK13" s="178"/>
      <c r="EL13" s="2"/>
      <c r="EM13" s="2"/>
      <c r="EN13" s="2"/>
      <c r="EO13" s="178"/>
      <c r="EP13" s="2"/>
      <c r="EQ13" s="2"/>
      <c r="ER13" s="2"/>
      <c r="ES13" s="178"/>
      <c r="ET13" s="2"/>
      <c r="EU13" s="2"/>
      <c r="EV13" s="2"/>
      <c r="EW13" s="178"/>
      <c r="EX13" s="2"/>
      <c r="EY13" s="2"/>
      <c r="EZ13" s="2"/>
      <c r="FA13" s="178"/>
      <c r="FB13" s="2"/>
      <c r="FC13" s="2"/>
      <c r="FD13" s="2"/>
      <c r="FE13" s="178"/>
      <c r="FF13" s="2"/>
      <c r="FG13" s="2"/>
      <c r="FH13" s="2"/>
      <c r="FI13" s="178"/>
      <c r="FJ13" s="2"/>
      <c r="FK13" s="2"/>
      <c r="FL13" s="2"/>
      <c r="FM13" s="178"/>
      <c r="FN13" s="2"/>
      <c r="FO13" s="2"/>
      <c r="FP13" s="2"/>
      <c r="FQ13" s="178"/>
      <c r="FR13" s="2"/>
      <c r="FS13" s="2"/>
      <c r="FT13" s="2"/>
      <c r="FU13" s="178"/>
      <c r="FV13" s="2"/>
      <c r="FW13" s="2"/>
      <c r="FX13" s="2"/>
      <c r="FY13" s="178"/>
      <c r="FZ13" s="2"/>
      <c r="GA13" s="2"/>
      <c r="GB13" s="2"/>
      <c r="GC13" s="178"/>
      <c r="GD13" s="2"/>
      <c r="GE13" s="2"/>
      <c r="GF13" s="2"/>
      <c r="GG13" s="178"/>
      <c r="GH13" s="2"/>
      <c r="GI13" s="2"/>
      <c r="GJ13" s="2"/>
      <c r="GK13" s="178"/>
      <c r="GL13" s="2"/>
      <c r="GM13" s="2"/>
      <c r="GN13" s="2"/>
      <c r="GO13" s="178"/>
      <c r="GP13" s="2"/>
      <c r="GQ13" s="2"/>
      <c r="GR13" s="2"/>
      <c r="GS13" s="178"/>
      <c r="GT13" s="2"/>
      <c r="GU13" s="2"/>
      <c r="GV13" s="2"/>
      <c r="GW13" s="178"/>
      <c r="GX13" s="2"/>
      <c r="GY13" s="2"/>
      <c r="GZ13" s="2"/>
      <c r="HA13" s="756"/>
      <c r="HB13" s="81">
        <f t="shared" si="4"/>
        <v>2</v>
      </c>
      <c r="HC13" s="28">
        <f t="shared" si="4"/>
        <v>1</v>
      </c>
      <c r="HD13" s="762">
        <f t="shared" si="4"/>
        <v>0</v>
      </c>
      <c r="HE13" s="763">
        <f t="shared" si="4"/>
        <v>0</v>
      </c>
    </row>
    <row r="14" spans="1:213" x14ac:dyDescent="0.25">
      <c r="A14" s="1013" t="s">
        <v>123</v>
      </c>
      <c r="B14" s="179"/>
      <c r="C14" s="2"/>
      <c r="D14" s="2"/>
      <c r="E14" s="756"/>
      <c r="F14" s="778"/>
      <c r="G14" s="2"/>
      <c r="H14" s="2"/>
      <c r="I14" s="756"/>
      <c r="J14" s="778"/>
      <c r="K14" s="2"/>
      <c r="L14" s="2"/>
      <c r="M14" s="756"/>
      <c r="N14" s="778"/>
      <c r="O14" s="2"/>
      <c r="P14" s="2"/>
      <c r="Q14" s="756"/>
      <c r="R14" s="778"/>
      <c r="S14" s="2"/>
      <c r="T14" s="2"/>
      <c r="U14" s="756"/>
      <c r="V14" s="778"/>
      <c r="W14" s="2"/>
      <c r="X14" s="2"/>
      <c r="Y14" s="756"/>
      <c r="Z14" s="778"/>
      <c r="AA14" s="2"/>
      <c r="AB14" s="2"/>
      <c r="AC14" s="756"/>
      <c r="AD14" s="778"/>
      <c r="AE14" s="2"/>
      <c r="AF14" s="2"/>
      <c r="AG14" s="756"/>
      <c r="AH14" s="778"/>
      <c r="AI14" s="2"/>
      <c r="AJ14" s="2"/>
      <c r="AK14" s="756"/>
      <c r="AL14" s="778"/>
      <c r="AM14" s="2"/>
      <c r="AN14" s="2"/>
      <c r="AO14" s="756"/>
      <c r="AP14" s="778"/>
      <c r="AQ14" s="2"/>
      <c r="AR14" s="2"/>
      <c r="AS14" s="756"/>
      <c r="AT14" s="778"/>
      <c r="AU14" s="2"/>
      <c r="AV14" s="2"/>
      <c r="AW14" s="756"/>
      <c r="AX14" s="778"/>
      <c r="AY14" s="2"/>
      <c r="AZ14" s="2"/>
      <c r="BA14" s="756"/>
      <c r="BB14" s="778"/>
      <c r="BC14" s="2"/>
      <c r="BD14" s="2"/>
      <c r="BE14" s="756"/>
      <c r="BF14" s="778"/>
      <c r="BG14" s="2"/>
      <c r="BH14" s="2"/>
      <c r="BI14" s="756"/>
      <c r="BJ14" s="778"/>
      <c r="BK14" s="2"/>
      <c r="BL14" s="2"/>
      <c r="BM14" s="756"/>
      <c r="BN14" s="778"/>
      <c r="BO14" s="2"/>
      <c r="BP14" s="2"/>
      <c r="BQ14" s="756"/>
      <c r="BR14" s="778"/>
      <c r="BS14" s="2"/>
      <c r="BT14" s="2"/>
      <c r="BU14" s="756"/>
      <c r="BV14" s="778"/>
      <c r="BW14" s="2"/>
      <c r="BX14" s="2"/>
      <c r="BY14" s="756"/>
      <c r="BZ14" s="778"/>
      <c r="CA14" s="2"/>
      <c r="CB14" s="2"/>
      <c r="CC14" s="779"/>
      <c r="CD14" s="179"/>
      <c r="CE14" s="2"/>
      <c r="CF14" s="2"/>
      <c r="CG14" s="756"/>
      <c r="CH14" s="778"/>
      <c r="CI14" s="2"/>
      <c r="CJ14" s="2"/>
      <c r="CK14" s="779"/>
      <c r="CL14" s="179"/>
      <c r="CM14" s="2"/>
      <c r="CN14" s="2"/>
      <c r="CO14" s="178"/>
      <c r="CP14" s="2"/>
      <c r="CQ14" s="2"/>
      <c r="CR14" s="2"/>
      <c r="CS14" s="178"/>
      <c r="CT14" s="2"/>
      <c r="CU14" s="2"/>
      <c r="CV14" s="2"/>
      <c r="CW14" s="178"/>
      <c r="CX14" s="2"/>
      <c r="CY14" s="2"/>
      <c r="CZ14" s="2"/>
      <c r="DA14" s="178"/>
      <c r="DB14" s="2"/>
      <c r="DC14" s="2"/>
      <c r="DD14" s="2"/>
      <c r="DE14" s="178"/>
      <c r="DF14" s="2"/>
      <c r="DG14" s="2"/>
      <c r="DH14" s="2"/>
      <c r="DI14" s="178"/>
      <c r="DJ14" s="2"/>
      <c r="DK14" s="2"/>
      <c r="DL14" s="2"/>
      <c r="DM14" s="178"/>
      <c r="DN14" s="2"/>
      <c r="DO14" s="2"/>
      <c r="DP14" s="2"/>
      <c r="DQ14" s="178"/>
      <c r="DR14" s="2"/>
      <c r="DS14" s="2"/>
      <c r="DT14" s="2"/>
      <c r="DU14" s="178"/>
      <c r="DV14" s="2"/>
      <c r="DW14" s="2"/>
      <c r="DX14" s="2"/>
      <c r="DY14" s="178"/>
      <c r="DZ14" s="2"/>
      <c r="EA14" s="2"/>
      <c r="EB14" s="2"/>
      <c r="EC14" s="178"/>
      <c r="ED14" s="2"/>
      <c r="EE14" s="2"/>
      <c r="EF14" s="2"/>
      <c r="EG14" s="178"/>
      <c r="EH14" s="2"/>
      <c r="EI14" s="2"/>
      <c r="EJ14" s="2"/>
      <c r="EK14" s="178"/>
      <c r="EL14" s="2"/>
      <c r="EM14" s="2"/>
      <c r="EN14" s="2"/>
      <c r="EO14" s="178"/>
      <c r="EP14" s="2"/>
      <c r="EQ14" s="2"/>
      <c r="ER14" s="2"/>
      <c r="ES14" s="178"/>
      <c r="ET14" s="2"/>
      <c r="EU14" s="2"/>
      <c r="EV14" s="2"/>
      <c r="EW14" s="178"/>
      <c r="EX14" s="2"/>
      <c r="EY14" s="2"/>
      <c r="EZ14" s="2"/>
      <c r="FA14" s="178"/>
      <c r="FB14" s="2"/>
      <c r="FC14" s="2"/>
      <c r="FD14" s="2"/>
      <c r="FE14" s="178"/>
      <c r="FF14" s="2"/>
      <c r="FG14" s="2"/>
      <c r="FH14" s="2"/>
      <c r="FI14" s="178"/>
      <c r="FJ14" s="2"/>
      <c r="FK14" s="2"/>
      <c r="FL14" s="2"/>
      <c r="FM14" s="178"/>
      <c r="FN14" s="2"/>
      <c r="FO14" s="2"/>
      <c r="FP14" s="2"/>
      <c r="FQ14" s="178"/>
      <c r="FR14" s="2"/>
      <c r="FS14" s="2"/>
      <c r="FT14" s="2"/>
      <c r="FU14" s="178"/>
      <c r="FV14" s="2"/>
      <c r="FW14" s="2"/>
      <c r="FX14" s="2"/>
      <c r="FY14" s="178"/>
      <c r="FZ14" s="2"/>
      <c r="GA14" s="2"/>
      <c r="GB14" s="2"/>
      <c r="GC14" s="178"/>
      <c r="GD14" s="2"/>
      <c r="GE14" s="2"/>
      <c r="GF14" s="2"/>
      <c r="GG14" s="178"/>
      <c r="GH14" s="2"/>
      <c r="GI14" s="2"/>
      <c r="GJ14" s="2"/>
      <c r="GK14" s="178"/>
      <c r="GL14" s="2"/>
      <c r="GM14" s="2"/>
      <c r="GN14" s="2"/>
      <c r="GO14" s="178"/>
      <c r="GP14" s="2"/>
      <c r="GQ14" s="2"/>
      <c r="GR14" s="2"/>
      <c r="GS14" s="178"/>
      <c r="GT14" s="2"/>
      <c r="GU14" s="2"/>
      <c r="GV14" s="2"/>
      <c r="GW14" s="178"/>
      <c r="GX14" s="2"/>
      <c r="GY14" s="2"/>
      <c r="GZ14" s="2"/>
      <c r="HA14" s="756"/>
      <c r="HB14" s="81">
        <f>B14+F14+J14+N14+R14+V14+Z14+AD14+AH14+AL14+AP14+AT14+AX14+BB14+BF14+BJ14+BN14+BR14+BV14+BZ14+CD14+CH14+CL14+CP14+CT14+CX14+DB14+DF14+DJ14+DN14+DR14+DV14+DZ14+ED14+EH14+EL14+EP14+ET14+EX14+FB14+FF14+FJ14+FN14+FR14+FV14+FZ14+GD14+GH14+GL14+GP14+GT14+GX14</f>
        <v>0</v>
      </c>
      <c r="HC14" s="28">
        <f t="shared" ref="HC14" si="5">C14+G14+K14+O14+S14+W14+AA14+AE14+AI14+AM14+AQ14+AU14+AY14+BC14+BG14+BK14+BO14+BS14+BW14+CA14+CE14+CI14+CM14+CQ14+CU14+CY14+DC14+DG14+DK14+DO14+DS14+DW14+EA14+EE14+EI14+EM14+EQ14+EU14+EY14+FC14+FG14+FK14+FO14+FS14+FW14+GA14+GE14+GI14+GM14+GQ14+GU14+GY14</f>
        <v>0</v>
      </c>
      <c r="HD14" s="762">
        <f>D14+H14+L14+P14+T14+X14+AB14+AF14+AJ14+AN14+AR14+AV14+AZ14+BD14+BH14+BL14+BP14+BT14+BX14+CB14+CF14+CJ14+CN14+CR14+CV14+CZ14+DD14+DH14+DL14+DP14+DT14+DX14+EB14+EF14+EJ14+EN14+ER14+EV14+EZ14+FD14+FH14+FL14+FP14+FT14+FX14+GB14+GF14+GJ14+GN14+GR14+GV14+GZ14</f>
        <v>0</v>
      </c>
      <c r="HE14" s="763">
        <f>E14+I14+M14+Q14+U14+Y14+AC14+AG14+AK14+AO14+AS14+AW14+BA14+BE14+BI14+BM14+BQ14+BU14+BY14+CC14+CG14+CK14+CO14+CS14+CW14+DA14+DE14+DI14+DM14+DQ14+DU14+DY14+EC14+EG14+EK14+EO14+ES14+EW14+FA14+FE14+FI14+FM14+FQ14+FU14+FY14+GC14+GG14+GK14+GO14+GS14+GW14+HA14</f>
        <v>0</v>
      </c>
    </row>
    <row r="15" spans="1:213" x14ac:dyDescent="0.25">
      <c r="A15" s="1013" t="s">
        <v>124</v>
      </c>
      <c r="B15" s="179"/>
      <c r="C15" s="2"/>
      <c r="D15" s="2"/>
      <c r="E15" s="756"/>
      <c r="F15" s="778"/>
      <c r="G15" s="2"/>
      <c r="H15" s="2"/>
      <c r="I15" s="756"/>
      <c r="J15" s="778"/>
      <c r="K15" s="2"/>
      <c r="L15" s="2"/>
      <c r="M15" s="756"/>
      <c r="N15" s="778"/>
      <c r="O15" s="2"/>
      <c r="P15" s="2"/>
      <c r="Q15" s="756"/>
      <c r="R15" s="778"/>
      <c r="S15" s="2"/>
      <c r="T15" s="2"/>
      <c r="U15" s="756"/>
      <c r="V15" s="778"/>
      <c r="W15" s="2"/>
      <c r="X15" s="2"/>
      <c r="Y15" s="756"/>
      <c r="Z15" s="778"/>
      <c r="AA15" s="2"/>
      <c r="AB15" s="2"/>
      <c r="AC15" s="756"/>
      <c r="AD15" s="778"/>
      <c r="AE15" s="2"/>
      <c r="AF15" s="2"/>
      <c r="AG15" s="756"/>
      <c r="AH15" s="778"/>
      <c r="AI15" s="2"/>
      <c r="AJ15" s="2"/>
      <c r="AK15" s="756"/>
      <c r="AL15" s="778"/>
      <c r="AM15" s="2"/>
      <c r="AN15" s="2"/>
      <c r="AO15" s="756"/>
      <c r="AP15" s="778"/>
      <c r="AQ15" s="2"/>
      <c r="AR15" s="2"/>
      <c r="AS15" s="756"/>
      <c r="AT15" s="778"/>
      <c r="AU15" s="2"/>
      <c r="AV15" s="2"/>
      <c r="AW15" s="756"/>
      <c r="AX15" s="778"/>
      <c r="AY15" s="2"/>
      <c r="AZ15" s="2"/>
      <c r="BA15" s="756"/>
      <c r="BB15" s="778"/>
      <c r="BC15" s="2"/>
      <c r="BD15" s="2"/>
      <c r="BE15" s="756"/>
      <c r="BF15" s="778"/>
      <c r="BG15" s="2"/>
      <c r="BH15" s="2"/>
      <c r="BI15" s="756"/>
      <c r="BJ15" s="778"/>
      <c r="BK15" s="2"/>
      <c r="BL15" s="2"/>
      <c r="BM15" s="756"/>
      <c r="BN15" s="778"/>
      <c r="BO15" s="2"/>
      <c r="BP15" s="2"/>
      <c r="BQ15" s="756"/>
      <c r="BR15" s="778"/>
      <c r="BS15" s="2"/>
      <c r="BT15" s="2"/>
      <c r="BU15" s="756"/>
      <c r="BV15" s="778"/>
      <c r="BW15" s="2"/>
      <c r="BX15" s="2"/>
      <c r="BY15" s="756"/>
      <c r="BZ15" s="778"/>
      <c r="CA15" s="2"/>
      <c r="CB15" s="2"/>
      <c r="CC15" s="779"/>
      <c r="CD15" s="179"/>
      <c r="CE15" s="2"/>
      <c r="CF15" s="2"/>
      <c r="CG15" s="756"/>
      <c r="CH15" s="778"/>
      <c r="CI15" s="2"/>
      <c r="CJ15" s="2"/>
      <c r="CK15" s="779"/>
      <c r="CL15" s="179"/>
      <c r="CM15" s="2"/>
      <c r="CN15" s="2"/>
      <c r="CO15" s="178"/>
      <c r="CP15" s="2"/>
      <c r="CQ15" s="2"/>
      <c r="CR15" s="2"/>
      <c r="CS15" s="178"/>
      <c r="CT15" s="2"/>
      <c r="CU15" s="2"/>
      <c r="CV15" s="2"/>
      <c r="CW15" s="178"/>
      <c r="CX15" s="2"/>
      <c r="CY15" s="2"/>
      <c r="CZ15" s="2"/>
      <c r="DA15" s="178"/>
      <c r="DB15" s="2"/>
      <c r="DC15" s="2"/>
      <c r="DD15" s="2"/>
      <c r="DE15" s="178"/>
      <c r="DF15" s="2"/>
      <c r="DG15" s="2"/>
      <c r="DH15" s="2"/>
      <c r="DI15" s="178"/>
      <c r="DJ15" s="2"/>
      <c r="DK15" s="2"/>
      <c r="DL15" s="2"/>
      <c r="DM15" s="178"/>
      <c r="DN15" s="2"/>
      <c r="DO15" s="2"/>
      <c r="DP15" s="2"/>
      <c r="DQ15" s="178"/>
      <c r="DR15" s="2"/>
      <c r="DS15" s="2"/>
      <c r="DT15" s="2"/>
      <c r="DU15" s="178"/>
      <c r="DV15" s="2"/>
      <c r="DW15" s="2"/>
      <c r="DX15" s="2"/>
      <c r="DY15" s="178"/>
      <c r="DZ15" s="2"/>
      <c r="EA15" s="2"/>
      <c r="EB15" s="2"/>
      <c r="EC15" s="178"/>
      <c r="ED15" s="2"/>
      <c r="EE15" s="2"/>
      <c r="EF15" s="2"/>
      <c r="EG15" s="178"/>
      <c r="EH15" s="2"/>
      <c r="EI15" s="2"/>
      <c r="EJ15" s="2"/>
      <c r="EK15" s="178"/>
      <c r="EL15" s="2"/>
      <c r="EM15" s="2"/>
      <c r="EN15" s="2"/>
      <c r="EO15" s="178"/>
      <c r="EP15" s="2"/>
      <c r="EQ15" s="2"/>
      <c r="ER15" s="2"/>
      <c r="ES15" s="178"/>
      <c r="ET15" s="2"/>
      <c r="EU15" s="2"/>
      <c r="EV15" s="2"/>
      <c r="EW15" s="178"/>
      <c r="EX15" s="2"/>
      <c r="EY15" s="2"/>
      <c r="EZ15" s="2"/>
      <c r="FA15" s="178"/>
      <c r="FB15" s="2"/>
      <c r="FC15" s="2"/>
      <c r="FD15" s="2"/>
      <c r="FE15" s="178"/>
      <c r="FF15" s="2"/>
      <c r="FG15" s="2"/>
      <c r="FH15" s="2"/>
      <c r="FI15" s="178"/>
      <c r="FJ15" s="2"/>
      <c r="FK15" s="2"/>
      <c r="FL15" s="2"/>
      <c r="FM15" s="178"/>
      <c r="FN15" s="2"/>
      <c r="FO15" s="2"/>
      <c r="FP15" s="2"/>
      <c r="FQ15" s="178"/>
      <c r="FR15" s="2"/>
      <c r="FS15" s="2"/>
      <c r="FT15" s="2"/>
      <c r="FU15" s="178"/>
      <c r="FV15" s="2"/>
      <c r="FW15" s="2"/>
      <c r="FX15" s="2"/>
      <c r="FY15" s="178"/>
      <c r="FZ15" s="2"/>
      <c r="GA15" s="2"/>
      <c r="GB15" s="2"/>
      <c r="GC15" s="178"/>
      <c r="GD15" s="2"/>
      <c r="GE15" s="2"/>
      <c r="GF15" s="2"/>
      <c r="GG15" s="178"/>
      <c r="GH15" s="2"/>
      <c r="GI15" s="2"/>
      <c r="GJ15" s="2"/>
      <c r="GK15" s="178"/>
      <c r="GL15" s="2"/>
      <c r="GM15" s="2"/>
      <c r="GN15" s="2"/>
      <c r="GO15" s="178"/>
      <c r="GP15" s="2"/>
      <c r="GQ15" s="2"/>
      <c r="GR15" s="2"/>
      <c r="GS15" s="178"/>
      <c r="GT15" s="2"/>
      <c r="GU15" s="2"/>
      <c r="GV15" s="2"/>
      <c r="GW15" s="178"/>
      <c r="GX15" s="2"/>
      <c r="GY15" s="2"/>
      <c r="GZ15" s="2"/>
      <c r="HA15" s="756"/>
      <c r="HB15" s="81">
        <f>B15+F15+J15+N15+R15+V15+Z15+AD15+AH15+AL15+AP15+AT15+AX15+BB15+BF15+BJ15+BN15+BR15+BV15+BZ15+CD15+CH15+CL15+CP15+CT15+CX15+DB15+DF15+DJ15+DN15+DR15+DV15+DZ15+ED15+EH15+EL15+EP15+ET15+EX15+FB15+FF15+FJ15+FN15+FR15+FV15+FZ15+GD15+GH15+GL15+GP15+GT15+GX15</f>
        <v>0</v>
      </c>
      <c r="HC15" s="28">
        <f>C15+G15+K15+O15+S15+W15+AA15+AE15+AI15+AM15+AQ15+AU15+AY15+BC15+BG15+BK15+BO15+BS15+BW15+CA15+CE15+CI15+CM15+CQ15+CU15+CY15+DC15+DG15+DK15+DO15+DS15+DW15+EA15+EE15+EI15+EM15+EQ15+EU15+EY15+FC15+FG15+FK15+FO15+FS15+FW15+GA15+GE15+GI15+GM15+GQ15+GU15+GY15</f>
        <v>0</v>
      </c>
      <c r="HD15" s="762">
        <f>D15+H15+L15+P15+T15+X15+AB15+AF15+AJ15+AN15+AR15+AV15+AZ15+BD15+BH15+BL15+BP15+BT15+BX15+CB15+CF15+CJ15+CN15+CR15+CV15+CZ15+DD15+DH15+DL15+DP15+DT15+DX15+EB15+EF15+EJ15+EN15+ER15+EV15+EZ15+FD15+FH15+FL15+FP15+FT15+FX15+GB15+GF15+GJ15+GN15+GR15+GV15+GZ15</f>
        <v>0</v>
      </c>
      <c r="HE15" s="763">
        <f>E15+I15+M15+Q15+U15+Y15+AC15+AG15+AK15+AO15+AS15+AW15+BA15+BE15+BI15+BM15+BQ15+BU15+BY15+CC15+CG15+CK15+CO15+CS15+CW15+DA15+DE15+DI15+DM15+DQ15+DU15+DY15+EC15+EG15+EK15+EO15+ES15+EW15+FA15+FE15+FI15+FM15+FQ15+FU15+FY15+GC15+GG15+GK15+GO15+GS15+GW15+HA15</f>
        <v>0</v>
      </c>
    </row>
    <row r="16" spans="1:213" x14ac:dyDescent="0.25">
      <c r="A16" s="1014" t="s">
        <v>125</v>
      </c>
      <c r="B16" s="778"/>
      <c r="C16" s="2"/>
      <c r="D16" s="2"/>
      <c r="E16" s="756"/>
      <c r="F16" s="778"/>
      <c r="G16" s="2"/>
      <c r="H16" s="2"/>
      <c r="I16" s="756"/>
      <c r="J16" s="778"/>
      <c r="K16" s="2"/>
      <c r="L16" s="2"/>
      <c r="M16" s="756"/>
      <c r="N16" s="778"/>
      <c r="O16" s="2"/>
      <c r="P16" s="2"/>
      <c r="Q16" s="756"/>
      <c r="R16" s="778"/>
      <c r="S16" s="2"/>
      <c r="T16" s="2"/>
      <c r="U16" s="756"/>
      <c r="V16" s="778"/>
      <c r="W16" s="2"/>
      <c r="X16" s="2"/>
      <c r="Y16" s="756"/>
      <c r="Z16" s="778"/>
      <c r="AA16" s="2"/>
      <c r="AB16" s="2"/>
      <c r="AC16" s="756"/>
      <c r="AD16" s="778"/>
      <c r="AE16" s="2"/>
      <c r="AF16" s="2"/>
      <c r="AG16" s="756"/>
      <c r="AH16" s="778"/>
      <c r="AI16" s="2"/>
      <c r="AJ16" s="2"/>
      <c r="AK16" s="756"/>
      <c r="AL16" s="778"/>
      <c r="AM16" s="2"/>
      <c r="AN16" s="2"/>
      <c r="AO16" s="756"/>
      <c r="AP16" s="778"/>
      <c r="AQ16" s="2"/>
      <c r="AR16" s="2"/>
      <c r="AS16" s="756"/>
      <c r="AT16" s="778"/>
      <c r="AU16" s="2"/>
      <c r="AV16" s="2"/>
      <c r="AW16" s="756"/>
      <c r="AX16" s="778"/>
      <c r="AY16" s="2"/>
      <c r="AZ16" s="2"/>
      <c r="BA16" s="756"/>
      <c r="BB16" s="778"/>
      <c r="BC16" s="2"/>
      <c r="BD16" s="2"/>
      <c r="BE16" s="756"/>
      <c r="BF16" s="778"/>
      <c r="BG16" s="2"/>
      <c r="BH16" s="2"/>
      <c r="BI16" s="756"/>
      <c r="BJ16" s="778"/>
      <c r="BK16" s="2"/>
      <c r="BL16" s="2"/>
      <c r="BM16" s="756"/>
      <c r="BN16" s="778"/>
      <c r="BO16" s="2"/>
      <c r="BP16" s="2"/>
      <c r="BQ16" s="756"/>
      <c r="BR16" s="778"/>
      <c r="BS16" s="2"/>
      <c r="BT16" s="2"/>
      <c r="BU16" s="756"/>
      <c r="BV16" s="778"/>
      <c r="BW16" s="2"/>
      <c r="BX16" s="2"/>
      <c r="BY16" s="756"/>
      <c r="BZ16" s="778"/>
      <c r="CA16" s="2"/>
      <c r="CB16" s="2"/>
      <c r="CC16" s="779"/>
      <c r="CD16" s="179"/>
      <c r="CE16" s="2"/>
      <c r="CF16" s="2"/>
      <c r="CG16" s="756"/>
      <c r="CH16" s="778"/>
      <c r="CI16" s="2"/>
      <c r="CJ16" s="2"/>
      <c r="CK16" s="779"/>
      <c r="CL16" s="179"/>
      <c r="CM16" s="2"/>
      <c r="CN16" s="2"/>
      <c r="CO16" s="178"/>
      <c r="CP16" s="2"/>
      <c r="CQ16" s="2"/>
      <c r="CR16" s="2"/>
      <c r="CS16" s="178"/>
      <c r="CT16" s="2"/>
      <c r="CU16" s="2"/>
      <c r="CV16" s="2"/>
      <c r="CW16" s="178"/>
      <c r="CX16" s="2"/>
      <c r="CY16" s="2"/>
      <c r="CZ16" s="2"/>
      <c r="DA16" s="178"/>
      <c r="DB16" s="2"/>
      <c r="DC16" s="2"/>
      <c r="DD16" s="2"/>
      <c r="DE16" s="178"/>
      <c r="DF16" s="2"/>
      <c r="DG16" s="2"/>
      <c r="DH16" s="2"/>
      <c r="DI16" s="178"/>
      <c r="DJ16" s="2"/>
      <c r="DK16" s="2"/>
      <c r="DL16" s="2"/>
      <c r="DM16" s="178"/>
      <c r="DN16" s="2"/>
      <c r="DO16" s="2"/>
      <c r="DP16" s="2"/>
      <c r="DQ16" s="178"/>
      <c r="DR16" s="2"/>
      <c r="DS16" s="2"/>
      <c r="DT16" s="2"/>
      <c r="DU16" s="178"/>
      <c r="DV16" s="2"/>
      <c r="DW16" s="2"/>
      <c r="DX16" s="2"/>
      <c r="DY16" s="178"/>
      <c r="DZ16" s="2"/>
      <c r="EA16" s="2"/>
      <c r="EB16" s="2"/>
      <c r="EC16" s="178"/>
      <c r="ED16" s="2"/>
      <c r="EE16" s="2"/>
      <c r="EF16" s="2"/>
      <c r="EG16" s="178"/>
      <c r="EH16" s="2"/>
      <c r="EI16" s="2"/>
      <c r="EJ16" s="2"/>
      <c r="EK16" s="178"/>
      <c r="EL16" s="2"/>
      <c r="EM16" s="2"/>
      <c r="EN16" s="2"/>
      <c r="EO16" s="178"/>
      <c r="EP16" s="2"/>
      <c r="EQ16" s="2"/>
      <c r="ER16" s="2"/>
      <c r="ES16" s="178"/>
      <c r="ET16" s="2"/>
      <c r="EU16" s="2"/>
      <c r="EV16" s="2"/>
      <c r="EW16" s="178"/>
      <c r="EX16" s="2"/>
      <c r="EY16" s="2"/>
      <c r="EZ16" s="2"/>
      <c r="FA16" s="178"/>
      <c r="FB16" s="2"/>
      <c r="FC16" s="2"/>
      <c r="FD16" s="2"/>
      <c r="FE16" s="178"/>
      <c r="FF16" s="2"/>
      <c r="FG16" s="2"/>
      <c r="FH16" s="2"/>
      <c r="FI16" s="178"/>
      <c r="FJ16" s="2"/>
      <c r="FK16" s="2"/>
      <c r="FL16" s="2"/>
      <c r="FM16" s="178"/>
      <c r="FN16" s="2"/>
      <c r="FO16" s="2"/>
      <c r="FP16" s="2"/>
      <c r="FQ16" s="178"/>
      <c r="FR16" s="2"/>
      <c r="FS16" s="2"/>
      <c r="FT16" s="2"/>
      <c r="FU16" s="178"/>
      <c r="FV16" s="2"/>
      <c r="FW16" s="2"/>
      <c r="FX16" s="2"/>
      <c r="FY16" s="178"/>
      <c r="FZ16" s="2"/>
      <c r="GA16" s="2"/>
      <c r="GB16" s="2"/>
      <c r="GC16" s="178"/>
      <c r="GD16" s="2"/>
      <c r="GE16" s="2"/>
      <c r="GF16" s="2"/>
      <c r="GG16" s="178"/>
      <c r="GH16" s="2"/>
      <c r="GI16" s="2"/>
      <c r="GJ16" s="2"/>
      <c r="GK16" s="178"/>
      <c r="GL16" s="2"/>
      <c r="GM16" s="2"/>
      <c r="GN16" s="2"/>
      <c r="GO16" s="178"/>
      <c r="GP16" s="2"/>
      <c r="GQ16" s="2"/>
      <c r="GR16" s="2"/>
      <c r="GS16" s="178"/>
      <c r="GT16" s="2"/>
      <c r="GU16" s="2"/>
      <c r="GV16" s="2"/>
      <c r="GW16" s="178"/>
      <c r="GX16" s="2"/>
      <c r="GY16" s="2"/>
      <c r="GZ16" s="2"/>
      <c r="HA16" s="756"/>
      <c r="HB16" s="81">
        <f t="shared" si="0"/>
        <v>0</v>
      </c>
      <c r="HC16" s="28">
        <f t="shared" si="1"/>
        <v>0</v>
      </c>
      <c r="HD16" s="762">
        <f t="shared" si="2"/>
        <v>0</v>
      </c>
      <c r="HE16" s="763">
        <f t="shared" si="3"/>
        <v>0</v>
      </c>
    </row>
    <row r="17" spans="1:213" x14ac:dyDescent="0.25">
      <c r="A17" s="207" t="s">
        <v>126</v>
      </c>
      <c r="B17" s="778"/>
      <c r="C17" s="2"/>
      <c r="D17" s="2"/>
      <c r="E17" s="756"/>
      <c r="F17" s="778">
        <v>2</v>
      </c>
      <c r="G17" s="2"/>
      <c r="H17" s="2"/>
      <c r="I17" s="756"/>
      <c r="J17" s="778"/>
      <c r="K17" s="2"/>
      <c r="L17" s="2"/>
      <c r="M17" s="756"/>
      <c r="N17" s="778"/>
      <c r="O17" s="2">
        <v>1</v>
      </c>
      <c r="P17" s="2"/>
      <c r="Q17" s="756"/>
      <c r="R17" s="778">
        <v>1</v>
      </c>
      <c r="S17" s="2"/>
      <c r="T17" s="2"/>
      <c r="U17" s="756"/>
      <c r="V17" s="778">
        <v>2</v>
      </c>
      <c r="W17" s="2">
        <v>1</v>
      </c>
      <c r="X17" s="2"/>
      <c r="Y17" s="756"/>
      <c r="Z17" s="778">
        <v>1</v>
      </c>
      <c r="AA17" s="2">
        <v>1</v>
      </c>
      <c r="AB17" s="2"/>
      <c r="AC17" s="756"/>
      <c r="AD17" s="778"/>
      <c r="AE17" s="2"/>
      <c r="AF17" s="2"/>
      <c r="AG17" s="756"/>
      <c r="AH17" s="778"/>
      <c r="AI17" s="2"/>
      <c r="AJ17" s="2"/>
      <c r="AK17" s="756"/>
      <c r="AL17" s="778">
        <v>2</v>
      </c>
      <c r="AM17" s="2"/>
      <c r="AN17" s="2"/>
      <c r="AO17" s="756"/>
      <c r="AP17" s="778">
        <v>1</v>
      </c>
      <c r="AQ17" s="2"/>
      <c r="AR17" s="2"/>
      <c r="AS17" s="756"/>
      <c r="AT17" s="778"/>
      <c r="AU17" s="2"/>
      <c r="AV17" s="2"/>
      <c r="AW17" s="756"/>
      <c r="AX17" s="778"/>
      <c r="AY17" s="2"/>
      <c r="AZ17" s="2"/>
      <c r="BA17" s="756"/>
      <c r="BB17" s="778"/>
      <c r="BC17" s="2">
        <v>1</v>
      </c>
      <c r="BD17" s="2"/>
      <c r="BE17" s="756"/>
      <c r="BF17" s="778"/>
      <c r="BG17" s="2"/>
      <c r="BH17" s="2"/>
      <c r="BI17" s="756"/>
      <c r="BJ17" s="778">
        <v>1</v>
      </c>
      <c r="BK17" s="2">
        <v>1</v>
      </c>
      <c r="BL17" s="2"/>
      <c r="BM17" s="756"/>
      <c r="BN17" s="778"/>
      <c r="BO17" s="2"/>
      <c r="BP17" s="2"/>
      <c r="BQ17" s="756"/>
      <c r="BR17" s="778"/>
      <c r="BS17" s="2"/>
      <c r="BT17" s="2"/>
      <c r="BU17" s="756"/>
      <c r="BV17" s="778">
        <v>1</v>
      </c>
      <c r="BW17" s="2"/>
      <c r="BX17" s="2"/>
      <c r="BY17" s="756"/>
      <c r="BZ17" s="778"/>
      <c r="CA17" s="2"/>
      <c r="CB17" s="2"/>
      <c r="CC17" s="779"/>
      <c r="CD17" s="179"/>
      <c r="CE17" s="2"/>
      <c r="CF17" s="2"/>
      <c r="CG17" s="756"/>
      <c r="CH17" s="778">
        <v>2</v>
      </c>
      <c r="CI17" s="2"/>
      <c r="CJ17" s="2"/>
      <c r="CK17" s="779"/>
      <c r="CL17" s="179">
        <v>2</v>
      </c>
      <c r="CM17" s="2">
        <v>2</v>
      </c>
      <c r="CN17" s="2"/>
      <c r="CO17" s="178"/>
      <c r="CP17" s="2"/>
      <c r="CQ17" s="2"/>
      <c r="CR17" s="2"/>
      <c r="CS17" s="178"/>
      <c r="CT17" s="2"/>
      <c r="CU17" s="2"/>
      <c r="CV17" s="2"/>
      <c r="CW17" s="178"/>
      <c r="CX17" s="2">
        <v>1</v>
      </c>
      <c r="CY17" s="2"/>
      <c r="CZ17" s="2"/>
      <c r="DA17" s="178"/>
      <c r="DB17" s="2">
        <v>1</v>
      </c>
      <c r="DC17" s="2"/>
      <c r="DD17" s="2"/>
      <c r="DE17" s="178"/>
      <c r="DF17" s="2"/>
      <c r="DG17" s="2">
        <v>1</v>
      </c>
      <c r="DH17" s="2"/>
      <c r="DI17" s="178"/>
      <c r="DJ17" s="2"/>
      <c r="DK17" s="2"/>
      <c r="DL17" s="2"/>
      <c r="DM17" s="178"/>
      <c r="DN17" s="2"/>
      <c r="DO17" s="2"/>
      <c r="DP17" s="2"/>
      <c r="DQ17" s="178"/>
      <c r="DR17" s="2"/>
      <c r="DS17" s="2"/>
      <c r="DT17" s="2"/>
      <c r="DU17" s="178"/>
      <c r="DV17" s="2"/>
      <c r="DW17" s="2"/>
      <c r="DX17" s="2"/>
      <c r="DY17" s="178"/>
      <c r="DZ17" s="2"/>
      <c r="EA17" s="2"/>
      <c r="EB17" s="2"/>
      <c r="EC17" s="178"/>
      <c r="ED17" s="2"/>
      <c r="EE17" s="2"/>
      <c r="EF17" s="2"/>
      <c r="EG17" s="178"/>
      <c r="EH17" s="2"/>
      <c r="EI17" s="2"/>
      <c r="EJ17" s="2"/>
      <c r="EK17" s="178"/>
      <c r="EL17" s="2"/>
      <c r="EM17" s="2"/>
      <c r="EN17" s="2"/>
      <c r="EO17" s="178"/>
      <c r="EP17" s="2"/>
      <c r="EQ17" s="2"/>
      <c r="ER17" s="2"/>
      <c r="ES17" s="178"/>
      <c r="ET17" s="2"/>
      <c r="EU17" s="2"/>
      <c r="EV17" s="2"/>
      <c r="EW17" s="178"/>
      <c r="EX17" s="2"/>
      <c r="EY17" s="2"/>
      <c r="EZ17" s="2"/>
      <c r="FA17" s="178"/>
      <c r="FB17" s="2"/>
      <c r="FC17" s="2"/>
      <c r="FD17" s="2"/>
      <c r="FE17" s="178"/>
      <c r="FF17" s="2"/>
      <c r="FG17" s="2"/>
      <c r="FH17" s="2"/>
      <c r="FI17" s="178"/>
      <c r="FJ17" s="2"/>
      <c r="FK17" s="2"/>
      <c r="FL17" s="2"/>
      <c r="FM17" s="178"/>
      <c r="FN17" s="2"/>
      <c r="FO17" s="2"/>
      <c r="FP17" s="2"/>
      <c r="FQ17" s="178"/>
      <c r="FR17" s="2"/>
      <c r="FS17" s="2"/>
      <c r="FT17" s="2"/>
      <c r="FU17" s="178"/>
      <c r="FV17" s="2"/>
      <c r="FW17" s="2"/>
      <c r="FX17" s="2"/>
      <c r="FY17" s="178"/>
      <c r="FZ17" s="2"/>
      <c r="GA17" s="2"/>
      <c r="GB17" s="2"/>
      <c r="GC17" s="178"/>
      <c r="GD17" s="2"/>
      <c r="GE17" s="2"/>
      <c r="GF17" s="2"/>
      <c r="GG17" s="178"/>
      <c r="GH17" s="2"/>
      <c r="GI17" s="2"/>
      <c r="GJ17" s="2"/>
      <c r="GK17" s="178"/>
      <c r="GL17" s="2"/>
      <c r="GM17" s="2"/>
      <c r="GN17" s="2"/>
      <c r="GO17" s="178"/>
      <c r="GP17" s="2"/>
      <c r="GQ17" s="2"/>
      <c r="GR17" s="2"/>
      <c r="GS17" s="178"/>
      <c r="GT17" s="2"/>
      <c r="GU17" s="2"/>
      <c r="GV17" s="2"/>
      <c r="GW17" s="178"/>
      <c r="GX17" s="2"/>
      <c r="GY17" s="2"/>
      <c r="GZ17" s="2"/>
      <c r="HA17" s="756"/>
      <c r="HB17" s="81">
        <f t="shared" si="0"/>
        <v>17</v>
      </c>
      <c r="HC17" s="28">
        <f t="shared" si="1"/>
        <v>8</v>
      </c>
      <c r="HD17" s="762">
        <f t="shared" si="2"/>
        <v>0</v>
      </c>
      <c r="HE17" s="763">
        <f t="shared" si="3"/>
        <v>0</v>
      </c>
    </row>
    <row r="18" spans="1:213" x14ac:dyDescent="0.25">
      <c r="A18" s="207" t="s">
        <v>127</v>
      </c>
      <c r="B18" s="778"/>
      <c r="C18" s="2"/>
      <c r="D18" s="2"/>
      <c r="E18" s="756"/>
      <c r="F18" s="778"/>
      <c r="G18" s="2"/>
      <c r="H18" s="2"/>
      <c r="I18" s="756"/>
      <c r="J18" s="778"/>
      <c r="K18" s="2"/>
      <c r="L18" s="2"/>
      <c r="M18" s="756"/>
      <c r="N18" s="778"/>
      <c r="O18" s="2"/>
      <c r="P18" s="2"/>
      <c r="Q18" s="756"/>
      <c r="R18" s="778"/>
      <c r="S18" s="2"/>
      <c r="T18" s="2"/>
      <c r="U18" s="756"/>
      <c r="V18" s="778"/>
      <c r="W18" s="2"/>
      <c r="X18" s="2"/>
      <c r="Y18" s="756"/>
      <c r="Z18" s="778"/>
      <c r="AA18" s="2"/>
      <c r="AB18" s="2"/>
      <c r="AC18" s="756"/>
      <c r="AD18" s="778"/>
      <c r="AE18" s="2"/>
      <c r="AF18" s="2"/>
      <c r="AG18" s="756"/>
      <c r="AH18" s="778"/>
      <c r="AI18" s="2"/>
      <c r="AJ18" s="2"/>
      <c r="AK18" s="756"/>
      <c r="AL18" s="778"/>
      <c r="AM18" s="2"/>
      <c r="AN18" s="2"/>
      <c r="AO18" s="756"/>
      <c r="AP18" s="778"/>
      <c r="AQ18" s="2"/>
      <c r="AR18" s="2"/>
      <c r="AS18" s="756"/>
      <c r="AT18" s="778"/>
      <c r="AU18" s="2"/>
      <c r="AV18" s="2"/>
      <c r="AW18" s="756"/>
      <c r="AX18" s="778"/>
      <c r="AY18" s="2"/>
      <c r="AZ18" s="2"/>
      <c r="BA18" s="756"/>
      <c r="BB18" s="778"/>
      <c r="BC18" s="2"/>
      <c r="BD18" s="2"/>
      <c r="BE18" s="756"/>
      <c r="BF18" s="778"/>
      <c r="BG18" s="2"/>
      <c r="BH18" s="2"/>
      <c r="BI18" s="756"/>
      <c r="BJ18" s="778"/>
      <c r="BK18" s="2"/>
      <c r="BL18" s="2"/>
      <c r="BM18" s="756"/>
      <c r="BN18" s="778"/>
      <c r="BO18" s="2"/>
      <c r="BP18" s="2"/>
      <c r="BQ18" s="756"/>
      <c r="BR18" s="778"/>
      <c r="BS18" s="2"/>
      <c r="BT18" s="2"/>
      <c r="BU18" s="756"/>
      <c r="BV18" s="778"/>
      <c r="BW18" s="2"/>
      <c r="BX18" s="2"/>
      <c r="BY18" s="756"/>
      <c r="BZ18" s="778"/>
      <c r="CA18" s="2"/>
      <c r="CB18" s="2"/>
      <c r="CC18" s="779"/>
      <c r="CD18" s="179"/>
      <c r="CE18" s="2"/>
      <c r="CF18" s="2"/>
      <c r="CG18" s="756"/>
      <c r="CH18" s="778"/>
      <c r="CI18" s="2"/>
      <c r="CJ18" s="2"/>
      <c r="CK18" s="779"/>
      <c r="CL18" s="179"/>
      <c r="CM18" s="2"/>
      <c r="CN18" s="2"/>
      <c r="CO18" s="178"/>
      <c r="CP18" s="2"/>
      <c r="CQ18" s="2"/>
      <c r="CR18" s="2"/>
      <c r="CS18" s="178"/>
      <c r="CT18" s="2"/>
      <c r="CU18" s="2"/>
      <c r="CV18" s="2"/>
      <c r="CW18" s="178"/>
      <c r="CX18" s="2"/>
      <c r="CY18" s="2"/>
      <c r="CZ18" s="2"/>
      <c r="DA18" s="178"/>
      <c r="DB18" s="2"/>
      <c r="DC18" s="2"/>
      <c r="DD18" s="2"/>
      <c r="DE18" s="178"/>
      <c r="DF18" s="2"/>
      <c r="DG18" s="2"/>
      <c r="DH18" s="2"/>
      <c r="DI18" s="178"/>
      <c r="DJ18" s="2"/>
      <c r="DK18" s="2"/>
      <c r="DL18" s="2"/>
      <c r="DM18" s="178"/>
      <c r="DN18" s="2"/>
      <c r="DO18" s="2"/>
      <c r="DP18" s="2"/>
      <c r="DQ18" s="178"/>
      <c r="DR18" s="2"/>
      <c r="DS18" s="2"/>
      <c r="DT18" s="2"/>
      <c r="DU18" s="178"/>
      <c r="DV18" s="2"/>
      <c r="DW18" s="2"/>
      <c r="DX18" s="2"/>
      <c r="DY18" s="178"/>
      <c r="DZ18" s="2"/>
      <c r="EA18" s="2"/>
      <c r="EB18" s="2"/>
      <c r="EC18" s="178"/>
      <c r="ED18" s="2"/>
      <c r="EE18" s="2"/>
      <c r="EF18" s="2"/>
      <c r="EG18" s="178"/>
      <c r="EH18" s="2"/>
      <c r="EI18" s="2"/>
      <c r="EJ18" s="2"/>
      <c r="EK18" s="178"/>
      <c r="EL18" s="2"/>
      <c r="EM18" s="2"/>
      <c r="EN18" s="2"/>
      <c r="EO18" s="178"/>
      <c r="EP18" s="2"/>
      <c r="EQ18" s="2"/>
      <c r="ER18" s="2"/>
      <c r="ES18" s="178"/>
      <c r="ET18" s="2"/>
      <c r="EU18" s="2"/>
      <c r="EV18" s="2"/>
      <c r="EW18" s="178"/>
      <c r="EX18" s="2"/>
      <c r="EY18" s="2"/>
      <c r="EZ18" s="2"/>
      <c r="FA18" s="178"/>
      <c r="FB18" s="2"/>
      <c r="FC18" s="2"/>
      <c r="FD18" s="2"/>
      <c r="FE18" s="178"/>
      <c r="FF18" s="2"/>
      <c r="FG18" s="2"/>
      <c r="FH18" s="2"/>
      <c r="FI18" s="178"/>
      <c r="FJ18" s="2"/>
      <c r="FK18" s="2"/>
      <c r="FL18" s="2"/>
      <c r="FM18" s="178"/>
      <c r="FN18" s="2"/>
      <c r="FO18" s="2"/>
      <c r="FP18" s="2"/>
      <c r="FQ18" s="178"/>
      <c r="FR18" s="2"/>
      <c r="FS18" s="2"/>
      <c r="FT18" s="2"/>
      <c r="FU18" s="178"/>
      <c r="FV18" s="2"/>
      <c r="FW18" s="2"/>
      <c r="FX18" s="2"/>
      <c r="FY18" s="178"/>
      <c r="FZ18" s="2"/>
      <c r="GA18" s="2"/>
      <c r="GB18" s="2"/>
      <c r="GC18" s="178"/>
      <c r="GD18" s="2"/>
      <c r="GE18" s="2"/>
      <c r="GF18" s="2"/>
      <c r="GG18" s="178"/>
      <c r="GH18" s="2"/>
      <c r="GI18" s="2"/>
      <c r="GJ18" s="2"/>
      <c r="GK18" s="178"/>
      <c r="GL18" s="2"/>
      <c r="GM18" s="2"/>
      <c r="GN18" s="2"/>
      <c r="GO18" s="178"/>
      <c r="GP18" s="2"/>
      <c r="GQ18" s="2"/>
      <c r="GR18" s="2"/>
      <c r="GS18" s="178"/>
      <c r="GT18" s="2"/>
      <c r="GU18" s="2"/>
      <c r="GV18" s="2"/>
      <c r="GW18" s="178"/>
      <c r="GX18" s="2"/>
      <c r="GY18" s="2"/>
      <c r="GZ18" s="2"/>
      <c r="HA18" s="756"/>
      <c r="HB18" s="81">
        <f t="shared" si="0"/>
        <v>0</v>
      </c>
      <c r="HC18" s="28">
        <f t="shared" si="1"/>
        <v>0</v>
      </c>
      <c r="HD18" s="762">
        <f t="shared" si="2"/>
        <v>0</v>
      </c>
      <c r="HE18" s="763">
        <f t="shared" si="3"/>
        <v>0</v>
      </c>
    </row>
    <row r="19" spans="1:213" x14ac:dyDescent="0.25">
      <c r="A19" s="207" t="s">
        <v>128</v>
      </c>
      <c r="B19" s="778">
        <v>3</v>
      </c>
      <c r="C19" s="2">
        <v>3</v>
      </c>
      <c r="D19" s="2"/>
      <c r="E19" s="756"/>
      <c r="F19" s="778">
        <v>6</v>
      </c>
      <c r="G19" s="2"/>
      <c r="H19" s="2"/>
      <c r="I19" s="756"/>
      <c r="J19" s="778">
        <v>1</v>
      </c>
      <c r="K19" s="2">
        <v>3</v>
      </c>
      <c r="L19" s="2"/>
      <c r="M19" s="756"/>
      <c r="N19" s="778">
        <v>2</v>
      </c>
      <c r="O19" s="2">
        <v>1</v>
      </c>
      <c r="P19" s="2">
        <v>1</v>
      </c>
      <c r="Q19" s="756">
        <v>16696</v>
      </c>
      <c r="R19" s="778">
        <v>3</v>
      </c>
      <c r="S19" s="2">
        <v>2</v>
      </c>
      <c r="T19" s="2"/>
      <c r="U19" s="756"/>
      <c r="V19" s="778">
        <v>2</v>
      </c>
      <c r="W19" s="2">
        <v>4</v>
      </c>
      <c r="X19" s="2"/>
      <c r="Y19" s="756"/>
      <c r="Z19" s="778">
        <v>5</v>
      </c>
      <c r="AA19" s="2">
        <v>2</v>
      </c>
      <c r="AB19" s="2">
        <v>2</v>
      </c>
      <c r="AC19" s="756">
        <v>14491</v>
      </c>
      <c r="AD19" s="778">
        <v>3</v>
      </c>
      <c r="AE19" s="2">
        <v>5</v>
      </c>
      <c r="AF19" s="2">
        <v>2</v>
      </c>
      <c r="AG19" s="756">
        <v>25798</v>
      </c>
      <c r="AH19" s="778">
        <v>3</v>
      </c>
      <c r="AI19" s="2">
        <v>3</v>
      </c>
      <c r="AJ19" s="2">
        <v>3</v>
      </c>
      <c r="AK19" s="756">
        <v>38857</v>
      </c>
      <c r="AL19" s="778"/>
      <c r="AM19" s="2"/>
      <c r="AN19" s="2"/>
      <c r="AO19" s="756"/>
      <c r="AP19" s="778">
        <v>1</v>
      </c>
      <c r="AQ19" s="2">
        <v>1</v>
      </c>
      <c r="AR19" s="2"/>
      <c r="AS19" s="756"/>
      <c r="AT19" s="778">
        <v>8</v>
      </c>
      <c r="AU19" s="2"/>
      <c r="AV19" s="2">
        <v>1</v>
      </c>
      <c r="AW19" s="756">
        <v>33387</v>
      </c>
      <c r="AX19" s="778">
        <v>6</v>
      </c>
      <c r="AY19" s="2">
        <v>3</v>
      </c>
      <c r="AZ19" s="2">
        <v>1</v>
      </c>
      <c r="BA19" s="756">
        <v>10000</v>
      </c>
      <c r="BB19" s="778">
        <v>2</v>
      </c>
      <c r="BC19" s="2">
        <v>3</v>
      </c>
      <c r="BD19" s="2"/>
      <c r="BE19" s="756">
        <v>1430</v>
      </c>
      <c r="BF19" s="778">
        <v>4</v>
      </c>
      <c r="BG19" s="2">
        <v>3</v>
      </c>
      <c r="BH19" s="2"/>
      <c r="BI19" s="756"/>
      <c r="BJ19" s="778">
        <v>4</v>
      </c>
      <c r="BK19" s="2">
        <v>2</v>
      </c>
      <c r="BL19" s="2"/>
      <c r="BM19" s="756"/>
      <c r="BN19" s="778">
        <v>7</v>
      </c>
      <c r="BO19" s="2">
        <v>1</v>
      </c>
      <c r="BP19" s="2">
        <v>3</v>
      </c>
      <c r="BQ19" s="756">
        <v>23973</v>
      </c>
      <c r="BR19" s="778">
        <v>7</v>
      </c>
      <c r="BS19" s="2">
        <v>2</v>
      </c>
      <c r="BT19" s="2">
        <v>1</v>
      </c>
      <c r="BU19" s="756">
        <v>14775</v>
      </c>
      <c r="BV19" s="778">
        <v>6</v>
      </c>
      <c r="BW19" s="2">
        <v>1</v>
      </c>
      <c r="BX19" s="2"/>
      <c r="BY19" s="756">
        <v>-86</v>
      </c>
      <c r="BZ19" s="778">
        <v>10</v>
      </c>
      <c r="CA19" s="2">
        <v>5</v>
      </c>
      <c r="CB19" s="2">
        <v>3</v>
      </c>
      <c r="CC19" s="779">
        <v>23512</v>
      </c>
      <c r="CD19" s="179">
        <v>5</v>
      </c>
      <c r="CE19" s="2">
        <v>4</v>
      </c>
      <c r="CF19" s="2"/>
      <c r="CG19" s="756"/>
      <c r="CH19" s="778">
        <v>1</v>
      </c>
      <c r="CI19" s="2">
        <v>2</v>
      </c>
      <c r="CJ19" s="2"/>
      <c r="CK19" s="779"/>
      <c r="CL19" s="179">
        <v>2</v>
      </c>
      <c r="CM19" s="2">
        <v>3</v>
      </c>
      <c r="CN19" s="2">
        <v>0</v>
      </c>
      <c r="CO19" s="178">
        <v>-19575</v>
      </c>
      <c r="CP19" s="2"/>
      <c r="CQ19" s="2">
        <v>1</v>
      </c>
      <c r="CR19" s="2"/>
      <c r="CS19" s="178"/>
      <c r="CT19" s="2">
        <v>3</v>
      </c>
      <c r="CU19" s="2">
        <v>1</v>
      </c>
      <c r="CV19" s="2">
        <v>1</v>
      </c>
      <c r="CW19" s="178">
        <v>50000</v>
      </c>
      <c r="CX19" s="2">
        <v>8</v>
      </c>
      <c r="CY19" s="2">
        <v>3</v>
      </c>
      <c r="CZ19" s="2">
        <v>1</v>
      </c>
      <c r="DA19" s="178">
        <v>8150</v>
      </c>
      <c r="DB19" s="2">
        <v>2</v>
      </c>
      <c r="DC19" s="2">
        <v>5</v>
      </c>
      <c r="DD19" s="2"/>
      <c r="DE19" s="178"/>
      <c r="DF19" s="2">
        <v>6</v>
      </c>
      <c r="DG19" s="2">
        <v>5</v>
      </c>
      <c r="DH19" s="2">
        <v>1</v>
      </c>
      <c r="DI19" s="178">
        <v>8052</v>
      </c>
      <c r="DJ19" s="2"/>
      <c r="DK19" s="2"/>
      <c r="DL19" s="2"/>
      <c r="DM19" s="178"/>
      <c r="DN19" s="2"/>
      <c r="DO19" s="2"/>
      <c r="DP19" s="2"/>
      <c r="DQ19" s="178"/>
      <c r="DR19" s="2"/>
      <c r="DS19" s="2"/>
      <c r="DT19" s="2"/>
      <c r="DU19" s="178"/>
      <c r="DV19" s="2"/>
      <c r="DW19" s="2"/>
      <c r="DX19" s="2"/>
      <c r="DY19" s="178"/>
      <c r="DZ19" s="2"/>
      <c r="EA19" s="2"/>
      <c r="EB19" s="2"/>
      <c r="EC19" s="178"/>
      <c r="ED19" s="2"/>
      <c r="EE19" s="2"/>
      <c r="EF19" s="2"/>
      <c r="EG19" s="178"/>
      <c r="EH19" s="2"/>
      <c r="EI19" s="2"/>
      <c r="EJ19" s="2"/>
      <c r="EK19" s="178"/>
      <c r="EL19" s="2"/>
      <c r="EM19" s="2"/>
      <c r="EN19" s="2"/>
      <c r="EO19" s="178"/>
      <c r="EP19" s="2"/>
      <c r="EQ19" s="2"/>
      <c r="ER19" s="2"/>
      <c r="ES19" s="178"/>
      <c r="ET19" s="2"/>
      <c r="EU19" s="2"/>
      <c r="EV19" s="2"/>
      <c r="EW19" s="178"/>
      <c r="EX19" s="2"/>
      <c r="EY19" s="2"/>
      <c r="EZ19" s="2"/>
      <c r="FA19" s="178"/>
      <c r="FB19" s="2"/>
      <c r="FC19" s="2"/>
      <c r="FD19" s="2"/>
      <c r="FE19" s="178"/>
      <c r="FF19" s="2"/>
      <c r="FG19" s="2"/>
      <c r="FH19" s="2"/>
      <c r="FI19" s="178"/>
      <c r="FJ19" s="2"/>
      <c r="FK19" s="2"/>
      <c r="FL19" s="2"/>
      <c r="FM19" s="178"/>
      <c r="FN19" s="2"/>
      <c r="FO19" s="2"/>
      <c r="FP19" s="2"/>
      <c r="FQ19" s="178"/>
      <c r="FR19" s="2"/>
      <c r="FS19" s="2"/>
      <c r="FT19" s="2"/>
      <c r="FU19" s="178"/>
      <c r="FV19" s="2"/>
      <c r="FW19" s="2"/>
      <c r="FX19" s="2"/>
      <c r="FY19" s="178"/>
      <c r="FZ19" s="2"/>
      <c r="GA19" s="2"/>
      <c r="GB19" s="2"/>
      <c r="GC19" s="178"/>
      <c r="GD19" s="2"/>
      <c r="GE19" s="2"/>
      <c r="GF19" s="2"/>
      <c r="GG19" s="178"/>
      <c r="GH19" s="2"/>
      <c r="GI19" s="2"/>
      <c r="GJ19" s="2"/>
      <c r="GK19" s="178"/>
      <c r="GL19" s="2"/>
      <c r="GM19" s="2"/>
      <c r="GN19" s="2"/>
      <c r="GO19" s="178"/>
      <c r="GP19" s="2"/>
      <c r="GQ19" s="2"/>
      <c r="GR19" s="2"/>
      <c r="GS19" s="178"/>
      <c r="GT19" s="2"/>
      <c r="GU19" s="2"/>
      <c r="GV19" s="2"/>
      <c r="GW19" s="178"/>
      <c r="GX19" s="2"/>
      <c r="GY19" s="2"/>
      <c r="GZ19" s="2"/>
      <c r="HA19" s="756"/>
      <c r="HB19" s="81">
        <f t="shared" si="0"/>
        <v>110</v>
      </c>
      <c r="HC19" s="28">
        <f t="shared" si="1"/>
        <v>68</v>
      </c>
      <c r="HD19" s="762">
        <f t="shared" si="2"/>
        <v>20</v>
      </c>
      <c r="HE19" s="763">
        <f t="shared" si="3"/>
        <v>249460</v>
      </c>
    </row>
    <row r="20" spans="1:213" x14ac:dyDescent="0.25">
      <c r="A20" s="207" t="s">
        <v>129</v>
      </c>
      <c r="B20" s="778"/>
      <c r="C20" s="2"/>
      <c r="D20" s="2"/>
      <c r="E20" s="756"/>
      <c r="F20" s="778"/>
      <c r="G20" s="2"/>
      <c r="H20" s="2"/>
      <c r="I20" s="756"/>
      <c r="J20" s="778"/>
      <c r="K20" s="2"/>
      <c r="L20" s="2"/>
      <c r="M20" s="756"/>
      <c r="N20" s="778"/>
      <c r="O20" s="2"/>
      <c r="P20" s="2"/>
      <c r="Q20" s="756"/>
      <c r="R20" s="778"/>
      <c r="S20" s="2"/>
      <c r="T20" s="2"/>
      <c r="U20" s="756"/>
      <c r="V20" s="778"/>
      <c r="W20" s="2"/>
      <c r="X20" s="2"/>
      <c r="Y20" s="756"/>
      <c r="Z20" s="778"/>
      <c r="AA20" s="2"/>
      <c r="AB20" s="2"/>
      <c r="AC20" s="756"/>
      <c r="AD20" s="778"/>
      <c r="AE20" s="2"/>
      <c r="AF20" s="2"/>
      <c r="AG20" s="756"/>
      <c r="AH20" s="778"/>
      <c r="AI20" s="2"/>
      <c r="AJ20" s="2"/>
      <c r="AK20" s="756"/>
      <c r="AL20" s="778"/>
      <c r="AM20" s="2"/>
      <c r="AN20" s="2"/>
      <c r="AO20" s="756"/>
      <c r="AP20" s="778"/>
      <c r="AQ20" s="2"/>
      <c r="AR20" s="2"/>
      <c r="AS20" s="756"/>
      <c r="AT20" s="778"/>
      <c r="AU20" s="2"/>
      <c r="AV20" s="2"/>
      <c r="AW20" s="756"/>
      <c r="AX20" s="778"/>
      <c r="AY20" s="2"/>
      <c r="AZ20" s="2"/>
      <c r="BA20" s="756"/>
      <c r="BB20" s="778"/>
      <c r="BC20" s="2"/>
      <c r="BD20" s="2"/>
      <c r="BE20" s="756"/>
      <c r="BF20" s="778"/>
      <c r="BG20" s="2"/>
      <c r="BH20" s="2"/>
      <c r="BI20" s="756"/>
      <c r="BJ20" s="778"/>
      <c r="BK20" s="2"/>
      <c r="BL20" s="2"/>
      <c r="BM20" s="756"/>
      <c r="BN20" s="778">
        <v>1</v>
      </c>
      <c r="BO20" s="2"/>
      <c r="BP20" s="2"/>
      <c r="BQ20" s="756"/>
      <c r="BR20" s="778"/>
      <c r="BS20" s="2">
        <v>1</v>
      </c>
      <c r="BT20" s="2"/>
      <c r="BU20" s="756"/>
      <c r="BV20" s="778"/>
      <c r="BW20" s="2"/>
      <c r="BX20" s="2"/>
      <c r="BY20" s="756"/>
      <c r="BZ20" s="778"/>
      <c r="CA20" s="2"/>
      <c r="CB20" s="2"/>
      <c r="CC20" s="779"/>
      <c r="CD20" s="179"/>
      <c r="CE20" s="2"/>
      <c r="CF20" s="2"/>
      <c r="CG20" s="756"/>
      <c r="CH20" s="778"/>
      <c r="CI20" s="2"/>
      <c r="CJ20" s="2"/>
      <c r="CK20" s="779"/>
      <c r="CL20" s="179"/>
      <c r="CM20" s="2"/>
      <c r="CN20" s="2"/>
      <c r="CO20" s="178"/>
      <c r="CP20" s="2"/>
      <c r="CQ20" s="2"/>
      <c r="CR20" s="2"/>
      <c r="CS20" s="178"/>
      <c r="CT20" s="2"/>
      <c r="CU20" s="2"/>
      <c r="CV20" s="2"/>
      <c r="CW20" s="178"/>
      <c r="CX20" s="2"/>
      <c r="CY20" s="2"/>
      <c r="CZ20" s="2"/>
      <c r="DA20" s="178"/>
      <c r="DB20" s="2"/>
      <c r="DC20" s="2"/>
      <c r="DD20" s="2"/>
      <c r="DE20" s="178"/>
      <c r="DF20" s="2"/>
      <c r="DG20" s="2"/>
      <c r="DH20" s="2"/>
      <c r="DI20" s="178"/>
      <c r="DJ20" s="2"/>
      <c r="DK20" s="2"/>
      <c r="DL20" s="2"/>
      <c r="DM20" s="178"/>
      <c r="DN20" s="2"/>
      <c r="DO20" s="2"/>
      <c r="DP20" s="2"/>
      <c r="DQ20" s="178"/>
      <c r="DR20" s="2"/>
      <c r="DS20" s="2"/>
      <c r="DT20" s="2"/>
      <c r="DU20" s="178"/>
      <c r="DV20" s="2"/>
      <c r="DW20" s="2"/>
      <c r="DX20" s="2"/>
      <c r="DY20" s="178"/>
      <c r="DZ20" s="2"/>
      <c r="EA20" s="2"/>
      <c r="EB20" s="2"/>
      <c r="EC20" s="178"/>
      <c r="ED20" s="2"/>
      <c r="EE20" s="2"/>
      <c r="EF20" s="2"/>
      <c r="EG20" s="178"/>
      <c r="EH20" s="2"/>
      <c r="EI20" s="2"/>
      <c r="EJ20" s="2"/>
      <c r="EK20" s="178"/>
      <c r="EL20" s="2"/>
      <c r="EM20" s="2"/>
      <c r="EN20" s="2"/>
      <c r="EO20" s="178"/>
      <c r="EP20" s="2"/>
      <c r="EQ20" s="2"/>
      <c r="ER20" s="2"/>
      <c r="ES20" s="178"/>
      <c r="ET20" s="2"/>
      <c r="EU20" s="2"/>
      <c r="EV20" s="2"/>
      <c r="EW20" s="178"/>
      <c r="EX20" s="2"/>
      <c r="EY20" s="2"/>
      <c r="EZ20" s="2"/>
      <c r="FA20" s="178"/>
      <c r="FB20" s="2"/>
      <c r="FC20" s="2"/>
      <c r="FD20" s="2"/>
      <c r="FE20" s="178"/>
      <c r="FF20" s="2"/>
      <c r="FG20" s="2"/>
      <c r="FH20" s="2"/>
      <c r="FI20" s="178"/>
      <c r="FJ20" s="2"/>
      <c r="FK20" s="2"/>
      <c r="FL20" s="2"/>
      <c r="FM20" s="178"/>
      <c r="FN20" s="2"/>
      <c r="FO20" s="2"/>
      <c r="FP20" s="2"/>
      <c r="FQ20" s="178"/>
      <c r="FR20" s="2"/>
      <c r="FS20" s="2"/>
      <c r="FT20" s="2"/>
      <c r="FU20" s="178"/>
      <c r="FV20" s="2"/>
      <c r="FW20" s="2"/>
      <c r="FX20" s="2"/>
      <c r="FY20" s="178"/>
      <c r="FZ20" s="2"/>
      <c r="GA20" s="2"/>
      <c r="GB20" s="2"/>
      <c r="GC20" s="178"/>
      <c r="GD20" s="2"/>
      <c r="GE20" s="2"/>
      <c r="GF20" s="2"/>
      <c r="GG20" s="178"/>
      <c r="GH20" s="2"/>
      <c r="GI20" s="2"/>
      <c r="GJ20" s="2"/>
      <c r="GK20" s="178"/>
      <c r="GL20" s="2"/>
      <c r="GM20" s="2"/>
      <c r="GN20" s="2"/>
      <c r="GO20" s="178"/>
      <c r="GP20" s="2"/>
      <c r="GQ20" s="2"/>
      <c r="GR20" s="2"/>
      <c r="GS20" s="178"/>
      <c r="GT20" s="2"/>
      <c r="GU20" s="2"/>
      <c r="GV20" s="2"/>
      <c r="GW20" s="178"/>
      <c r="GX20" s="2"/>
      <c r="GY20" s="2"/>
      <c r="GZ20" s="2"/>
      <c r="HA20" s="756"/>
      <c r="HB20" s="81">
        <f t="shared" si="0"/>
        <v>1</v>
      </c>
      <c r="HC20" s="28">
        <f t="shared" si="1"/>
        <v>1</v>
      </c>
      <c r="HD20" s="762">
        <f t="shared" si="2"/>
        <v>0</v>
      </c>
      <c r="HE20" s="763">
        <f t="shared" si="3"/>
        <v>0</v>
      </c>
    </row>
    <row r="21" spans="1:213" x14ac:dyDescent="0.25">
      <c r="A21" s="208" t="s">
        <v>130</v>
      </c>
      <c r="B21" s="778"/>
      <c r="C21" s="2"/>
      <c r="D21" s="2"/>
      <c r="E21" s="756"/>
      <c r="F21" s="778"/>
      <c r="G21" s="2"/>
      <c r="H21" s="2"/>
      <c r="I21" s="756"/>
      <c r="J21" s="778"/>
      <c r="K21" s="2"/>
      <c r="L21" s="2"/>
      <c r="M21" s="756"/>
      <c r="N21" s="778"/>
      <c r="O21" s="2"/>
      <c r="P21" s="2"/>
      <c r="Q21" s="756"/>
      <c r="R21" s="778"/>
      <c r="S21" s="2"/>
      <c r="T21" s="2"/>
      <c r="U21" s="756">
        <v>1000</v>
      </c>
      <c r="V21" s="778"/>
      <c r="W21" s="2"/>
      <c r="X21" s="2"/>
      <c r="Y21" s="756"/>
      <c r="Z21" s="778"/>
      <c r="AA21" s="2"/>
      <c r="AB21" s="2"/>
      <c r="AC21" s="756"/>
      <c r="AD21" s="778"/>
      <c r="AE21" s="2"/>
      <c r="AF21" s="2"/>
      <c r="AG21" s="756"/>
      <c r="AH21" s="778"/>
      <c r="AI21" s="2"/>
      <c r="AJ21" s="2"/>
      <c r="AK21" s="756"/>
      <c r="AL21" s="778"/>
      <c r="AM21" s="2"/>
      <c r="AN21" s="2"/>
      <c r="AO21" s="756"/>
      <c r="AP21" s="778"/>
      <c r="AQ21" s="2"/>
      <c r="AR21" s="2"/>
      <c r="AS21" s="756"/>
      <c r="AT21" s="778"/>
      <c r="AU21" s="2"/>
      <c r="AV21" s="2"/>
      <c r="AW21" s="756"/>
      <c r="AX21" s="778"/>
      <c r="AY21" s="2"/>
      <c r="AZ21" s="2"/>
      <c r="BA21" s="756"/>
      <c r="BB21" s="778"/>
      <c r="BC21" s="2"/>
      <c r="BD21" s="2"/>
      <c r="BE21" s="756"/>
      <c r="BF21" s="778"/>
      <c r="BG21" s="2"/>
      <c r="BH21" s="2"/>
      <c r="BI21" s="756"/>
      <c r="BJ21" s="778"/>
      <c r="BK21" s="2"/>
      <c r="BL21" s="2"/>
      <c r="BM21" s="756"/>
      <c r="BN21" s="778"/>
      <c r="BO21" s="2"/>
      <c r="BP21" s="2"/>
      <c r="BQ21" s="756"/>
      <c r="BR21" s="778"/>
      <c r="BS21" s="2"/>
      <c r="BT21" s="2"/>
      <c r="BU21" s="756"/>
      <c r="BV21" s="778"/>
      <c r="BW21" s="2"/>
      <c r="BX21" s="2"/>
      <c r="BY21" s="756"/>
      <c r="BZ21" s="778"/>
      <c r="CA21" s="2"/>
      <c r="CB21" s="2"/>
      <c r="CC21" s="779"/>
      <c r="CD21" s="179"/>
      <c r="CE21" s="2"/>
      <c r="CF21" s="2"/>
      <c r="CG21" s="756"/>
      <c r="CH21" s="778"/>
      <c r="CI21" s="2"/>
      <c r="CJ21" s="2"/>
      <c r="CK21" s="779"/>
      <c r="CL21" s="179"/>
      <c r="CM21" s="2"/>
      <c r="CN21" s="2"/>
      <c r="CO21" s="178"/>
      <c r="CP21" s="2"/>
      <c r="CQ21" s="2"/>
      <c r="CR21" s="2"/>
      <c r="CS21" s="178"/>
      <c r="CT21" s="2"/>
      <c r="CU21" s="2"/>
      <c r="CV21" s="2"/>
      <c r="CW21" s="178"/>
      <c r="CX21" s="2"/>
      <c r="CY21" s="2"/>
      <c r="CZ21" s="2"/>
      <c r="DA21" s="178"/>
      <c r="DB21" s="2"/>
      <c r="DC21" s="2"/>
      <c r="DD21" s="2"/>
      <c r="DE21" s="178"/>
      <c r="DF21" s="2"/>
      <c r="DG21" s="2"/>
      <c r="DH21" s="2"/>
      <c r="DI21" s="178"/>
      <c r="DJ21" s="2"/>
      <c r="DK21" s="2"/>
      <c r="DL21" s="2"/>
      <c r="DM21" s="178"/>
      <c r="DN21" s="2"/>
      <c r="DO21" s="2"/>
      <c r="DP21" s="2"/>
      <c r="DQ21" s="178"/>
      <c r="DR21" s="2"/>
      <c r="DS21" s="2"/>
      <c r="DT21" s="2"/>
      <c r="DU21" s="178"/>
      <c r="DV21" s="2"/>
      <c r="DW21" s="2"/>
      <c r="DX21" s="2"/>
      <c r="DY21" s="178"/>
      <c r="DZ21" s="2"/>
      <c r="EA21" s="2"/>
      <c r="EB21" s="2"/>
      <c r="EC21" s="178"/>
      <c r="ED21" s="2"/>
      <c r="EE21" s="2"/>
      <c r="EF21" s="2"/>
      <c r="EG21" s="178"/>
      <c r="EH21" s="2"/>
      <c r="EI21" s="2"/>
      <c r="EJ21" s="2"/>
      <c r="EK21" s="178"/>
      <c r="EL21" s="2"/>
      <c r="EM21" s="2"/>
      <c r="EN21" s="2"/>
      <c r="EO21" s="178"/>
      <c r="EP21" s="2"/>
      <c r="EQ21" s="2"/>
      <c r="ER21" s="2"/>
      <c r="ES21" s="178"/>
      <c r="ET21" s="2"/>
      <c r="EU21" s="2"/>
      <c r="EV21" s="2"/>
      <c r="EW21" s="178"/>
      <c r="EX21" s="2"/>
      <c r="EY21" s="2"/>
      <c r="EZ21" s="2"/>
      <c r="FA21" s="178"/>
      <c r="FB21" s="2"/>
      <c r="FC21" s="2"/>
      <c r="FD21" s="2"/>
      <c r="FE21" s="178"/>
      <c r="FF21" s="2"/>
      <c r="FG21" s="2"/>
      <c r="FH21" s="2"/>
      <c r="FI21" s="178"/>
      <c r="FJ21" s="2"/>
      <c r="FK21" s="2"/>
      <c r="FL21" s="2"/>
      <c r="FM21" s="178"/>
      <c r="FN21" s="2"/>
      <c r="FO21" s="2"/>
      <c r="FP21" s="2"/>
      <c r="FQ21" s="178"/>
      <c r="FR21" s="2"/>
      <c r="FS21" s="2"/>
      <c r="FT21" s="2"/>
      <c r="FU21" s="178"/>
      <c r="FV21" s="2"/>
      <c r="FW21" s="2"/>
      <c r="FX21" s="2"/>
      <c r="FY21" s="178"/>
      <c r="FZ21" s="2"/>
      <c r="GA21" s="2"/>
      <c r="GB21" s="2"/>
      <c r="GC21" s="178"/>
      <c r="GD21" s="2"/>
      <c r="GE21" s="2"/>
      <c r="GF21" s="2"/>
      <c r="GG21" s="178"/>
      <c r="GH21" s="2"/>
      <c r="GI21" s="2"/>
      <c r="GJ21" s="2"/>
      <c r="GK21" s="178"/>
      <c r="GL21" s="2"/>
      <c r="GM21" s="2"/>
      <c r="GN21" s="2"/>
      <c r="GO21" s="178"/>
      <c r="GP21" s="2"/>
      <c r="GQ21" s="2"/>
      <c r="GR21" s="2"/>
      <c r="GS21" s="178"/>
      <c r="GT21" s="2"/>
      <c r="GU21" s="2"/>
      <c r="GV21" s="2"/>
      <c r="GW21" s="178"/>
      <c r="GX21" s="2"/>
      <c r="GY21" s="2"/>
      <c r="GZ21" s="2"/>
      <c r="HA21" s="756"/>
      <c r="HB21" s="81">
        <f t="shared" si="0"/>
        <v>0</v>
      </c>
      <c r="HC21" s="28">
        <f t="shared" si="1"/>
        <v>0</v>
      </c>
      <c r="HD21" s="762">
        <f t="shared" si="2"/>
        <v>0</v>
      </c>
      <c r="HE21" s="763">
        <f t="shared" si="3"/>
        <v>1000</v>
      </c>
    </row>
    <row r="22" spans="1:213" x14ac:dyDescent="0.25">
      <c r="A22" s="207" t="s">
        <v>131</v>
      </c>
      <c r="B22" s="778"/>
      <c r="C22" s="2"/>
      <c r="D22" s="2"/>
      <c r="E22" s="756"/>
      <c r="F22" s="778"/>
      <c r="G22" s="2"/>
      <c r="H22" s="2"/>
      <c r="I22" s="756"/>
      <c r="J22" s="778"/>
      <c r="K22" s="2"/>
      <c r="L22" s="2"/>
      <c r="M22" s="756"/>
      <c r="N22" s="778"/>
      <c r="O22" s="2"/>
      <c r="P22" s="2"/>
      <c r="Q22" s="756"/>
      <c r="R22" s="778"/>
      <c r="S22" s="2"/>
      <c r="T22" s="2"/>
      <c r="U22" s="756"/>
      <c r="V22" s="778"/>
      <c r="W22" s="2"/>
      <c r="X22" s="2"/>
      <c r="Y22" s="756"/>
      <c r="Z22" s="778">
        <v>1</v>
      </c>
      <c r="AA22" s="2"/>
      <c r="AB22" s="2"/>
      <c r="AC22" s="756"/>
      <c r="AD22" s="778"/>
      <c r="AE22" s="2">
        <v>1</v>
      </c>
      <c r="AF22" s="2"/>
      <c r="AG22" s="756"/>
      <c r="AH22" s="778"/>
      <c r="AI22" s="2"/>
      <c r="AJ22" s="2"/>
      <c r="AK22" s="756"/>
      <c r="AL22" s="778"/>
      <c r="AM22" s="2"/>
      <c r="AN22" s="2"/>
      <c r="AO22" s="756"/>
      <c r="AP22" s="778">
        <v>1</v>
      </c>
      <c r="AQ22" s="2"/>
      <c r="AR22" s="2">
        <v>1</v>
      </c>
      <c r="AS22" s="756">
        <v>7622</v>
      </c>
      <c r="AT22" s="778">
        <v>2</v>
      </c>
      <c r="AU22" s="2">
        <v>2</v>
      </c>
      <c r="AV22" s="2"/>
      <c r="AW22" s="756">
        <v>460</v>
      </c>
      <c r="AX22" s="778"/>
      <c r="AY22" s="2">
        <v>1</v>
      </c>
      <c r="AZ22" s="2">
        <v>1</v>
      </c>
      <c r="BA22" s="756">
        <v>9299</v>
      </c>
      <c r="BB22" s="778">
        <v>1</v>
      </c>
      <c r="BC22" s="2"/>
      <c r="BD22" s="2"/>
      <c r="BE22" s="756"/>
      <c r="BF22" s="778"/>
      <c r="BG22" s="2">
        <v>1</v>
      </c>
      <c r="BH22" s="2"/>
      <c r="BI22" s="756"/>
      <c r="BJ22" s="778">
        <v>1</v>
      </c>
      <c r="BK22" s="2">
        <v>1</v>
      </c>
      <c r="BL22" s="2"/>
      <c r="BM22" s="756"/>
      <c r="BN22" s="778"/>
      <c r="BO22" s="2"/>
      <c r="BP22" s="2"/>
      <c r="BQ22" s="756"/>
      <c r="BR22" s="778"/>
      <c r="BS22" s="2"/>
      <c r="BT22" s="2"/>
      <c r="BU22" s="756"/>
      <c r="BV22" s="778"/>
      <c r="BW22" s="2"/>
      <c r="BX22" s="2"/>
      <c r="BY22" s="756"/>
      <c r="BZ22" s="778"/>
      <c r="CA22" s="2"/>
      <c r="CB22" s="2"/>
      <c r="CC22" s="779"/>
      <c r="CD22" s="179">
        <v>1</v>
      </c>
      <c r="CE22" s="2"/>
      <c r="CF22" s="2"/>
      <c r="CG22" s="756"/>
      <c r="CH22" s="778"/>
      <c r="CI22" s="2">
        <v>1</v>
      </c>
      <c r="CJ22" s="2">
        <v>1</v>
      </c>
      <c r="CK22" s="779">
        <v>39750</v>
      </c>
      <c r="CL22" s="179"/>
      <c r="CM22" s="2"/>
      <c r="CN22" s="2"/>
      <c r="CO22" s="178"/>
      <c r="CP22" s="2"/>
      <c r="CQ22" s="2"/>
      <c r="CR22" s="2"/>
      <c r="CS22" s="178"/>
      <c r="CT22" s="2"/>
      <c r="CU22" s="2"/>
      <c r="CV22" s="2"/>
      <c r="CW22" s="178"/>
      <c r="CX22" s="2"/>
      <c r="CY22" s="2"/>
      <c r="CZ22" s="2"/>
      <c r="DA22" s="178"/>
      <c r="DB22" s="2"/>
      <c r="DC22" s="2"/>
      <c r="DD22" s="2"/>
      <c r="DE22" s="178"/>
      <c r="DF22" s="2"/>
      <c r="DG22" s="2"/>
      <c r="DH22" s="2"/>
      <c r="DI22" s="178"/>
      <c r="DJ22" s="2"/>
      <c r="DK22" s="2"/>
      <c r="DL22" s="2"/>
      <c r="DM22" s="178"/>
      <c r="DN22" s="2"/>
      <c r="DO22" s="2"/>
      <c r="DP22" s="2"/>
      <c r="DQ22" s="178"/>
      <c r="DR22" s="2"/>
      <c r="DS22" s="2"/>
      <c r="DT22" s="2"/>
      <c r="DU22" s="178"/>
      <c r="DV22" s="2"/>
      <c r="DW22" s="2"/>
      <c r="DX22" s="2"/>
      <c r="DY22" s="178"/>
      <c r="DZ22" s="2"/>
      <c r="EA22" s="2"/>
      <c r="EB22" s="2"/>
      <c r="EC22" s="178"/>
      <c r="ED22" s="2"/>
      <c r="EE22" s="2"/>
      <c r="EF22" s="2"/>
      <c r="EG22" s="178"/>
      <c r="EH22" s="2"/>
      <c r="EI22" s="2"/>
      <c r="EJ22" s="2"/>
      <c r="EK22" s="178"/>
      <c r="EL22" s="2"/>
      <c r="EM22" s="2"/>
      <c r="EN22" s="2"/>
      <c r="EO22" s="178"/>
      <c r="EP22" s="2"/>
      <c r="EQ22" s="2"/>
      <c r="ER22" s="2"/>
      <c r="ES22" s="178"/>
      <c r="ET22" s="2"/>
      <c r="EU22" s="2"/>
      <c r="EV22" s="2"/>
      <c r="EW22" s="178"/>
      <c r="EX22" s="2"/>
      <c r="EY22" s="2"/>
      <c r="EZ22" s="2"/>
      <c r="FA22" s="178"/>
      <c r="FB22" s="2"/>
      <c r="FC22" s="2"/>
      <c r="FD22" s="2"/>
      <c r="FE22" s="178"/>
      <c r="FF22" s="2"/>
      <c r="FG22" s="2"/>
      <c r="FH22" s="2"/>
      <c r="FI22" s="178"/>
      <c r="FJ22" s="2"/>
      <c r="FK22" s="2"/>
      <c r="FL22" s="2"/>
      <c r="FM22" s="178"/>
      <c r="FN22" s="2"/>
      <c r="FO22" s="2"/>
      <c r="FP22" s="2"/>
      <c r="FQ22" s="178"/>
      <c r="FR22" s="2"/>
      <c r="FS22" s="2"/>
      <c r="FT22" s="2"/>
      <c r="FU22" s="178"/>
      <c r="FV22" s="2"/>
      <c r="FW22" s="2"/>
      <c r="FX22" s="2"/>
      <c r="FY22" s="178"/>
      <c r="FZ22" s="2"/>
      <c r="GA22" s="2"/>
      <c r="GB22" s="2"/>
      <c r="GC22" s="178"/>
      <c r="GD22" s="2"/>
      <c r="GE22" s="2"/>
      <c r="GF22" s="2"/>
      <c r="GG22" s="178"/>
      <c r="GH22" s="2"/>
      <c r="GI22" s="2"/>
      <c r="GJ22" s="2"/>
      <c r="GK22" s="178"/>
      <c r="GL22" s="2"/>
      <c r="GM22" s="2"/>
      <c r="GN22" s="2"/>
      <c r="GO22" s="178"/>
      <c r="GP22" s="2"/>
      <c r="GQ22" s="2"/>
      <c r="GR22" s="2"/>
      <c r="GS22" s="178"/>
      <c r="GT22" s="2"/>
      <c r="GU22" s="2"/>
      <c r="GV22" s="2"/>
      <c r="GW22" s="178"/>
      <c r="GX22" s="2"/>
      <c r="GY22" s="2"/>
      <c r="GZ22" s="2"/>
      <c r="HA22" s="756"/>
      <c r="HB22" s="81">
        <f t="shared" si="0"/>
        <v>7</v>
      </c>
      <c r="HC22" s="28">
        <f t="shared" si="1"/>
        <v>7</v>
      </c>
      <c r="HD22" s="762">
        <f t="shared" si="2"/>
        <v>3</v>
      </c>
      <c r="HE22" s="763">
        <f t="shared" si="3"/>
        <v>57131</v>
      </c>
    </row>
    <row r="23" spans="1:213" x14ac:dyDescent="0.25">
      <c r="A23" s="207" t="s">
        <v>132</v>
      </c>
      <c r="B23" s="778"/>
      <c r="C23" s="2"/>
      <c r="D23" s="2">
        <v>-1</v>
      </c>
      <c r="E23" s="756">
        <v>-16590</v>
      </c>
      <c r="F23" s="778">
        <v>2</v>
      </c>
      <c r="G23" s="2">
        <v>2</v>
      </c>
      <c r="H23" s="2"/>
      <c r="I23" s="756"/>
      <c r="J23" s="778"/>
      <c r="K23" s="2">
        <v>2</v>
      </c>
      <c r="L23" s="2"/>
      <c r="M23" s="756">
        <v>196</v>
      </c>
      <c r="N23" s="778">
        <v>3</v>
      </c>
      <c r="O23" s="2">
        <v>1</v>
      </c>
      <c r="P23" s="2"/>
      <c r="Q23" s="756"/>
      <c r="R23" s="778"/>
      <c r="S23" s="2">
        <v>2</v>
      </c>
      <c r="T23" s="2"/>
      <c r="U23" s="756"/>
      <c r="V23" s="778"/>
      <c r="W23" s="2">
        <v>3</v>
      </c>
      <c r="X23" s="2"/>
      <c r="Y23" s="756"/>
      <c r="Z23" s="778">
        <v>2</v>
      </c>
      <c r="AA23" s="2"/>
      <c r="AB23" s="2"/>
      <c r="AC23" s="756"/>
      <c r="AD23" s="778">
        <v>1</v>
      </c>
      <c r="AE23" s="2">
        <v>1</v>
      </c>
      <c r="AF23" s="2"/>
      <c r="AG23" s="756"/>
      <c r="AH23" s="778">
        <v>4</v>
      </c>
      <c r="AI23" s="2">
        <v>3</v>
      </c>
      <c r="AJ23" s="2"/>
      <c r="AK23" s="756"/>
      <c r="AL23" s="778"/>
      <c r="AM23" s="2">
        <v>1</v>
      </c>
      <c r="AN23" s="2">
        <v>1</v>
      </c>
      <c r="AO23" s="756">
        <v>55970</v>
      </c>
      <c r="AP23" s="778">
        <v>1</v>
      </c>
      <c r="AQ23" s="2">
        <v>2</v>
      </c>
      <c r="AR23" s="2">
        <v>-1</v>
      </c>
      <c r="AS23" s="756">
        <v>-24000</v>
      </c>
      <c r="AT23" s="778">
        <v>6</v>
      </c>
      <c r="AU23" s="2">
        <v>3</v>
      </c>
      <c r="AV23" s="2">
        <v>2</v>
      </c>
      <c r="AW23" s="756">
        <v>14069</v>
      </c>
      <c r="AX23" s="778">
        <v>1</v>
      </c>
      <c r="AY23" s="2">
        <v>3</v>
      </c>
      <c r="AZ23" s="2"/>
      <c r="BA23" s="756"/>
      <c r="BB23" s="778"/>
      <c r="BC23" s="2">
        <v>2</v>
      </c>
      <c r="BD23" s="2"/>
      <c r="BE23" s="756">
        <v>130</v>
      </c>
      <c r="BF23" s="778">
        <v>4</v>
      </c>
      <c r="BG23" s="2">
        <v>3</v>
      </c>
      <c r="BH23" s="2">
        <v>1</v>
      </c>
      <c r="BI23" s="756">
        <v>9342</v>
      </c>
      <c r="BJ23" s="778">
        <v>3</v>
      </c>
      <c r="BK23" s="2">
        <v>4</v>
      </c>
      <c r="BL23" s="2">
        <v>1</v>
      </c>
      <c r="BM23" s="756">
        <v>7952</v>
      </c>
      <c r="BN23" s="778">
        <v>5</v>
      </c>
      <c r="BO23" s="2">
        <v>1</v>
      </c>
      <c r="BP23" s="2">
        <v>1</v>
      </c>
      <c r="BQ23" s="756">
        <v>7553</v>
      </c>
      <c r="BR23" s="778">
        <v>2</v>
      </c>
      <c r="BS23" s="2">
        <v>3</v>
      </c>
      <c r="BT23" s="2">
        <v>1</v>
      </c>
      <c r="BU23" s="756">
        <v>7617</v>
      </c>
      <c r="BV23" s="778">
        <v>3</v>
      </c>
      <c r="BW23" s="2">
        <v>2</v>
      </c>
      <c r="BX23" s="2"/>
      <c r="BY23" s="756"/>
      <c r="BZ23" s="778">
        <v>3</v>
      </c>
      <c r="CA23" s="2">
        <v>2</v>
      </c>
      <c r="CB23" s="2">
        <v>1</v>
      </c>
      <c r="CC23" s="779">
        <v>8200</v>
      </c>
      <c r="CD23" s="179">
        <v>1</v>
      </c>
      <c r="CE23" s="2">
        <v>4</v>
      </c>
      <c r="CF23" s="2"/>
      <c r="CG23" s="756"/>
      <c r="CH23" s="778">
        <v>1</v>
      </c>
      <c r="CI23" s="2"/>
      <c r="CJ23" s="2">
        <v>1</v>
      </c>
      <c r="CK23" s="779">
        <v>13873</v>
      </c>
      <c r="CL23" s="179">
        <v>1</v>
      </c>
      <c r="CM23" s="2">
        <v>2</v>
      </c>
      <c r="CN23" s="2">
        <v>1</v>
      </c>
      <c r="CO23" s="178">
        <v>10628</v>
      </c>
      <c r="CP23" s="2">
        <v>2</v>
      </c>
      <c r="CQ23" s="2">
        <v>3</v>
      </c>
      <c r="CR23" s="2"/>
      <c r="CS23" s="178"/>
      <c r="CT23" s="2">
        <v>2</v>
      </c>
      <c r="CU23" s="2">
        <v>1</v>
      </c>
      <c r="CV23" s="2"/>
      <c r="CW23" s="178"/>
      <c r="CX23" s="2">
        <v>5</v>
      </c>
      <c r="CY23" s="2">
        <v>5</v>
      </c>
      <c r="CZ23" s="2"/>
      <c r="DA23" s="178"/>
      <c r="DB23" s="2">
        <v>3</v>
      </c>
      <c r="DC23" s="2">
        <v>1</v>
      </c>
      <c r="DD23" s="2"/>
      <c r="DE23" s="178"/>
      <c r="DF23" s="2">
        <v>3</v>
      </c>
      <c r="DG23" s="2">
        <v>3</v>
      </c>
      <c r="DH23" s="2"/>
      <c r="DI23" s="178"/>
      <c r="DJ23" s="2"/>
      <c r="DK23" s="2"/>
      <c r="DL23" s="2"/>
      <c r="DM23" s="178"/>
      <c r="DN23" s="2"/>
      <c r="DO23" s="2"/>
      <c r="DP23" s="2"/>
      <c r="DQ23" s="178"/>
      <c r="DR23" s="2"/>
      <c r="DS23" s="2"/>
      <c r="DT23" s="2"/>
      <c r="DU23" s="178"/>
      <c r="DV23" s="2"/>
      <c r="DW23" s="2"/>
      <c r="DX23" s="2"/>
      <c r="DY23" s="178"/>
      <c r="DZ23" s="2"/>
      <c r="EA23" s="2"/>
      <c r="EB23" s="2"/>
      <c r="EC23" s="178"/>
      <c r="ED23" s="2"/>
      <c r="EE23" s="2"/>
      <c r="EF23" s="2"/>
      <c r="EG23" s="178"/>
      <c r="EH23" s="2"/>
      <c r="EI23" s="2"/>
      <c r="EJ23" s="2"/>
      <c r="EK23" s="178"/>
      <c r="EL23" s="2"/>
      <c r="EM23" s="2"/>
      <c r="EN23" s="2"/>
      <c r="EO23" s="178"/>
      <c r="EP23" s="2"/>
      <c r="EQ23" s="2"/>
      <c r="ER23" s="2"/>
      <c r="ES23" s="178"/>
      <c r="ET23" s="2"/>
      <c r="EU23" s="2"/>
      <c r="EV23" s="2"/>
      <c r="EW23" s="178"/>
      <c r="EX23" s="2"/>
      <c r="EY23" s="2"/>
      <c r="EZ23" s="2"/>
      <c r="FA23" s="178"/>
      <c r="FB23" s="2"/>
      <c r="FC23" s="2"/>
      <c r="FD23" s="2"/>
      <c r="FE23" s="178"/>
      <c r="FF23" s="2"/>
      <c r="FG23" s="2"/>
      <c r="FH23" s="2"/>
      <c r="FI23" s="178"/>
      <c r="FJ23" s="2"/>
      <c r="FK23" s="2"/>
      <c r="FL23" s="2"/>
      <c r="FM23" s="178"/>
      <c r="FN23" s="2"/>
      <c r="FO23" s="2"/>
      <c r="FP23" s="2"/>
      <c r="FQ23" s="178"/>
      <c r="FR23" s="2"/>
      <c r="FS23" s="2"/>
      <c r="FT23" s="2"/>
      <c r="FU23" s="178"/>
      <c r="FV23" s="2"/>
      <c r="FW23" s="2"/>
      <c r="FX23" s="2"/>
      <c r="FY23" s="178"/>
      <c r="FZ23" s="2"/>
      <c r="GA23" s="2"/>
      <c r="GB23" s="2"/>
      <c r="GC23" s="178"/>
      <c r="GD23" s="2"/>
      <c r="GE23" s="2"/>
      <c r="GF23" s="2"/>
      <c r="GG23" s="178"/>
      <c r="GH23" s="2"/>
      <c r="GI23" s="2"/>
      <c r="GJ23" s="2"/>
      <c r="GK23" s="178"/>
      <c r="GL23" s="2"/>
      <c r="GM23" s="2"/>
      <c r="GN23" s="2"/>
      <c r="GO23" s="178"/>
      <c r="GP23" s="2"/>
      <c r="GQ23" s="2"/>
      <c r="GR23" s="2"/>
      <c r="GS23" s="178"/>
      <c r="GT23" s="2"/>
      <c r="GU23" s="2"/>
      <c r="GV23" s="2"/>
      <c r="GW23" s="178"/>
      <c r="GX23" s="2"/>
      <c r="GY23" s="2"/>
      <c r="GZ23" s="2"/>
      <c r="HA23" s="756"/>
      <c r="HB23" s="81">
        <f t="shared" si="0"/>
        <v>58</v>
      </c>
      <c r="HC23" s="28">
        <f t="shared" si="1"/>
        <v>59</v>
      </c>
      <c r="HD23" s="762">
        <f t="shared" si="2"/>
        <v>8</v>
      </c>
      <c r="HE23" s="763">
        <f t="shared" si="3"/>
        <v>94940</v>
      </c>
    </row>
    <row r="24" spans="1:213" x14ac:dyDescent="0.25">
      <c r="A24" s="207" t="s">
        <v>133</v>
      </c>
      <c r="B24" s="778"/>
      <c r="C24" s="2"/>
      <c r="D24" s="2"/>
      <c r="E24" s="756"/>
      <c r="F24" s="778"/>
      <c r="G24" s="2"/>
      <c r="H24" s="2"/>
      <c r="I24" s="756"/>
      <c r="J24" s="778"/>
      <c r="K24" s="2"/>
      <c r="L24" s="2"/>
      <c r="M24" s="756"/>
      <c r="N24" s="778"/>
      <c r="O24" s="2"/>
      <c r="P24" s="2"/>
      <c r="Q24" s="756"/>
      <c r="R24" s="778"/>
      <c r="S24" s="2"/>
      <c r="T24" s="2"/>
      <c r="U24" s="756"/>
      <c r="V24" s="778"/>
      <c r="W24" s="2"/>
      <c r="X24" s="2"/>
      <c r="Y24" s="756"/>
      <c r="Z24" s="778"/>
      <c r="AA24" s="2"/>
      <c r="AB24" s="2"/>
      <c r="AC24" s="756"/>
      <c r="AD24" s="778"/>
      <c r="AE24" s="2"/>
      <c r="AF24" s="2"/>
      <c r="AG24" s="756"/>
      <c r="AH24" s="778"/>
      <c r="AI24" s="2"/>
      <c r="AJ24" s="2"/>
      <c r="AK24" s="756"/>
      <c r="AL24" s="778"/>
      <c r="AM24" s="2"/>
      <c r="AN24" s="2"/>
      <c r="AO24" s="756"/>
      <c r="AP24" s="778"/>
      <c r="AQ24" s="2"/>
      <c r="AR24" s="2"/>
      <c r="AS24" s="756"/>
      <c r="AT24" s="778"/>
      <c r="AU24" s="2"/>
      <c r="AV24" s="2"/>
      <c r="AW24" s="756"/>
      <c r="AX24" s="778"/>
      <c r="AY24" s="2"/>
      <c r="AZ24" s="2"/>
      <c r="BA24" s="756"/>
      <c r="BB24" s="778"/>
      <c r="BC24" s="2"/>
      <c r="BD24" s="2"/>
      <c r="BE24" s="756"/>
      <c r="BF24" s="778"/>
      <c r="BG24" s="2"/>
      <c r="BH24" s="2"/>
      <c r="BI24" s="756"/>
      <c r="BJ24" s="778"/>
      <c r="BK24" s="2"/>
      <c r="BL24" s="2"/>
      <c r="BM24" s="756"/>
      <c r="BN24" s="778"/>
      <c r="BO24" s="2"/>
      <c r="BP24" s="2"/>
      <c r="BQ24" s="756"/>
      <c r="BR24" s="778"/>
      <c r="BS24" s="2"/>
      <c r="BT24" s="2"/>
      <c r="BU24" s="756"/>
      <c r="BV24" s="778">
        <v>1</v>
      </c>
      <c r="BW24" s="2"/>
      <c r="BX24" s="2"/>
      <c r="BY24" s="756"/>
      <c r="BZ24" s="778"/>
      <c r="CA24" s="2"/>
      <c r="CB24" s="2"/>
      <c r="CC24" s="779"/>
      <c r="CD24" s="179"/>
      <c r="CE24" s="2"/>
      <c r="CF24" s="2"/>
      <c r="CG24" s="756"/>
      <c r="CH24" s="778"/>
      <c r="CI24" s="2">
        <v>1</v>
      </c>
      <c r="CJ24" s="2"/>
      <c r="CK24" s="779"/>
      <c r="CL24" s="179"/>
      <c r="CM24" s="2">
        <v>1</v>
      </c>
      <c r="CN24" s="2"/>
      <c r="CO24" s="178">
        <v>684</v>
      </c>
      <c r="CP24" s="2"/>
      <c r="CQ24" s="2"/>
      <c r="CR24" s="2"/>
      <c r="CS24" s="178"/>
      <c r="CT24" s="2"/>
      <c r="CU24" s="2"/>
      <c r="CV24" s="2"/>
      <c r="CW24" s="178"/>
      <c r="CX24" s="2"/>
      <c r="CY24" s="2"/>
      <c r="CZ24" s="2"/>
      <c r="DA24" s="178"/>
      <c r="DB24" s="2"/>
      <c r="DC24" s="2"/>
      <c r="DD24" s="2"/>
      <c r="DE24" s="178"/>
      <c r="DF24" s="2"/>
      <c r="DG24" s="2"/>
      <c r="DH24" s="2"/>
      <c r="DI24" s="178"/>
      <c r="DJ24" s="2"/>
      <c r="DK24" s="2"/>
      <c r="DL24" s="2"/>
      <c r="DM24" s="178"/>
      <c r="DN24" s="2"/>
      <c r="DO24" s="2"/>
      <c r="DP24" s="2"/>
      <c r="DQ24" s="178"/>
      <c r="DR24" s="2"/>
      <c r="DS24" s="2"/>
      <c r="DT24" s="2"/>
      <c r="DU24" s="178"/>
      <c r="DV24" s="2"/>
      <c r="DW24" s="2"/>
      <c r="DX24" s="2"/>
      <c r="DY24" s="178"/>
      <c r="DZ24" s="2"/>
      <c r="EA24" s="2"/>
      <c r="EB24" s="2"/>
      <c r="EC24" s="178"/>
      <c r="ED24" s="2"/>
      <c r="EE24" s="2"/>
      <c r="EF24" s="2"/>
      <c r="EG24" s="178"/>
      <c r="EH24" s="2"/>
      <c r="EI24" s="2"/>
      <c r="EJ24" s="2"/>
      <c r="EK24" s="178"/>
      <c r="EL24" s="2"/>
      <c r="EM24" s="2"/>
      <c r="EN24" s="2"/>
      <c r="EO24" s="178"/>
      <c r="EP24" s="2"/>
      <c r="EQ24" s="2"/>
      <c r="ER24" s="2"/>
      <c r="ES24" s="178"/>
      <c r="ET24" s="2"/>
      <c r="EU24" s="2"/>
      <c r="EV24" s="2"/>
      <c r="EW24" s="178"/>
      <c r="EX24" s="2"/>
      <c r="EY24" s="2"/>
      <c r="EZ24" s="2"/>
      <c r="FA24" s="178"/>
      <c r="FB24" s="2"/>
      <c r="FC24" s="2"/>
      <c r="FD24" s="2"/>
      <c r="FE24" s="178"/>
      <c r="FF24" s="2"/>
      <c r="FG24" s="2"/>
      <c r="FH24" s="2"/>
      <c r="FI24" s="178"/>
      <c r="FJ24" s="2"/>
      <c r="FK24" s="2"/>
      <c r="FL24" s="2"/>
      <c r="FM24" s="178"/>
      <c r="FN24" s="2"/>
      <c r="FO24" s="2"/>
      <c r="FP24" s="2"/>
      <c r="FQ24" s="178"/>
      <c r="FR24" s="2"/>
      <c r="FS24" s="2"/>
      <c r="FT24" s="2"/>
      <c r="FU24" s="178"/>
      <c r="FV24" s="2"/>
      <c r="FW24" s="2"/>
      <c r="FX24" s="2"/>
      <c r="FY24" s="178"/>
      <c r="FZ24" s="2"/>
      <c r="GA24" s="2"/>
      <c r="GB24" s="2"/>
      <c r="GC24" s="178"/>
      <c r="GD24" s="2"/>
      <c r="GE24" s="2"/>
      <c r="GF24" s="2"/>
      <c r="GG24" s="178"/>
      <c r="GH24" s="2"/>
      <c r="GI24" s="2"/>
      <c r="GJ24" s="2"/>
      <c r="GK24" s="178"/>
      <c r="GL24" s="2"/>
      <c r="GM24" s="2"/>
      <c r="GN24" s="2"/>
      <c r="GO24" s="178"/>
      <c r="GP24" s="2"/>
      <c r="GQ24" s="2"/>
      <c r="GR24" s="2"/>
      <c r="GS24" s="178"/>
      <c r="GT24" s="2"/>
      <c r="GU24" s="2"/>
      <c r="GV24" s="2"/>
      <c r="GW24" s="178"/>
      <c r="GX24" s="2"/>
      <c r="GY24" s="2"/>
      <c r="GZ24" s="2"/>
      <c r="HA24" s="756"/>
      <c r="HB24" s="81">
        <f t="shared" si="0"/>
        <v>1</v>
      </c>
      <c r="HC24" s="28">
        <f t="shared" si="1"/>
        <v>2</v>
      </c>
      <c r="HD24" s="762">
        <f t="shared" si="2"/>
        <v>0</v>
      </c>
      <c r="HE24" s="763">
        <f t="shared" si="3"/>
        <v>684</v>
      </c>
    </row>
    <row r="25" spans="1:213" x14ac:dyDescent="0.25">
      <c r="A25" s="207" t="s">
        <v>134</v>
      </c>
      <c r="B25" s="778">
        <v>1</v>
      </c>
      <c r="C25" s="2">
        <v>1</v>
      </c>
      <c r="D25" s="2"/>
      <c r="E25" s="756"/>
      <c r="F25" s="778"/>
      <c r="G25" s="2"/>
      <c r="H25" s="2"/>
      <c r="I25" s="756"/>
      <c r="J25" s="778"/>
      <c r="K25" s="2"/>
      <c r="L25" s="2"/>
      <c r="M25" s="756"/>
      <c r="N25" s="778"/>
      <c r="O25" s="2"/>
      <c r="P25" s="2"/>
      <c r="Q25" s="756"/>
      <c r="R25" s="778"/>
      <c r="S25" s="2"/>
      <c r="T25" s="2"/>
      <c r="U25" s="756"/>
      <c r="V25" s="778"/>
      <c r="W25" s="2"/>
      <c r="X25" s="2"/>
      <c r="Y25" s="756"/>
      <c r="Z25" s="778"/>
      <c r="AA25" s="2"/>
      <c r="AB25" s="2"/>
      <c r="AC25" s="756"/>
      <c r="AD25" s="778"/>
      <c r="AE25" s="2"/>
      <c r="AF25" s="2"/>
      <c r="AG25" s="756"/>
      <c r="AH25" s="778">
        <v>1</v>
      </c>
      <c r="AI25" s="2"/>
      <c r="AJ25" s="2"/>
      <c r="AK25" s="756"/>
      <c r="AL25" s="778">
        <v>1</v>
      </c>
      <c r="AM25" s="2"/>
      <c r="AN25" s="2"/>
      <c r="AO25" s="756"/>
      <c r="AP25" s="778">
        <v>3</v>
      </c>
      <c r="AQ25" s="2"/>
      <c r="AR25" s="2"/>
      <c r="AS25" s="756"/>
      <c r="AT25" s="778"/>
      <c r="AU25" s="2">
        <v>1</v>
      </c>
      <c r="AV25" s="2"/>
      <c r="AW25" s="756"/>
      <c r="AX25" s="778"/>
      <c r="AY25" s="2"/>
      <c r="AZ25" s="2"/>
      <c r="BA25" s="756"/>
      <c r="BB25" s="778">
        <v>3</v>
      </c>
      <c r="BC25" s="2"/>
      <c r="BD25" s="2"/>
      <c r="BE25" s="756"/>
      <c r="BF25" s="778"/>
      <c r="BG25" s="2"/>
      <c r="BH25" s="2"/>
      <c r="BI25" s="756"/>
      <c r="BJ25" s="778">
        <v>1</v>
      </c>
      <c r="BK25" s="2"/>
      <c r="BL25" s="2"/>
      <c r="BM25" s="756"/>
      <c r="BN25" s="778"/>
      <c r="BO25" s="2">
        <v>1</v>
      </c>
      <c r="BP25" s="2"/>
      <c r="BQ25" s="756"/>
      <c r="BR25" s="778"/>
      <c r="BS25" s="2"/>
      <c r="BT25" s="2"/>
      <c r="BU25" s="756"/>
      <c r="BV25" s="778"/>
      <c r="BW25" s="2"/>
      <c r="BX25" s="2"/>
      <c r="BY25" s="756"/>
      <c r="BZ25" s="778">
        <v>1</v>
      </c>
      <c r="CA25" s="2"/>
      <c r="CB25" s="2"/>
      <c r="CC25" s="779"/>
      <c r="CD25" s="179"/>
      <c r="CE25" s="2"/>
      <c r="CF25" s="2"/>
      <c r="CG25" s="756"/>
      <c r="CH25" s="778"/>
      <c r="CI25" s="2">
        <v>1</v>
      </c>
      <c r="CJ25" s="2"/>
      <c r="CK25" s="779"/>
      <c r="CL25" s="179"/>
      <c r="CM25" s="2"/>
      <c r="CN25" s="2"/>
      <c r="CO25" s="178"/>
      <c r="CP25" s="2"/>
      <c r="CQ25" s="2"/>
      <c r="CR25" s="2"/>
      <c r="CS25" s="178"/>
      <c r="CT25" s="2"/>
      <c r="CU25" s="2"/>
      <c r="CV25" s="2"/>
      <c r="CW25" s="178"/>
      <c r="CX25" s="2"/>
      <c r="CY25" s="2"/>
      <c r="CZ25" s="2"/>
      <c r="DA25" s="178"/>
      <c r="DB25" s="2"/>
      <c r="DC25" s="2"/>
      <c r="DD25" s="2"/>
      <c r="DE25" s="178"/>
      <c r="DF25" s="2">
        <v>2</v>
      </c>
      <c r="DG25" s="2"/>
      <c r="DH25" s="2"/>
      <c r="DI25" s="178"/>
      <c r="DJ25" s="2"/>
      <c r="DK25" s="2"/>
      <c r="DL25" s="2"/>
      <c r="DM25" s="178"/>
      <c r="DN25" s="2"/>
      <c r="DO25" s="2"/>
      <c r="DP25" s="2"/>
      <c r="DQ25" s="178"/>
      <c r="DR25" s="2"/>
      <c r="DS25" s="2"/>
      <c r="DT25" s="2"/>
      <c r="DU25" s="178"/>
      <c r="DV25" s="2"/>
      <c r="DW25" s="2"/>
      <c r="DX25" s="2"/>
      <c r="DY25" s="178"/>
      <c r="DZ25" s="2"/>
      <c r="EA25" s="2"/>
      <c r="EB25" s="2"/>
      <c r="EC25" s="178"/>
      <c r="ED25" s="2"/>
      <c r="EE25" s="2"/>
      <c r="EF25" s="2"/>
      <c r="EG25" s="178"/>
      <c r="EH25" s="2"/>
      <c r="EI25" s="2"/>
      <c r="EJ25" s="2"/>
      <c r="EK25" s="178"/>
      <c r="EL25" s="2"/>
      <c r="EM25" s="2"/>
      <c r="EN25" s="2"/>
      <c r="EO25" s="178"/>
      <c r="EP25" s="2"/>
      <c r="EQ25" s="2"/>
      <c r="ER25" s="2"/>
      <c r="ES25" s="178"/>
      <c r="ET25" s="2"/>
      <c r="EU25" s="2"/>
      <c r="EV25" s="2"/>
      <c r="EW25" s="178"/>
      <c r="EX25" s="2"/>
      <c r="EY25" s="2"/>
      <c r="EZ25" s="2"/>
      <c r="FA25" s="178"/>
      <c r="FB25" s="2"/>
      <c r="FC25" s="2"/>
      <c r="FD25" s="2"/>
      <c r="FE25" s="178"/>
      <c r="FF25" s="2"/>
      <c r="FG25" s="2"/>
      <c r="FH25" s="2"/>
      <c r="FI25" s="178"/>
      <c r="FJ25" s="2"/>
      <c r="FK25" s="2"/>
      <c r="FL25" s="2"/>
      <c r="FM25" s="178"/>
      <c r="FN25" s="2"/>
      <c r="FO25" s="2"/>
      <c r="FP25" s="2"/>
      <c r="FQ25" s="178"/>
      <c r="FR25" s="2"/>
      <c r="FS25" s="2"/>
      <c r="FT25" s="2"/>
      <c r="FU25" s="178"/>
      <c r="FV25" s="2"/>
      <c r="FW25" s="2"/>
      <c r="FX25" s="2"/>
      <c r="FY25" s="178"/>
      <c r="FZ25" s="2"/>
      <c r="GA25" s="2"/>
      <c r="GB25" s="2"/>
      <c r="GC25" s="178"/>
      <c r="GD25" s="2"/>
      <c r="GE25" s="2"/>
      <c r="GF25" s="2"/>
      <c r="GG25" s="178"/>
      <c r="GH25" s="2"/>
      <c r="GI25" s="2"/>
      <c r="GJ25" s="2"/>
      <c r="GK25" s="178"/>
      <c r="GL25" s="2"/>
      <c r="GM25" s="2"/>
      <c r="GN25" s="2"/>
      <c r="GO25" s="178"/>
      <c r="GP25" s="2"/>
      <c r="GQ25" s="2"/>
      <c r="GR25" s="2"/>
      <c r="GS25" s="178"/>
      <c r="GT25" s="2"/>
      <c r="GU25" s="2"/>
      <c r="GV25" s="2"/>
      <c r="GW25" s="178"/>
      <c r="GX25" s="2"/>
      <c r="GY25" s="2"/>
      <c r="GZ25" s="2"/>
      <c r="HA25" s="756"/>
      <c r="HB25" s="81">
        <f t="shared" si="0"/>
        <v>13</v>
      </c>
      <c r="HC25" s="28">
        <f t="shared" si="1"/>
        <v>4</v>
      </c>
      <c r="HD25" s="762">
        <f t="shared" si="2"/>
        <v>0</v>
      </c>
      <c r="HE25" s="763">
        <f t="shared" si="3"/>
        <v>0</v>
      </c>
    </row>
    <row r="26" spans="1:213" x14ac:dyDescent="0.25">
      <c r="A26" s="207" t="s">
        <v>135</v>
      </c>
      <c r="B26" s="778"/>
      <c r="C26" s="2"/>
      <c r="D26" s="2"/>
      <c r="E26" s="756"/>
      <c r="F26" s="778"/>
      <c r="G26" s="2"/>
      <c r="H26" s="2"/>
      <c r="I26" s="756"/>
      <c r="J26" s="778"/>
      <c r="K26" s="2"/>
      <c r="L26" s="2"/>
      <c r="M26" s="756"/>
      <c r="N26" s="778"/>
      <c r="O26" s="2"/>
      <c r="P26" s="2"/>
      <c r="Q26" s="756"/>
      <c r="R26" s="778"/>
      <c r="S26" s="2"/>
      <c r="T26" s="2"/>
      <c r="U26" s="756"/>
      <c r="V26" s="778"/>
      <c r="W26" s="2"/>
      <c r="X26" s="2"/>
      <c r="Y26" s="756"/>
      <c r="Z26" s="778"/>
      <c r="AA26" s="2"/>
      <c r="AB26" s="2"/>
      <c r="AC26" s="756"/>
      <c r="AD26" s="778"/>
      <c r="AE26" s="2"/>
      <c r="AF26" s="2"/>
      <c r="AG26" s="756"/>
      <c r="AH26" s="778"/>
      <c r="AI26" s="2"/>
      <c r="AJ26" s="2"/>
      <c r="AK26" s="756"/>
      <c r="AL26" s="778"/>
      <c r="AM26" s="2"/>
      <c r="AN26" s="2"/>
      <c r="AO26" s="756"/>
      <c r="AP26" s="778"/>
      <c r="AQ26" s="2"/>
      <c r="AR26" s="2"/>
      <c r="AS26" s="756"/>
      <c r="AT26" s="778"/>
      <c r="AU26" s="2"/>
      <c r="AV26" s="2"/>
      <c r="AW26" s="756"/>
      <c r="AX26" s="778"/>
      <c r="AY26" s="2"/>
      <c r="AZ26" s="2"/>
      <c r="BA26" s="756"/>
      <c r="BB26" s="778"/>
      <c r="BC26" s="2"/>
      <c r="BD26" s="2"/>
      <c r="BE26" s="756"/>
      <c r="BF26" s="778"/>
      <c r="BG26" s="2"/>
      <c r="BH26" s="2"/>
      <c r="BI26" s="756"/>
      <c r="BJ26" s="778"/>
      <c r="BK26" s="2"/>
      <c r="BL26" s="2"/>
      <c r="BM26" s="756"/>
      <c r="BN26" s="778"/>
      <c r="BO26" s="2"/>
      <c r="BP26" s="2"/>
      <c r="BQ26" s="756"/>
      <c r="BR26" s="778"/>
      <c r="BS26" s="2"/>
      <c r="BT26" s="2"/>
      <c r="BU26" s="756"/>
      <c r="BV26" s="778"/>
      <c r="BW26" s="2"/>
      <c r="BX26" s="2"/>
      <c r="BY26" s="756"/>
      <c r="BZ26" s="778"/>
      <c r="CA26" s="2"/>
      <c r="CB26" s="2"/>
      <c r="CC26" s="779"/>
      <c r="CD26" s="179"/>
      <c r="CE26" s="2"/>
      <c r="CF26" s="2"/>
      <c r="CG26" s="756"/>
      <c r="CH26" s="778"/>
      <c r="CI26" s="2"/>
      <c r="CJ26" s="2"/>
      <c r="CK26" s="779"/>
      <c r="CL26" s="179"/>
      <c r="CM26" s="2"/>
      <c r="CN26" s="2"/>
      <c r="CO26" s="178"/>
      <c r="CP26" s="2"/>
      <c r="CQ26" s="2"/>
      <c r="CR26" s="2"/>
      <c r="CS26" s="178"/>
      <c r="CT26" s="2"/>
      <c r="CU26" s="2"/>
      <c r="CV26" s="2"/>
      <c r="CW26" s="178"/>
      <c r="CX26" s="2"/>
      <c r="CY26" s="2"/>
      <c r="CZ26" s="2"/>
      <c r="DA26" s="178"/>
      <c r="DB26" s="2"/>
      <c r="DC26" s="2"/>
      <c r="DD26" s="2"/>
      <c r="DE26" s="178"/>
      <c r="DF26" s="2"/>
      <c r="DG26" s="2"/>
      <c r="DH26" s="2"/>
      <c r="DI26" s="178"/>
      <c r="DJ26" s="2"/>
      <c r="DK26" s="2"/>
      <c r="DL26" s="2"/>
      <c r="DM26" s="178"/>
      <c r="DN26" s="2"/>
      <c r="DO26" s="2"/>
      <c r="DP26" s="2"/>
      <c r="DQ26" s="178"/>
      <c r="DR26" s="2"/>
      <c r="DS26" s="2"/>
      <c r="DT26" s="2"/>
      <c r="DU26" s="178"/>
      <c r="DV26" s="2"/>
      <c r="DW26" s="2"/>
      <c r="DX26" s="2"/>
      <c r="DY26" s="178"/>
      <c r="DZ26" s="2"/>
      <c r="EA26" s="2"/>
      <c r="EB26" s="2"/>
      <c r="EC26" s="178"/>
      <c r="ED26" s="2"/>
      <c r="EE26" s="2"/>
      <c r="EF26" s="2"/>
      <c r="EG26" s="178"/>
      <c r="EH26" s="2"/>
      <c r="EI26" s="2"/>
      <c r="EJ26" s="2"/>
      <c r="EK26" s="178"/>
      <c r="EL26" s="2"/>
      <c r="EM26" s="2"/>
      <c r="EN26" s="2"/>
      <c r="EO26" s="178"/>
      <c r="EP26" s="2"/>
      <c r="EQ26" s="2"/>
      <c r="ER26" s="2"/>
      <c r="ES26" s="178"/>
      <c r="ET26" s="2"/>
      <c r="EU26" s="2"/>
      <c r="EV26" s="2"/>
      <c r="EW26" s="178"/>
      <c r="EX26" s="2"/>
      <c r="EY26" s="2"/>
      <c r="EZ26" s="2"/>
      <c r="FA26" s="178"/>
      <c r="FB26" s="2"/>
      <c r="FC26" s="2"/>
      <c r="FD26" s="2"/>
      <c r="FE26" s="178"/>
      <c r="FF26" s="2"/>
      <c r="FG26" s="2"/>
      <c r="FH26" s="2"/>
      <c r="FI26" s="178"/>
      <c r="FJ26" s="2"/>
      <c r="FK26" s="2"/>
      <c r="FL26" s="2"/>
      <c r="FM26" s="178"/>
      <c r="FN26" s="2"/>
      <c r="FO26" s="2"/>
      <c r="FP26" s="2"/>
      <c r="FQ26" s="178"/>
      <c r="FR26" s="2"/>
      <c r="FS26" s="2"/>
      <c r="FT26" s="2"/>
      <c r="FU26" s="178"/>
      <c r="FV26" s="2"/>
      <c r="FW26" s="2"/>
      <c r="FX26" s="2"/>
      <c r="FY26" s="178"/>
      <c r="FZ26" s="2"/>
      <c r="GA26" s="2"/>
      <c r="GB26" s="2"/>
      <c r="GC26" s="178"/>
      <c r="GD26" s="2"/>
      <c r="GE26" s="2"/>
      <c r="GF26" s="2"/>
      <c r="GG26" s="178"/>
      <c r="GH26" s="2"/>
      <c r="GI26" s="2"/>
      <c r="GJ26" s="2"/>
      <c r="GK26" s="178"/>
      <c r="GL26" s="2"/>
      <c r="GM26" s="2"/>
      <c r="GN26" s="2"/>
      <c r="GO26" s="178"/>
      <c r="GP26" s="2"/>
      <c r="GQ26" s="2"/>
      <c r="GR26" s="2"/>
      <c r="GS26" s="178"/>
      <c r="GT26" s="2"/>
      <c r="GU26" s="2"/>
      <c r="GV26" s="2"/>
      <c r="GW26" s="178"/>
      <c r="GX26" s="2"/>
      <c r="GY26" s="2"/>
      <c r="GZ26" s="2"/>
      <c r="HA26" s="756"/>
      <c r="HB26" s="81">
        <f t="shared" si="0"/>
        <v>0</v>
      </c>
      <c r="HC26" s="28">
        <f t="shared" si="1"/>
        <v>0</v>
      </c>
      <c r="HD26" s="762">
        <f t="shared" si="2"/>
        <v>0</v>
      </c>
      <c r="HE26" s="763">
        <f t="shared" si="3"/>
        <v>0</v>
      </c>
    </row>
    <row r="27" spans="1:213" x14ac:dyDescent="0.25">
      <c r="A27" s="207" t="s">
        <v>136</v>
      </c>
      <c r="B27" s="778">
        <v>1</v>
      </c>
      <c r="C27" s="2"/>
      <c r="D27" s="2">
        <v>1</v>
      </c>
      <c r="E27" s="756">
        <v>36200</v>
      </c>
      <c r="F27" s="778"/>
      <c r="G27" s="2"/>
      <c r="H27" s="2">
        <v>-1</v>
      </c>
      <c r="I27" s="756">
        <v>-18230</v>
      </c>
      <c r="J27" s="778">
        <v>1</v>
      </c>
      <c r="K27" s="2">
        <v>1</v>
      </c>
      <c r="L27" s="2"/>
      <c r="M27" s="756"/>
      <c r="N27" s="778"/>
      <c r="O27" s="2"/>
      <c r="P27" s="2"/>
      <c r="Q27" s="756"/>
      <c r="R27" s="778"/>
      <c r="S27" s="2">
        <v>1</v>
      </c>
      <c r="T27" s="2"/>
      <c r="U27" s="756"/>
      <c r="V27" s="778">
        <v>1</v>
      </c>
      <c r="W27" s="2"/>
      <c r="X27" s="2">
        <v>1</v>
      </c>
      <c r="Y27" s="756">
        <v>78928</v>
      </c>
      <c r="Z27" s="778"/>
      <c r="AA27" s="2"/>
      <c r="AB27" s="2"/>
      <c r="AC27" s="756">
        <v>-1200</v>
      </c>
      <c r="AD27" s="778"/>
      <c r="AE27" s="2"/>
      <c r="AF27" s="2"/>
      <c r="AG27" s="756"/>
      <c r="AH27" s="778">
        <v>1</v>
      </c>
      <c r="AI27" s="2">
        <v>1</v>
      </c>
      <c r="AJ27" s="2"/>
      <c r="AK27" s="756"/>
      <c r="AL27" s="778"/>
      <c r="AM27" s="2">
        <v>1</v>
      </c>
      <c r="AN27" s="2"/>
      <c r="AO27" s="756"/>
      <c r="AP27" s="778"/>
      <c r="AQ27" s="2"/>
      <c r="AR27" s="2">
        <v>-1</v>
      </c>
      <c r="AS27" s="756">
        <v>-35207</v>
      </c>
      <c r="AT27" s="778"/>
      <c r="AU27" s="2"/>
      <c r="AV27" s="2"/>
      <c r="AW27" s="756"/>
      <c r="AX27" s="778"/>
      <c r="AY27" s="2"/>
      <c r="AZ27" s="2"/>
      <c r="BA27" s="756"/>
      <c r="BB27" s="778"/>
      <c r="BC27" s="2"/>
      <c r="BD27" s="2"/>
      <c r="BE27" s="756"/>
      <c r="BF27" s="778"/>
      <c r="BG27" s="2"/>
      <c r="BH27" s="2"/>
      <c r="BI27" s="756"/>
      <c r="BJ27" s="778"/>
      <c r="BK27" s="2"/>
      <c r="BL27" s="2"/>
      <c r="BM27" s="756"/>
      <c r="BN27" s="778"/>
      <c r="BO27" s="2"/>
      <c r="BP27" s="2"/>
      <c r="BQ27" s="756"/>
      <c r="BR27" s="778">
        <v>1</v>
      </c>
      <c r="BS27" s="2"/>
      <c r="BT27" s="2">
        <v>1</v>
      </c>
      <c r="BU27" s="756">
        <v>23205</v>
      </c>
      <c r="BV27" s="778"/>
      <c r="BW27" s="2"/>
      <c r="BX27" s="2"/>
      <c r="BY27" s="756"/>
      <c r="BZ27" s="778"/>
      <c r="CA27" s="2"/>
      <c r="CB27" s="2"/>
      <c r="CC27" s="779"/>
      <c r="CD27" s="179"/>
      <c r="CE27" s="2"/>
      <c r="CF27" s="2"/>
      <c r="CG27" s="756"/>
      <c r="CH27" s="778"/>
      <c r="CI27" s="2"/>
      <c r="CJ27" s="2"/>
      <c r="CK27" s="779"/>
      <c r="CL27" s="179"/>
      <c r="CM27" s="2"/>
      <c r="CN27" s="2"/>
      <c r="CO27" s="178"/>
      <c r="CP27" s="2"/>
      <c r="CQ27" s="2"/>
      <c r="CR27" s="2"/>
      <c r="CS27" s="178"/>
      <c r="CT27" s="2"/>
      <c r="CU27" s="2"/>
      <c r="CV27" s="2">
        <v>-1</v>
      </c>
      <c r="CW27" s="178">
        <v>-78928</v>
      </c>
      <c r="CX27" s="2"/>
      <c r="CY27" s="2"/>
      <c r="CZ27" s="2"/>
      <c r="DA27" s="178"/>
      <c r="DB27" s="2"/>
      <c r="DC27" s="2"/>
      <c r="DD27" s="2"/>
      <c r="DE27" s="178"/>
      <c r="DF27" s="2"/>
      <c r="DG27" s="2"/>
      <c r="DH27" s="2"/>
      <c r="DI27" s="178"/>
      <c r="DJ27" s="2"/>
      <c r="DK27" s="2"/>
      <c r="DL27" s="2"/>
      <c r="DM27" s="178"/>
      <c r="DN27" s="2"/>
      <c r="DO27" s="2"/>
      <c r="DP27" s="2"/>
      <c r="DQ27" s="178"/>
      <c r="DR27" s="2"/>
      <c r="DS27" s="2"/>
      <c r="DT27" s="2"/>
      <c r="DU27" s="178"/>
      <c r="DV27" s="2"/>
      <c r="DW27" s="2"/>
      <c r="DX27" s="2"/>
      <c r="DY27" s="178"/>
      <c r="DZ27" s="2"/>
      <c r="EA27" s="2"/>
      <c r="EB27" s="2"/>
      <c r="EC27" s="178"/>
      <c r="ED27" s="2"/>
      <c r="EE27" s="2"/>
      <c r="EF27" s="2"/>
      <c r="EG27" s="178"/>
      <c r="EH27" s="2"/>
      <c r="EI27" s="2"/>
      <c r="EJ27" s="2"/>
      <c r="EK27" s="178"/>
      <c r="EL27" s="2"/>
      <c r="EM27" s="2"/>
      <c r="EN27" s="2"/>
      <c r="EO27" s="178"/>
      <c r="EP27" s="2"/>
      <c r="EQ27" s="2"/>
      <c r="ER27" s="2"/>
      <c r="ES27" s="178"/>
      <c r="ET27" s="2"/>
      <c r="EU27" s="2"/>
      <c r="EV27" s="2"/>
      <c r="EW27" s="178"/>
      <c r="EX27" s="2"/>
      <c r="EY27" s="2"/>
      <c r="EZ27" s="2"/>
      <c r="FA27" s="178"/>
      <c r="FB27" s="2"/>
      <c r="FC27" s="2"/>
      <c r="FD27" s="2"/>
      <c r="FE27" s="178"/>
      <c r="FF27" s="2"/>
      <c r="FG27" s="2"/>
      <c r="FH27" s="2"/>
      <c r="FI27" s="178"/>
      <c r="FJ27" s="2"/>
      <c r="FK27" s="2"/>
      <c r="FL27" s="2"/>
      <c r="FM27" s="178"/>
      <c r="FN27" s="2"/>
      <c r="FO27" s="2"/>
      <c r="FP27" s="2"/>
      <c r="FQ27" s="178"/>
      <c r="FR27" s="2"/>
      <c r="FS27" s="2"/>
      <c r="FT27" s="2"/>
      <c r="FU27" s="178"/>
      <c r="FV27" s="2"/>
      <c r="FW27" s="2"/>
      <c r="FX27" s="2"/>
      <c r="FY27" s="178"/>
      <c r="FZ27" s="2"/>
      <c r="GA27" s="2"/>
      <c r="GB27" s="2"/>
      <c r="GC27" s="178"/>
      <c r="GD27" s="2"/>
      <c r="GE27" s="2"/>
      <c r="GF27" s="2"/>
      <c r="GG27" s="178"/>
      <c r="GH27" s="2"/>
      <c r="GI27" s="2"/>
      <c r="GJ27" s="2"/>
      <c r="GK27" s="178"/>
      <c r="GL27" s="2"/>
      <c r="GM27" s="2"/>
      <c r="GN27" s="2"/>
      <c r="GO27" s="178"/>
      <c r="GP27" s="2"/>
      <c r="GQ27" s="2"/>
      <c r="GR27" s="2"/>
      <c r="GS27" s="178"/>
      <c r="GT27" s="2"/>
      <c r="GU27" s="2"/>
      <c r="GV27" s="2"/>
      <c r="GW27" s="178"/>
      <c r="GX27" s="2"/>
      <c r="GY27" s="2"/>
      <c r="GZ27" s="2"/>
      <c r="HA27" s="756"/>
      <c r="HB27" s="81">
        <f t="shared" si="0"/>
        <v>5</v>
      </c>
      <c r="HC27" s="28">
        <f t="shared" si="1"/>
        <v>4</v>
      </c>
      <c r="HD27" s="762">
        <f t="shared" si="2"/>
        <v>0</v>
      </c>
      <c r="HE27" s="763">
        <f t="shared" si="3"/>
        <v>4768</v>
      </c>
    </row>
    <row r="28" spans="1:213" x14ac:dyDescent="0.25">
      <c r="A28" s="207" t="s">
        <v>137</v>
      </c>
      <c r="B28" s="778"/>
      <c r="C28" s="2"/>
      <c r="D28" s="2"/>
      <c r="E28" s="756"/>
      <c r="F28" s="778"/>
      <c r="G28" s="2"/>
      <c r="H28" s="2"/>
      <c r="I28" s="756"/>
      <c r="J28" s="778"/>
      <c r="K28" s="2"/>
      <c r="L28" s="2"/>
      <c r="M28" s="756"/>
      <c r="N28" s="778"/>
      <c r="O28" s="2"/>
      <c r="P28" s="2"/>
      <c r="Q28" s="756"/>
      <c r="R28" s="778"/>
      <c r="S28" s="2"/>
      <c r="T28" s="2"/>
      <c r="U28" s="756"/>
      <c r="V28" s="778"/>
      <c r="W28" s="2"/>
      <c r="X28" s="2"/>
      <c r="Y28" s="756"/>
      <c r="Z28" s="778"/>
      <c r="AA28" s="2"/>
      <c r="AB28" s="2"/>
      <c r="AC28" s="756"/>
      <c r="AD28" s="778"/>
      <c r="AE28" s="2"/>
      <c r="AF28" s="2"/>
      <c r="AG28" s="756"/>
      <c r="AH28" s="778"/>
      <c r="AI28" s="2"/>
      <c r="AJ28" s="2"/>
      <c r="AK28" s="756"/>
      <c r="AL28" s="778"/>
      <c r="AM28" s="2"/>
      <c r="AN28" s="2"/>
      <c r="AO28" s="756"/>
      <c r="AP28" s="778"/>
      <c r="AQ28" s="2"/>
      <c r="AR28" s="2"/>
      <c r="AS28" s="756"/>
      <c r="AT28" s="778"/>
      <c r="AU28" s="2"/>
      <c r="AV28" s="2"/>
      <c r="AW28" s="756"/>
      <c r="AX28" s="778"/>
      <c r="AY28" s="2"/>
      <c r="AZ28" s="2"/>
      <c r="BA28" s="756"/>
      <c r="BB28" s="778"/>
      <c r="BC28" s="2"/>
      <c r="BD28" s="2"/>
      <c r="BE28" s="756"/>
      <c r="BF28" s="778"/>
      <c r="BG28" s="2"/>
      <c r="BH28" s="2"/>
      <c r="BI28" s="756"/>
      <c r="BJ28" s="778"/>
      <c r="BK28" s="2"/>
      <c r="BL28" s="2"/>
      <c r="BM28" s="756"/>
      <c r="BN28" s="778"/>
      <c r="BO28" s="2"/>
      <c r="BP28" s="2"/>
      <c r="BQ28" s="756"/>
      <c r="BR28" s="778"/>
      <c r="BS28" s="2"/>
      <c r="BT28" s="2"/>
      <c r="BU28" s="756"/>
      <c r="BV28" s="778"/>
      <c r="BW28" s="2"/>
      <c r="BX28" s="2"/>
      <c r="BY28" s="756"/>
      <c r="BZ28" s="778"/>
      <c r="CA28" s="2"/>
      <c r="CB28" s="2"/>
      <c r="CC28" s="779"/>
      <c r="CD28" s="179"/>
      <c r="CE28" s="2"/>
      <c r="CF28" s="2"/>
      <c r="CG28" s="756"/>
      <c r="CH28" s="778"/>
      <c r="CI28" s="2"/>
      <c r="CJ28" s="2"/>
      <c r="CK28" s="779"/>
      <c r="CL28" s="179"/>
      <c r="CM28" s="2"/>
      <c r="CN28" s="2"/>
      <c r="CO28" s="178"/>
      <c r="CP28" s="2"/>
      <c r="CQ28" s="2"/>
      <c r="CR28" s="2"/>
      <c r="CS28" s="178"/>
      <c r="CT28" s="2"/>
      <c r="CU28" s="2"/>
      <c r="CV28" s="2"/>
      <c r="CW28" s="178"/>
      <c r="CX28" s="2"/>
      <c r="CY28" s="2"/>
      <c r="CZ28" s="2"/>
      <c r="DA28" s="178"/>
      <c r="DB28" s="2"/>
      <c r="DC28" s="2"/>
      <c r="DD28" s="2"/>
      <c r="DE28" s="178"/>
      <c r="DF28" s="2"/>
      <c r="DG28" s="2">
        <v>1</v>
      </c>
      <c r="DH28" s="2"/>
      <c r="DI28" s="178"/>
      <c r="DJ28" s="2"/>
      <c r="DK28" s="2"/>
      <c r="DL28" s="2"/>
      <c r="DM28" s="178"/>
      <c r="DN28" s="2"/>
      <c r="DO28" s="2"/>
      <c r="DP28" s="2"/>
      <c r="DQ28" s="178"/>
      <c r="DR28" s="2"/>
      <c r="DS28" s="2"/>
      <c r="DT28" s="2"/>
      <c r="DU28" s="178"/>
      <c r="DV28" s="2"/>
      <c r="DW28" s="2"/>
      <c r="DX28" s="2"/>
      <c r="DY28" s="178"/>
      <c r="DZ28" s="2"/>
      <c r="EA28" s="2"/>
      <c r="EB28" s="2"/>
      <c r="EC28" s="178"/>
      <c r="ED28" s="2"/>
      <c r="EE28" s="2"/>
      <c r="EF28" s="2"/>
      <c r="EG28" s="178"/>
      <c r="EH28" s="2"/>
      <c r="EI28" s="2"/>
      <c r="EJ28" s="2"/>
      <c r="EK28" s="178"/>
      <c r="EL28" s="2"/>
      <c r="EM28" s="2"/>
      <c r="EN28" s="2"/>
      <c r="EO28" s="178"/>
      <c r="EP28" s="2"/>
      <c r="EQ28" s="2"/>
      <c r="ER28" s="2"/>
      <c r="ES28" s="178"/>
      <c r="ET28" s="2"/>
      <c r="EU28" s="2"/>
      <c r="EV28" s="2"/>
      <c r="EW28" s="178"/>
      <c r="EX28" s="2"/>
      <c r="EY28" s="2"/>
      <c r="EZ28" s="2"/>
      <c r="FA28" s="178"/>
      <c r="FB28" s="2"/>
      <c r="FC28" s="2"/>
      <c r="FD28" s="2"/>
      <c r="FE28" s="178"/>
      <c r="FF28" s="2"/>
      <c r="FG28" s="2"/>
      <c r="FH28" s="2"/>
      <c r="FI28" s="178"/>
      <c r="FJ28" s="2"/>
      <c r="FK28" s="2"/>
      <c r="FL28" s="2"/>
      <c r="FM28" s="178"/>
      <c r="FN28" s="2"/>
      <c r="FO28" s="2"/>
      <c r="FP28" s="2"/>
      <c r="FQ28" s="178"/>
      <c r="FR28" s="2"/>
      <c r="FS28" s="2"/>
      <c r="FT28" s="2"/>
      <c r="FU28" s="178"/>
      <c r="FV28" s="2"/>
      <c r="FW28" s="2"/>
      <c r="FX28" s="2"/>
      <c r="FY28" s="178"/>
      <c r="FZ28" s="2"/>
      <c r="GA28" s="2"/>
      <c r="GB28" s="2"/>
      <c r="GC28" s="178"/>
      <c r="GD28" s="2"/>
      <c r="GE28" s="2"/>
      <c r="GF28" s="2"/>
      <c r="GG28" s="178"/>
      <c r="GH28" s="2"/>
      <c r="GI28" s="2"/>
      <c r="GJ28" s="2"/>
      <c r="GK28" s="178"/>
      <c r="GL28" s="2"/>
      <c r="GM28" s="2"/>
      <c r="GN28" s="2"/>
      <c r="GO28" s="178"/>
      <c r="GP28" s="2"/>
      <c r="GQ28" s="2"/>
      <c r="GR28" s="2"/>
      <c r="GS28" s="178"/>
      <c r="GT28" s="2"/>
      <c r="GU28" s="2"/>
      <c r="GV28" s="2"/>
      <c r="GW28" s="178"/>
      <c r="GX28" s="2"/>
      <c r="GY28" s="2"/>
      <c r="GZ28" s="2"/>
      <c r="HA28" s="756"/>
      <c r="HB28" s="81">
        <f t="shared" si="0"/>
        <v>0</v>
      </c>
      <c r="HC28" s="28">
        <f t="shared" si="1"/>
        <v>1</v>
      </c>
      <c r="HD28" s="762">
        <f t="shared" si="2"/>
        <v>0</v>
      </c>
      <c r="HE28" s="763">
        <f t="shared" si="3"/>
        <v>0</v>
      </c>
    </row>
    <row r="29" spans="1:213" x14ac:dyDescent="0.25">
      <c r="A29" s="207" t="s">
        <v>138</v>
      </c>
      <c r="B29" s="778"/>
      <c r="C29" s="2"/>
      <c r="D29" s="2"/>
      <c r="E29" s="756"/>
      <c r="F29" s="778"/>
      <c r="G29" s="2"/>
      <c r="H29" s="2"/>
      <c r="I29" s="756"/>
      <c r="J29" s="778"/>
      <c r="K29" s="2"/>
      <c r="L29" s="2"/>
      <c r="M29" s="756"/>
      <c r="N29" s="778"/>
      <c r="O29" s="2"/>
      <c r="P29" s="2"/>
      <c r="Q29" s="756"/>
      <c r="R29" s="778"/>
      <c r="S29" s="2"/>
      <c r="T29" s="2"/>
      <c r="U29" s="756"/>
      <c r="V29" s="778"/>
      <c r="W29" s="2"/>
      <c r="X29" s="2"/>
      <c r="Y29" s="756"/>
      <c r="Z29" s="778"/>
      <c r="AA29" s="2"/>
      <c r="AB29" s="2"/>
      <c r="AC29" s="756"/>
      <c r="AD29" s="778"/>
      <c r="AE29" s="2"/>
      <c r="AF29" s="2"/>
      <c r="AG29" s="756"/>
      <c r="AH29" s="778"/>
      <c r="AI29" s="2"/>
      <c r="AJ29" s="2"/>
      <c r="AK29" s="756"/>
      <c r="AL29" s="778"/>
      <c r="AM29" s="2"/>
      <c r="AN29" s="2"/>
      <c r="AO29" s="756"/>
      <c r="AP29" s="778"/>
      <c r="AQ29" s="2"/>
      <c r="AR29" s="2"/>
      <c r="AS29" s="756"/>
      <c r="AT29" s="778"/>
      <c r="AU29" s="2"/>
      <c r="AV29" s="2"/>
      <c r="AW29" s="756"/>
      <c r="AX29" s="778"/>
      <c r="AY29" s="2"/>
      <c r="AZ29" s="2"/>
      <c r="BA29" s="756"/>
      <c r="BB29" s="778"/>
      <c r="BC29" s="2"/>
      <c r="BD29" s="2"/>
      <c r="BE29" s="756"/>
      <c r="BF29" s="778"/>
      <c r="BG29" s="2"/>
      <c r="BH29" s="2"/>
      <c r="BI29" s="756"/>
      <c r="BJ29" s="778"/>
      <c r="BK29" s="2"/>
      <c r="BL29" s="2"/>
      <c r="BM29" s="756"/>
      <c r="BN29" s="778"/>
      <c r="BO29" s="2"/>
      <c r="BP29" s="2"/>
      <c r="BQ29" s="756"/>
      <c r="BR29" s="778"/>
      <c r="BS29" s="2"/>
      <c r="BT29" s="2"/>
      <c r="BU29" s="756"/>
      <c r="BV29" s="778"/>
      <c r="BW29" s="2"/>
      <c r="BX29" s="2"/>
      <c r="BY29" s="756"/>
      <c r="BZ29" s="778">
        <v>1</v>
      </c>
      <c r="CA29" s="2"/>
      <c r="CB29" s="2"/>
      <c r="CC29" s="779"/>
      <c r="CD29" s="179"/>
      <c r="CE29" s="2">
        <v>1</v>
      </c>
      <c r="CF29" s="2"/>
      <c r="CG29" s="756"/>
      <c r="CH29" s="778"/>
      <c r="CI29" s="2"/>
      <c r="CJ29" s="2"/>
      <c r="CK29" s="779"/>
      <c r="CL29" s="179"/>
      <c r="CM29" s="2"/>
      <c r="CN29" s="2"/>
      <c r="CO29" s="178"/>
      <c r="CP29" s="2"/>
      <c r="CQ29" s="2"/>
      <c r="CR29" s="2"/>
      <c r="CS29" s="178"/>
      <c r="CT29" s="2"/>
      <c r="CU29" s="2"/>
      <c r="CV29" s="2"/>
      <c r="CW29" s="178"/>
      <c r="CX29" s="2"/>
      <c r="CY29" s="2"/>
      <c r="CZ29" s="2"/>
      <c r="DA29" s="178"/>
      <c r="DB29" s="2">
        <v>1</v>
      </c>
      <c r="DC29" s="2"/>
      <c r="DD29" s="2"/>
      <c r="DE29" s="178"/>
      <c r="DF29" s="2"/>
      <c r="DG29" s="2">
        <v>1</v>
      </c>
      <c r="DH29" s="2"/>
      <c r="DI29" s="178"/>
      <c r="DJ29" s="2"/>
      <c r="DK29" s="2"/>
      <c r="DL29" s="2"/>
      <c r="DM29" s="178"/>
      <c r="DN29" s="2"/>
      <c r="DO29" s="2"/>
      <c r="DP29" s="2"/>
      <c r="DQ29" s="178"/>
      <c r="DR29" s="2"/>
      <c r="DS29" s="2"/>
      <c r="DT29" s="2"/>
      <c r="DU29" s="178"/>
      <c r="DV29" s="2"/>
      <c r="DW29" s="2"/>
      <c r="DX29" s="2"/>
      <c r="DY29" s="178"/>
      <c r="DZ29" s="2"/>
      <c r="EA29" s="2"/>
      <c r="EB29" s="2"/>
      <c r="EC29" s="178"/>
      <c r="ED29" s="2"/>
      <c r="EE29" s="2"/>
      <c r="EF29" s="2"/>
      <c r="EG29" s="178"/>
      <c r="EH29" s="2"/>
      <c r="EI29" s="2"/>
      <c r="EJ29" s="2"/>
      <c r="EK29" s="178"/>
      <c r="EL29" s="2"/>
      <c r="EM29" s="2"/>
      <c r="EN29" s="2"/>
      <c r="EO29" s="178"/>
      <c r="EP29" s="2"/>
      <c r="EQ29" s="2"/>
      <c r="ER29" s="2"/>
      <c r="ES29" s="178"/>
      <c r="ET29" s="2"/>
      <c r="EU29" s="2"/>
      <c r="EV29" s="2"/>
      <c r="EW29" s="178"/>
      <c r="EX29" s="2"/>
      <c r="EY29" s="2"/>
      <c r="EZ29" s="2"/>
      <c r="FA29" s="178"/>
      <c r="FB29" s="2"/>
      <c r="FC29" s="2"/>
      <c r="FD29" s="2"/>
      <c r="FE29" s="178"/>
      <c r="FF29" s="2"/>
      <c r="FG29" s="2"/>
      <c r="FH29" s="2"/>
      <c r="FI29" s="178"/>
      <c r="FJ29" s="2"/>
      <c r="FK29" s="2"/>
      <c r="FL29" s="2"/>
      <c r="FM29" s="178"/>
      <c r="FN29" s="2"/>
      <c r="FO29" s="2"/>
      <c r="FP29" s="2"/>
      <c r="FQ29" s="178"/>
      <c r="FR29" s="2"/>
      <c r="FS29" s="2"/>
      <c r="FT29" s="2"/>
      <c r="FU29" s="178"/>
      <c r="FV29" s="2"/>
      <c r="FW29" s="2"/>
      <c r="FX29" s="2"/>
      <c r="FY29" s="178"/>
      <c r="FZ29" s="2"/>
      <c r="GA29" s="2"/>
      <c r="GB29" s="2"/>
      <c r="GC29" s="178"/>
      <c r="GD29" s="2"/>
      <c r="GE29" s="2"/>
      <c r="GF29" s="2"/>
      <c r="GG29" s="178"/>
      <c r="GH29" s="2"/>
      <c r="GI29" s="2"/>
      <c r="GJ29" s="2"/>
      <c r="GK29" s="178"/>
      <c r="GL29" s="2"/>
      <c r="GM29" s="2"/>
      <c r="GN29" s="2"/>
      <c r="GO29" s="178"/>
      <c r="GP29" s="2"/>
      <c r="GQ29" s="2"/>
      <c r="GR29" s="2"/>
      <c r="GS29" s="178"/>
      <c r="GT29" s="2"/>
      <c r="GU29" s="2"/>
      <c r="GV29" s="2"/>
      <c r="GW29" s="178"/>
      <c r="GX29" s="2"/>
      <c r="GY29" s="2"/>
      <c r="GZ29" s="2"/>
      <c r="HA29" s="756"/>
      <c r="HB29" s="81">
        <f t="shared" si="0"/>
        <v>2</v>
      </c>
      <c r="HC29" s="28">
        <f t="shared" si="1"/>
        <v>2</v>
      </c>
      <c r="HD29" s="762">
        <f t="shared" si="2"/>
        <v>0</v>
      </c>
      <c r="HE29" s="763">
        <f t="shared" si="3"/>
        <v>0</v>
      </c>
    </row>
    <row r="30" spans="1:213" x14ac:dyDescent="0.25">
      <c r="A30" s="207" t="s">
        <v>139</v>
      </c>
      <c r="B30" s="778">
        <v>15</v>
      </c>
      <c r="C30" s="2">
        <v>3</v>
      </c>
      <c r="D30" s="2">
        <v>1</v>
      </c>
      <c r="E30" s="756">
        <v>8404</v>
      </c>
      <c r="F30" s="778">
        <v>13</v>
      </c>
      <c r="G30" s="2">
        <v>1</v>
      </c>
      <c r="H30" s="2"/>
      <c r="I30" s="756"/>
      <c r="J30" s="778">
        <v>19</v>
      </c>
      <c r="K30" s="2">
        <v>3</v>
      </c>
      <c r="L30" s="2"/>
      <c r="M30" s="756"/>
      <c r="N30" s="778">
        <v>12</v>
      </c>
      <c r="O30" s="2">
        <v>2</v>
      </c>
      <c r="P30" s="2">
        <v>2</v>
      </c>
      <c r="Q30" s="756">
        <v>27663</v>
      </c>
      <c r="R30" s="778">
        <v>13</v>
      </c>
      <c r="S30" s="2">
        <v>2</v>
      </c>
      <c r="T30" s="2">
        <v>1</v>
      </c>
      <c r="U30" s="756">
        <v>14963</v>
      </c>
      <c r="V30" s="778">
        <v>8</v>
      </c>
      <c r="W30" s="2"/>
      <c r="X30" s="2">
        <v>1</v>
      </c>
      <c r="Y30" s="756">
        <v>26422</v>
      </c>
      <c r="Z30" s="778">
        <v>17</v>
      </c>
      <c r="AA30" s="2"/>
      <c r="AB30" s="2"/>
      <c r="AC30" s="756"/>
      <c r="AD30" s="778">
        <v>12</v>
      </c>
      <c r="AE30" s="2">
        <v>2</v>
      </c>
      <c r="AF30" s="2">
        <v>-1</v>
      </c>
      <c r="AG30" s="756">
        <v>-15056</v>
      </c>
      <c r="AH30" s="778">
        <v>12</v>
      </c>
      <c r="AI30" s="2">
        <v>3</v>
      </c>
      <c r="AJ30" s="2"/>
      <c r="AK30" s="756"/>
      <c r="AL30" s="778">
        <v>8</v>
      </c>
      <c r="AM30" s="2">
        <v>3</v>
      </c>
      <c r="AN30" s="2"/>
      <c r="AO30" s="756"/>
      <c r="AP30" s="778">
        <v>14</v>
      </c>
      <c r="AQ30" s="2">
        <v>3</v>
      </c>
      <c r="AR30" s="2">
        <v>1</v>
      </c>
      <c r="AS30" s="756">
        <v>36695</v>
      </c>
      <c r="AT30" s="778">
        <v>6</v>
      </c>
      <c r="AU30" s="2">
        <v>3</v>
      </c>
      <c r="AV30" s="2">
        <v>2</v>
      </c>
      <c r="AW30" s="756">
        <v>81735</v>
      </c>
      <c r="AX30" s="778">
        <v>2</v>
      </c>
      <c r="AY30" s="2">
        <v>2</v>
      </c>
      <c r="AZ30" s="2">
        <v>2</v>
      </c>
      <c r="BA30" s="756">
        <v>48339</v>
      </c>
      <c r="BB30" s="778"/>
      <c r="BC30" s="2"/>
      <c r="BD30" s="2"/>
      <c r="BE30" s="756"/>
      <c r="BF30" s="778">
        <v>2</v>
      </c>
      <c r="BG30" s="2"/>
      <c r="BH30" s="2"/>
      <c r="BI30" s="756"/>
      <c r="BJ30" s="778">
        <v>3</v>
      </c>
      <c r="BK30" s="2"/>
      <c r="BL30" s="2">
        <v>-1</v>
      </c>
      <c r="BM30" s="756">
        <v>-35520</v>
      </c>
      <c r="BN30" s="778">
        <v>5</v>
      </c>
      <c r="BO30" s="2"/>
      <c r="BP30" s="2"/>
      <c r="BQ30" s="756"/>
      <c r="BR30" s="778">
        <v>6</v>
      </c>
      <c r="BS30" s="2">
        <v>1</v>
      </c>
      <c r="BT30" s="2"/>
      <c r="BU30" s="756"/>
      <c r="BV30" s="778">
        <v>7</v>
      </c>
      <c r="BW30" s="2"/>
      <c r="BX30" s="2"/>
      <c r="BY30" s="756"/>
      <c r="BZ30" s="778">
        <v>9</v>
      </c>
      <c r="CA30" s="2">
        <v>1</v>
      </c>
      <c r="CB30" s="2"/>
      <c r="CC30" s="779"/>
      <c r="CD30" s="179">
        <v>4</v>
      </c>
      <c r="CE30" s="2">
        <v>3</v>
      </c>
      <c r="CF30" s="2"/>
      <c r="CG30" s="756"/>
      <c r="CH30" s="778">
        <v>6</v>
      </c>
      <c r="CI30" s="2">
        <v>2</v>
      </c>
      <c r="CJ30" s="2"/>
      <c r="CK30" s="779"/>
      <c r="CL30" s="179">
        <v>6</v>
      </c>
      <c r="CM30" s="2">
        <v>2</v>
      </c>
      <c r="CN30" s="2"/>
      <c r="CO30" s="178"/>
      <c r="CP30" s="2">
        <v>16</v>
      </c>
      <c r="CQ30" s="2">
        <v>5</v>
      </c>
      <c r="CR30" s="2"/>
      <c r="CS30" s="178"/>
      <c r="CT30" s="2">
        <v>7</v>
      </c>
      <c r="CU30" s="2">
        <v>1</v>
      </c>
      <c r="CV30" s="2"/>
      <c r="CW30" s="178"/>
      <c r="CX30" s="2">
        <v>9</v>
      </c>
      <c r="CY30" s="2">
        <v>2</v>
      </c>
      <c r="CZ30" s="2">
        <v>1</v>
      </c>
      <c r="DA30" s="178">
        <v>14590</v>
      </c>
      <c r="DB30" s="2">
        <v>23</v>
      </c>
      <c r="DC30" s="2">
        <v>1</v>
      </c>
      <c r="DD30" s="2"/>
      <c r="DE30" s="178"/>
      <c r="DF30" s="2">
        <v>32</v>
      </c>
      <c r="DG30" s="2"/>
      <c r="DH30" s="2"/>
      <c r="DI30" s="178"/>
      <c r="DJ30" s="2"/>
      <c r="DK30" s="2"/>
      <c r="DL30" s="2"/>
      <c r="DM30" s="178"/>
      <c r="DN30" s="2"/>
      <c r="DO30" s="2"/>
      <c r="DP30" s="2"/>
      <c r="DQ30" s="178"/>
      <c r="DR30" s="2"/>
      <c r="DS30" s="2"/>
      <c r="DT30" s="2"/>
      <c r="DU30" s="178"/>
      <c r="DV30" s="2"/>
      <c r="DW30" s="2"/>
      <c r="DX30" s="2"/>
      <c r="DY30" s="178"/>
      <c r="DZ30" s="2"/>
      <c r="EA30" s="2"/>
      <c r="EB30" s="2"/>
      <c r="EC30" s="178"/>
      <c r="ED30" s="2"/>
      <c r="EE30" s="2"/>
      <c r="EF30" s="2"/>
      <c r="EG30" s="178"/>
      <c r="EH30" s="2"/>
      <c r="EI30" s="2"/>
      <c r="EJ30" s="2"/>
      <c r="EK30" s="178"/>
      <c r="EL30" s="2"/>
      <c r="EM30" s="2"/>
      <c r="EN30" s="2"/>
      <c r="EO30" s="178"/>
      <c r="EP30" s="2"/>
      <c r="EQ30" s="2"/>
      <c r="ER30" s="2"/>
      <c r="ES30" s="178"/>
      <c r="ET30" s="2"/>
      <c r="EU30" s="2"/>
      <c r="EV30" s="2"/>
      <c r="EW30" s="178"/>
      <c r="EX30" s="2"/>
      <c r="EY30" s="2"/>
      <c r="EZ30" s="2"/>
      <c r="FA30" s="178"/>
      <c r="FB30" s="2"/>
      <c r="FC30" s="2"/>
      <c r="FD30" s="2"/>
      <c r="FE30" s="178"/>
      <c r="FF30" s="2"/>
      <c r="FG30" s="2"/>
      <c r="FH30" s="2"/>
      <c r="FI30" s="178"/>
      <c r="FJ30" s="2"/>
      <c r="FK30" s="2"/>
      <c r="FL30" s="2"/>
      <c r="FM30" s="178"/>
      <c r="FN30" s="2"/>
      <c r="FO30" s="2"/>
      <c r="FP30" s="2"/>
      <c r="FQ30" s="178"/>
      <c r="FR30" s="2"/>
      <c r="FS30" s="2"/>
      <c r="FT30" s="2"/>
      <c r="FU30" s="178"/>
      <c r="FV30" s="2"/>
      <c r="FW30" s="2"/>
      <c r="FX30" s="2"/>
      <c r="FY30" s="178"/>
      <c r="FZ30" s="2"/>
      <c r="GA30" s="2"/>
      <c r="GB30" s="2"/>
      <c r="GC30" s="178"/>
      <c r="GD30" s="2"/>
      <c r="GE30" s="2"/>
      <c r="GF30" s="2"/>
      <c r="GG30" s="178"/>
      <c r="GH30" s="2"/>
      <c r="GI30" s="2"/>
      <c r="GJ30" s="2"/>
      <c r="GK30" s="178"/>
      <c r="GL30" s="2"/>
      <c r="GM30" s="2"/>
      <c r="GN30" s="2"/>
      <c r="GO30" s="178"/>
      <c r="GP30" s="2"/>
      <c r="GQ30" s="2"/>
      <c r="GR30" s="2"/>
      <c r="GS30" s="178"/>
      <c r="GT30" s="2"/>
      <c r="GU30" s="2"/>
      <c r="GV30" s="2"/>
      <c r="GW30" s="178"/>
      <c r="GX30" s="2"/>
      <c r="GY30" s="2"/>
      <c r="GZ30" s="2"/>
      <c r="HA30" s="756"/>
      <c r="HB30" s="81">
        <f t="shared" si="0"/>
        <v>286</v>
      </c>
      <c r="HC30" s="28">
        <f t="shared" si="1"/>
        <v>45</v>
      </c>
      <c r="HD30" s="762">
        <f t="shared" si="2"/>
        <v>9</v>
      </c>
      <c r="HE30" s="763">
        <f t="shared" si="3"/>
        <v>208235</v>
      </c>
    </row>
    <row r="31" spans="1:213" x14ac:dyDescent="0.25">
      <c r="A31" s="207" t="s">
        <v>140</v>
      </c>
      <c r="B31" s="778"/>
      <c r="C31" s="2"/>
      <c r="D31" s="2"/>
      <c r="E31" s="756"/>
      <c r="F31" s="778"/>
      <c r="G31" s="2"/>
      <c r="H31" s="2"/>
      <c r="I31" s="756"/>
      <c r="J31" s="778"/>
      <c r="K31" s="2"/>
      <c r="L31" s="2"/>
      <c r="M31" s="756"/>
      <c r="N31" s="778"/>
      <c r="O31" s="2"/>
      <c r="P31" s="2"/>
      <c r="Q31" s="756"/>
      <c r="R31" s="778"/>
      <c r="S31" s="2"/>
      <c r="T31" s="2"/>
      <c r="U31" s="756"/>
      <c r="V31" s="778"/>
      <c r="W31" s="2"/>
      <c r="X31" s="2"/>
      <c r="Y31" s="756"/>
      <c r="Z31" s="778"/>
      <c r="AA31" s="2"/>
      <c r="AB31" s="2"/>
      <c r="AC31" s="756"/>
      <c r="AD31" s="778"/>
      <c r="AE31" s="2"/>
      <c r="AF31" s="2"/>
      <c r="AG31" s="756"/>
      <c r="AH31" s="778">
        <v>1</v>
      </c>
      <c r="AI31" s="2"/>
      <c r="AJ31" s="2"/>
      <c r="AK31" s="756"/>
      <c r="AL31" s="778"/>
      <c r="AM31" s="2">
        <v>2</v>
      </c>
      <c r="AN31" s="2"/>
      <c r="AO31" s="756"/>
      <c r="AP31" s="778"/>
      <c r="AQ31" s="2"/>
      <c r="AR31" s="2">
        <v>2</v>
      </c>
      <c r="AS31" s="756">
        <v>91520</v>
      </c>
      <c r="AT31" s="778"/>
      <c r="AU31" s="2"/>
      <c r="AV31" s="2"/>
      <c r="AW31" s="756"/>
      <c r="AX31" s="778"/>
      <c r="AY31" s="2"/>
      <c r="AZ31" s="2"/>
      <c r="BA31" s="756"/>
      <c r="BB31" s="778"/>
      <c r="BC31" s="2"/>
      <c r="BD31" s="2"/>
      <c r="BE31" s="756"/>
      <c r="BF31" s="778"/>
      <c r="BG31" s="2"/>
      <c r="BH31" s="2"/>
      <c r="BI31" s="756"/>
      <c r="BJ31" s="778"/>
      <c r="BK31" s="2"/>
      <c r="BL31" s="2"/>
      <c r="BM31" s="756"/>
      <c r="BN31" s="778"/>
      <c r="BO31" s="2"/>
      <c r="BP31" s="2"/>
      <c r="BQ31" s="756"/>
      <c r="BR31" s="778"/>
      <c r="BS31" s="2"/>
      <c r="BT31" s="2"/>
      <c r="BU31" s="756"/>
      <c r="BV31" s="778"/>
      <c r="BW31" s="2"/>
      <c r="BX31" s="2"/>
      <c r="BY31" s="756"/>
      <c r="BZ31" s="778"/>
      <c r="CA31" s="2"/>
      <c r="CB31" s="2"/>
      <c r="CC31" s="779"/>
      <c r="CD31" s="179"/>
      <c r="CE31" s="2"/>
      <c r="CF31" s="2"/>
      <c r="CG31" s="756"/>
      <c r="CH31" s="778"/>
      <c r="CI31" s="2"/>
      <c r="CJ31" s="2"/>
      <c r="CK31" s="779"/>
      <c r="CL31" s="179"/>
      <c r="CM31" s="2"/>
      <c r="CN31" s="2"/>
      <c r="CO31" s="178"/>
      <c r="CP31" s="2"/>
      <c r="CQ31" s="2"/>
      <c r="CR31" s="2"/>
      <c r="CS31" s="178"/>
      <c r="CT31" s="2"/>
      <c r="CU31" s="2"/>
      <c r="CV31" s="2"/>
      <c r="CW31" s="178"/>
      <c r="CX31" s="2"/>
      <c r="CY31" s="2"/>
      <c r="CZ31" s="2"/>
      <c r="DA31" s="178"/>
      <c r="DB31" s="2"/>
      <c r="DC31" s="2"/>
      <c r="DD31" s="2"/>
      <c r="DE31" s="178"/>
      <c r="DF31" s="2"/>
      <c r="DG31" s="2"/>
      <c r="DH31" s="2"/>
      <c r="DI31" s="178"/>
      <c r="DJ31" s="2"/>
      <c r="DK31" s="2"/>
      <c r="DL31" s="2"/>
      <c r="DM31" s="178"/>
      <c r="DN31" s="2"/>
      <c r="DO31" s="2"/>
      <c r="DP31" s="2"/>
      <c r="DQ31" s="178"/>
      <c r="DR31" s="2"/>
      <c r="DS31" s="2"/>
      <c r="DT31" s="2"/>
      <c r="DU31" s="178"/>
      <c r="DV31" s="2"/>
      <c r="DW31" s="2"/>
      <c r="DX31" s="2"/>
      <c r="DY31" s="178"/>
      <c r="DZ31" s="2"/>
      <c r="EA31" s="2"/>
      <c r="EB31" s="2"/>
      <c r="EC31" s="178"/>
      <c r="ED31" s="2"/>
      <c r="EE31" s="2"/>
      <c r="EF31" s="2"/>
      <c r="EG31" s="178"/>
      <c r="EH31" s="2"/>
      <c r="EI31" s="2"/>
      <c r="EJ31" s="2"/>
      <c r="EK31" s="178"/>
      <c r="EL31" s="2"/>
      <c r="EM31" s="2"/>
      <c r="EN31" s="2"/>
      <c r="EO31" s="178"/>
      <c r="EP31" s="2"/>
      <c r="EQ31" s="2"/>
      <c r="ER31" s="2"/>
      <c r="ES31" s="178"/>
      <c r="ET31" s="2"/>
      <c r="EU31" s="2"/>
      <c r="EV31" s="2"/>
      <c r="EW31" s="178"/>
      <c r="EX31" s="2"/>
      <c r="EY31" s="2"/>
      <c r="EZ31" s="2"/>
      <c r="FA31" s="178"/>
      <c r="FB31" s="2"/>
      <c r="FC31" s="2"/>
      <c r="FD31" s="2"/>
      <c r="FE31" s="178"/>
      <c r="FF31" s="2"/>
      <c r="FG31" s="2"/>
      <c r="FH31" s="2"/>
      <c r="FI31" s="178"/>
      <c r="FJ31" s="2"/>
      <c r="FK31" s="2"/>
      <c r="FL31" s="2"/>
      <c r="FM31" s="178"/>
      <c r="FN31" s="2"/>
      <c r="FO31" s="2"/>
      <c r="FP31" s="2"/>
      <c r="FQ31" s="178"/>
      <c r="FR31" s="2"/>
      <c r="FS31" s="2"/>
      <c r="FT31" s="2"/>
      <c r="FU31" s="178"/>
      <c r="FV31" s="2"/>
      <c r="FW31" s="2"/>
      <c r="FX31" s="2"/>
      <c r="FY31" s="178"/>
      <c r="FZ31" s="2"/>
      <c r="GA31" s="2"/>
      <c r="GB31" s="2"/>
      <c r="GC31" s="178"/>
      <c r="GD31" s="2"/>
      <c r="GE31" s="2"/>
      <c r="GF31" s="2"/>
      <c r="GG31" s="178"/>
      <c r="GH31" s="2"/>
      <c r="GI31" s="2"/>
      <c r="GJ31" s="2"/>
      <c r="GK31" s="178"/>
      <c r="GL31" s="2"/>
      <c r="GM31" s="2"/>
      <c r="GN31" s="2"/>
      <c r="GO31" s="178"/>
      <c r="GP31" s="2"/>
      <c r="GQ31" s="2"/>
      <c r="GR31" s="2"/>
      <c r="GS31" s="178"/>
      <c r="GT31" s="2"/>
      <c r="GU31" s="2"/>
      <c r="GV31" s="2"/>
      <c r="GW31" s="178"/>
      <c r="GX31" s="2"/>
      <c r="GY31" s="2"/>
      <c r="GZ31" s="2"/>
      <c r="HA31" s="756"/>
      <c r="HB31" s="81">
        <f t="shared" si="0"/>
        <v>1</v>
      </c>
      <c r="HC31" s="28">
        <f t="shared" si="1"/>
        <v>2</v>
      </c>
      <c r="HD31" s="762">
        <f t="shared" si="2"/>
        <v>2</v>
      </c>
      <c r="HE31" s="763">
        <f t="shared" si="3"/>
        <v>91520</v>
      </c>
    </row>
    <row r="32" spans="1:213" x14ac:dyDescent="0.25">
      <c r="A32" s="207" t="s">
        <v>141</v>
      </c>
      <c r="B32" s="778"/>
      <c r="C32" s="2"/>
      <c r="D32" s="2"/>
      <c r="E32" s="756"/>
      <c r="F32" s="778"/>
      <c r="G32" s="2"/>
      <c r="H32" s="2"/>
      <c r="I32" s="756"/>
      <c r="J32" s="778"/>
      <c r="K32" s="2"/>
      <c r="L32" s="2"/>
      <c r="M32" s="756"/>
      <c r="N32" s="778"/>
      <c r="O32" s="2"/>
      <c r="P32" s="2"/>
      <c r="Q32" s="756"/>
      <c r="R32" s="778"/>
      <c r="S32" s="2"/>
      <c r="T32" s="2"/>
      <c r="U32" s="756"/>
      <c r="V32" s="778"/>
      <c r="W32" s="2"/>
      <c r="X32" s="2"/>
      <c r="Y32" s="756"/>
      <c r="Z32" s="778"/>
      <c r="AA32" s="2"/>
      <c r="AB32" s="2"/>
      <c r="AC32" s="756"/>
      <c r="AD32" s="778"/>
      <c r="AE32" s="2"/>
      <c r="AF32" s="2"/>
      <c r="AG32" s="756"/>
      <c r="AH32" s="778"/>
      <c r="AI32" s="2"/>
      <c r="AJ32" s="2"/>
      <c r="AK32" s="756"/>
      <c r="AL32" s="778"/>
      <c r="AM32" s="2"/>
      <c r="AN32" s="2"/>
      <c r="AO32" s="756"/>
      <c r="AP32" s="778"/>
      <c r="AQ32" s="2"/>
      <c r="AR32" s="2"/>
      <c r="AS32" s="756"/>
      <c r="AT32" s="778"/>
      <c r="AU32" s="2"/>
      <c r="AV32" s="2"/>
      <c r="AW32" s="756"/>
      <c r="AX32" s="778"/>
      <c r="AY32" s="2"/>
      <c r="AZ32" s="2"/>
      <c r="BA32" s="756"/>
      <c r="BB32" s="778"/>
      <c r="BC32" s="2"/>
      <c r="BD32" s="2"/>
      <c r="BE32" s="756"/>
      <c r="BF32" s="778"/>
      <c r="BG32" s="2"/>
      <c r="BH32" s="2"/>
      <c r="BI32" s="756"/>
      <c r="BJ32" s="778"/>
      <c r="BK32" s="2"/>
      <c r="BL32" s="2"/>
      <c r="BM32" s="756"/>
      <c r="BN32" s="778"/>
      <c r="BO32" s="2"/>
      <c r="BP32" s="2"/>
      <c r="BQ32" s="756"/>
      <c r="BR32" s="778"/>
      <c r="BS32" s="2"/>
      <c r="BT32" s="2"/>
      <c r="BU32" s="756"/>
      <c r="BV32" s="778"/>
      <c r="BW32" s="2"/>
      <c r="BX32" s="2"/>
      <c r="BY32" s="756"/>
      <c r="BZ32" s="778"/>
      <c r="CA32" s="2"/>
      <c r="CB32" s="2"/>
      <c r="CC32" s="779"/>
      <c r="CD32" s="179"/>
      <c r="CE32" s="2"/>
      <c r="CF32" s="2"/>
      <c r="CG32" s="756"/>
      <c r="CH32" s="778"/>
      <c r="CI32" s="2"/>
      <c r="CJ32" s="2"/>
      <c r="CK32" s="779"/>
      <c r="CL32" s="179"/>
      <c r="CM32" s="2"/>
      <c r="CN32" s="2"/>
      <c r="CO32" s="178"/>
      <c r="CP32" s="2"/>
      <c r="CQ32" s="2"/>
      <c r="CR32" s="2"/>
      <c r="CS32" s="178"/>
      <c r="CT32" s="2"/>
      <c r="CU32" s="2"/>
      <c r="CV32" s="2"/>
      <c r="CW32" s="178"/>
      <c r="CX32" s="2"/>
      <c r="CY32" s="2"/>
      <c r="CZ32" s="2"/>
      <c r="DA32" s="178"/>
      <c r="DB32" s="2"/>
      <c r="DC32" s="2"/>
      <c r="DD32" s="2"/>
      <c r="DE32" s="178"/>
      <c r="DF32" s="2"/>
      <c r="DG32" s="2"/>
      <c r="DH32" s="2"/>
      <c r="DI32" s="178"/>
      <c r="DJ32" s="2"/>
      <c r="DK32" s="2"/>
      <c r="DL32" s="2"/>
      <c r="DM32" s="178"/>
      <c r="DN32" s="2"/>
      <c r="DO32" s="2"/>
      <c r="DP32" s="2"/>
      <c r="DQ32" s="178"/>
      <c r="DR32" s="2"/>
      <c r="DS32" s="2"/>
      <c r="DT32" s="2"/>
      <c r="DU32" s="178"/>
      <c r="DV32" s="2"/>
      <c r="DW32" s="2"/>
      <c r="DX32" s="2"/>
      <c r="DY32" s="178"/>
      <c r="DZ32" s="2"/>
      <c r="EA32" s="2"/>
      <c r="EB32" s="2"/>
      <c r="EC32" s="178"/>
      <c r="ED32" s="2"/>
      <c r="EE32" s="2"/>
      <c r="EF32" s="2"/>
      <c r="EG32" s="178"/>
      <c r="EH32" s="2"/>
      <c r="EI32" s="2"/>
      <c r="EJ32" s="2"/>
      <c r="EK32" s="178"/>
      <c r="EL32" s="2"/>
      <c r="EM32" s="2"/>
      <c r="EN32" s="2"/>
      <c r="EO32" s="178"/>
      <c r="EP32" s="2"/>
      <c r="EQ32" s="2"/>
      <c r="ER32" s="2"/>
      <c r="ES32" s="178"/>
      <c r="ET32" s="2"/>
      <c r="EU32" s="2"/>
      <c r="EV32" s="2"/>
      <c r="EW32" s="178"/>
      <c r="EX32" s="2"/>
      <c r="EY32" s="2"/>
      <c r="EZ32" s="2"/>
      <c r="FA32" s="178"/>
      <c r="FB32" s="2"/>
      <c r="FC32" s="2"/>
      <c r="FD32" s="2"/>
      <c r="FE32" s="178"/>
      <c r="FF32" s="2"/>
      <c r="FG32" s="2"/>
      <c r="FH32" s="2"/>
      <c r="FI32" s="178"/>
      <c r="FJ32" s="2"/>
      <c r="FK32" s="2"/>
      <c r="FL32" s="2"/>
      <c r="FM32" s="178"/>
      <c r="FN32" s="2"/>
      <c r="FO32" s="2"/>
      <c r="FP32" s="2"/>
      <c r="FQ32" s="178"/>
      <c r="FR32" s="2"/>
      <c r="FS32" s="2"/>
      <c r="FT32" s="2"/>
      <c r="FU32" s="178"/>
      <c r="FV32" s="2"/>
      <c r="FW32" s="2"/>
      <c r="FX32" s="2"/>
      <c r="FY32" s="178"/>
      <c r="FZ32" s="2"/>
      <c r="GA32" s="2"/>
      <c r="GB32" s="2"/>
      <c r="GC32" s="178"/>
      <c r="GD32" s="2"/>
      <c r="GE32" s="2"/>
      <c r="GF32" s="2"/>
      <c r="GG32" s="178"/>
      <c r="GH32" s="2"/>
      <c r="GI32" s="2"/>
      <c r="GJ32" s="2"/>
      <c r="GK32" s="178"/>
      <c r="GL32" s="2"/>
      <c r="GM32" s="2"/>
      <c r="GN32" s="2"/>
      <c r="GO32" s="178"/>
      <c r="GP32" s="2"/>
      <c r="GQ32" s="2"/>
      <c r="GR32" s="2"/>
      <c r="GS32" s="178"/>
      <c r="GT32" s="2"/>
      <c r="GU32" s="2"/>
      <c r="GV32" s="2"/>
      <c r="GW32" s="178"/>
      <c r="GX32" s="2"/>
      <c r="GY32" s="2"/>
      <c r="GZ32" s="2"/>
      <c r="HA32" s="756"/>
      <c r="HB32" s="81">
        <f t="shared" si="0"/>
        <v>0</v>
      </c>
      <c r="HC32" s="28">
        <f t="shared" si="1"/>
        <v>0</v>
      </c>
      <c r="HD32" s="762">
        <f t="shared" si="2"/>
        <v>0</v>
      </c>
      <c r="HE32" s="763">
        <f t="shared" si="3"/>
        <v>0</v>
      </c>
    </row>
    <row r="33" spans="1:213" x14ac:dyDescent="0.25">
      <c r="A33" s="207" t="s">
        <v>142</v>
      </c>
      <c r="B33" s="778"/>
      <c r="C33" s="2"/>
      <c r="D33" s="2"/>
      <c r="E33" s="756"/>
      <c r="F33" s="778"/>
      <c r="G33" s="2"/>
      <c r="H33" s="2"/>
      <c r="I33" s="756"/>
      <c r="J33" s="778"/>
      <c r="K33" s="2"/>
      <c r="L33" s="2"/>
      <c r="M33" s="756"/>
      <c r="N33" s="778"/>
      <c r="O33" s="2"/>
      <c r="P33" s="2"/>
      <c r="Q33" s="756"/>
      <c r="R33" s="778"/>
      <c r="S33" s="2"/>
      <c r="T33" s="2"/>
      <c r="U33" s="756"/>
      <c r="V33" s="778"/>
      <c r="W33" s="2"/>
      <c r="X33" s="2"/>
      <c r="Y33" s="756"/>
      <c r="Z33" s="778"/>
      <c r="AA33" s="2"/>
      <c r="AB33" s="2"/>
      <c r="AC33" s="756"/>
      <c r="AD33" s="778"/>
      <c r="AE33" s="2"/>
      <c r="AF33" s="2"/>
      <c r="AG33" s="756"/>
      <c r="AH33" s="778"/>
      <c r="AI33" s="2"/>
      <c r="AJ33" s="2"/>
      <c r="AK33" s="756"/>
      <c r="AL33" s="778"/>
      <c r="AM33" s="2"/>
      <c r="AN33" s="2"/>
      <c r="AO33" s="756"/>
      <c r="AP33" s="778"/>
      <c r="AQ33" s="2"/>
      <c r="AR33" s="2"/>
      <c r="AS33" s="756"/>
      <c r="AT33" s="778"/>
      <c r="AU33" s="2"/>
      <c r="AV33" s="2"/>
      <c r="AW33" s="756"/>
      <c r="AX33" s="778"/>
      <c r="AY33" s="2"/>
      <c r="AZ33" s="2"/>
      <c r="BA33" s="756"/>
      <c r="BB33" s="778"/>
      <c r="BC33" s="2"/>
      <c r="BD33" s="2"/>
      <c r="BE33" s="756"/>
      <c r="BF33" s="778"/>
      <c r="BG33" s="2"/>
      <c r="BH33" s="2"/>
      <c r="BI33" s="756"/>
      <c r="BJ33" s="778"/>
      <c r="BK33" s="2"/>
      <c r="BL33" s="2"/>
      <c r="BM33" s="756"/>
      <c r="BN33" s="778"/>
      <c r="BO33" s="2"/>
      <c r="BP33" s="2"/>
      <c r="BQ33" s="756"/>
      <c r="BR33" s="778"/>
      <c r="BS33" s="2"/>
      <c r="BT33" s="2"/>
      <c r="BU33" s="756"/>
      <c r="BV33" s="778"/>
      <c r="BW33" s="2"/>
      <c r="BX33" s="2"/>
      <c r="BY33" s="756"/>
      <c r="BZ33" s="778"/>
      <c r="CA33" s="2"/>
      <c r="CB33" s="2"/>
      <c r="CC33" s="779"/>
      <c r="CD33" s="179"/>
      <c r="CE33" s="2"/>
      <c r="CF33" s="2"/>
      <c r="CG33" s="756"/>
      <c r="CH33" s="778"/>
      <c r="CI33" s="2"/>
      <c r="CJ33" s="2"/>
      <c r="CK33" s="779"/>
      <c r="CL33" s="179"/>
      <c r="CM33" s="2"/>
      <c r="CN33" s="2"/>
      <c r="CO33" s="178"/>
      <c r="CP33" s="2"/>
      <c r="CQ33" s="2"/>
      <c r="CR33" s="2"/>
      <c r="CS33" s="178"/>
      <c r="CT33" s="2"/>
      <c r="CU33" s="2"/>
      <c r="CV33" s="2"/>
      <c r="CW33" s="178"/>
      <c r="CX33" s="2"/>
      <c r="CY33" s="2"/>
      <c r="CZ33" s="2"/>
      <c r="DA33" s="178"/>
      <c r="DB33" s="2"/>
      <c r="DC33" s="2"/>
      <c r="DD33" s="2"/>
      <c r="DE33" s="178"/>
      <c r="DF33" s="2"/>
      <c r="DG33" s="2"/>
      <c r="DH33" s="2"/>
      <c r="DI33" s="178"/>
      <c r="DJ33" s="2"/>
      <c r="DK33" s="2"/>
      <c r="DL33" s="2"/>
      <c r="DM33" s="178"/>
      <c r="DN33" s="2"/>
      <c r="DO33" s="2"/>
      <c r="DP33" s="2"/>
      <c r="DQ33" s="178"/>
      <c r="DR33" s="2"/>
      <c r="DS33" s="2"/>
      <c r="DT33" s="2"/>
      <c r="DU33" s="178"/>
      <c r="DV33" s="2"/>
      <c r="DW33" s="2"/>
      <c r="DX33" s="2"/>
      <c r="DY33" s="178"/>
      <c r="DZ33" s="2"/>
      <c r="EA33" s="2"/>
      <c r="EB33" s="2"/>
      <c r="EC33" s="178"/>
      <c r="ED33" s="2"/>
      <c r="EE33" s="2"/>
      <c r="EF33" s="2"/>
      <c r="EG33" s="178"/>
      <c r="EH33" s="2"/>
      <c r="EI33" s="2"/>
      <c r="EJ33" s="2"/>
      <c r="EK33" s="178"/>
      <c r="EL33" s="2"/>
      <c r="EM33" s="2"/>
      <c r="EN33" s="2"/>
      <c r="EO33" s="178"/>
      <c r="EP33" s="2"/>
      <c r="EQ33" s="2"/>
      <c r="ER33" s="2"/>
      <c r="ES33" s="178"/>
      <c r="ET33" s="2"/>
      <c r="EU33" s="2"/>
      <c r="EV33" s="2"/>
      <c r="EW33" s="178"/>
      <c r="EX33" s="2"/>
      <c r="EY33" s="2"/>
      <c r="EZ33" s="2"/>
      <c r="FA33" s="178"/>
      <c r="FB33" s="2"/>
      <c r="FC33" s="2"/>
      <c r="FD33" s="2"/>
      <c r="FE33" s="178"/>
      <c r="FF33" s="2"/>
      <c r="FG33" s="2"/>
      <c r="FH33" s="2"/>
      <c r="FI33" s="178"/>
      <c r="FJ33" s="2"/>
      <c r="FK33" s="2"/>
      <c r="FL33" s="2"/>
      <c r="FM33" s="178"/>
      <c r="FN33" s="2"/>
      <c r="FO33" s="2"/>
      <c r="FP33" s="2"/>
      <c r="FQ33" s="178"/>
      <c r="FR33" s="2"/>
      <c r="FS33" s="2"/>
      <c r="FT33" s="2"/>
      <c r="FU33" s="178"/>
      <c r="FV33" s="2"/>
      <c r="FW33" s="2"/>
      <c r="FX33" s="2"/>
      <c r="FY33" s="178"/>
      <c r="FZ33" s="2"/>
      <c r="GA33" s="2"/>
      <c r="GB33" s="2"/>
      <c r="GC33" s="178"/>
      <c r="GD33" s="2"/>
      <c r="GE33" s="2"/>
      <c r="GF33" s="2"/>
      <c r="GG33" s="178"/>
      <c r="GH33" s="2"/>
      <c r="GI33" s="2"/>
      <c r="GJ33" s="2"/>
      <c r="GK33" s="178"/>
      <c r="GL33" s="2"/>
      <c r="GM33" s="2"/>
      <c r="GN33" s="2"/>
      <c r="GO33" s="178"/>
      <c r="GP33" s="2"/>
      <c r="GQ33" s="2"/>
      <c r="GR33" s="2"/>
      <c r="GS33" s="178"/>
      <c r="GT33" s="2"/>
      <c r="GU33" s="2"/>
      <c r="GV33" s="2"/>
      <c r="GW33" s="178"/>
      <c r="GX33" s="2"/>
      <c r="GY33" s="2"/>
      <c r="GZ33" s="2"/>
      <c r="HA33" s="756"/>
      <c r="HB33" s="81">
        <f>B33+F33+J33+N33+R33+V33+Z33+AD33+AH33+AL33+AP33+AT33+AX33+BB33+BF33+BJ33+BN33+BR33+BV33+BZ33+CD33+CH33+CL33+CP33+CT33+CX33+DB33+DF33+DJ33+DN33+DR33+DV33+DZ33+ED33+EH33+EL33+EP33+ET33+EX33+FB33+FF33+FJ33+FN33+FR33+FV33+FZ33+GD33+GH33+GL33+GP33+GT33+GX33</f>
        <v>0</v>
      </c>
      <c r="HC33" s="28">
        <f>C33+G33+K33+O33+S33+W33+AA33+AE33+AI33+AM33+AQ33+AU33+AY33+BC33+BG33+BK33+BO33+BS33+BW33+CA33+CE33+CI33+CM33+CQ33+CU33+CY33+DC33+DG33+DK33+DO33+DS33+DW33+EA33+EE33+EI33+EM33+EQ33+EU33+EY33+FC33+FG33+FK33+FO33+FS33+FW33+GA33+GE33+GI33+GM33+GQ33+GU33+GY33</f>
        <v>0</v>
      </c>
      <c r="HD33" s="762">
        <f>D33+H33+L33+P33+T33+X33+AB33+AF33+AJ33+AN33+AR33+AV33+AZ33+BD33+BH33+BL33+BP33+BT33+BX33+CB33+CF33+CJ33+CN33+CR33+CV33+CZ33+DD33+DH33+DL33+DP33+DT33+DX33+EB33+EF33+EJ33+EN33+ER33+EV33+EZ33+FD33+FH33+FL33+FP33+FT33+FX33+GB33+GF33+GJ33+GN33+GR33+GV33+GZ33</f>
        <v>0</v>
      </c>
      <c r="HE33" s="763">
        <f>E33+I33+M33+Q33+U33+Y33+AC33+AG33+AK33+AO33+AS33+AW33+BA33+BE33+BI33+BM33+BQ33+BU33+BY33+CC33+CG33+CK33+CO33+CS33+CW33+DA33+DE33+DI33+DM33+DQ33+DU33+DY33+EC33+EG33+EK33+EO33+ES33+EW33+FA33+FE33+FI33+FM33+FQ33+FU33+FY33+GC33+GG33+GK33+GO33+GS33+GW33+HA33</f>
        <v>0</v>
      </c>
    </row>
    <row r="34" spans="1:213" x14ac:dyDescent="0.25">
      <c r="A34" s="207" t="s">
        <v>143</v>
      </c>
      <c r="B34" s="778"/>
      <c r="C34" s="2"/>
      <c r="D34" s="2"/>
      <c r="E34" s="756"/>
      <c r="F34" s="778"/>
      <c r="G34" s="2"/>
      <c r="H34" s="2"/>
      <c r="I34" s="756"/>
      <c r="J34" s="778"/>
      <c r="K34" s="2"/>
      <c r="L34" s="2"/>
      <c r="M34" s="756"/>
      <c r="N34" s="778"/>
      <c r="O34" s="2"/>
      <c r="P34" s="2"/>
      <c r="Q34" s="756"/>
      <c r="R34" s="778"/>
      <c r="S34" s="2"/>
      <c r="T34" s="2">
        <v>-1</v>
      </c>
      <c r="U34" s="756">
        <v>-45415</v>
      </c>
      <c r="V34" s="778"/>
      <c r="W34" s="2"/>
      <c r="X34" s="2"/>
      <c r="Y34" s="756"/>
      <c r="Z34" s="778"/>
      <c r="AA34" s="2"/>
      <c r="AB34" s="2"/>
      <c r="AC34" s="756"/>
      <c r="AD34" s="778"/>
      <c r="AE34" s="2"/>
      <c r="AF34" s="2"/>
      <c r="AG34" s="756"/>
      <c r="AH34" s="778"/>
      <c r="AI34" s="2"/>
      <c r="AJ34" s="2"/>
      <c r="AK34" s="756"/>
      <c r="AL34" s="778"/>
      <c r="AM34" s="2"/>
      <c r="AN34" s="2"/>
      <c r="AO34" s="756"/>
      <c r="AP34" s="778"/>
      <c r="AQ34" s="2"/>
      <c r="AR34" s="2"/>
      <c r="AS34" s="756"/>
      <c r="AT34" s="778"/>
      <c r="AU34" s="2"/>
      <c r="AV34" s="2"/>
      <c r="AW34" s="756"/>
      <c r="AX34" s="778"/>
      <c r="AY34" s="2"/>
      <c r="AZ34" s="2"/>
      <c r="BA34" s="756"/>
      <c r="BB34" s="778"/>
      <c r="BC34" s="2"/>
      <c r="BD34" s="2"/>
      <c r="BE34" s="756"/>
      <c r="BF34" s="778"/>
      <c r="BG34" s="2"/>
      <c r="BH34" s="2"/>
      <c r="BI34" s="756"/>
      <c r="BJ34" s="778"/>
      <c r="BK34" s="2"/>
      <c r="BL34" s="2"/>
      <c r="BM34" s="756"/>
      <c r="BN34" s="778"/>
      <c r="BO34" s="2"/>
      <c r="BP34" s="2"/>
      <c r="BQ34" s="756"/>
      <c r="BR34" s="778"/>
      <c r="BS34" s="2"/>
      <c r="BT34" s="2"/>
      <c r="BU34" s="756"/>
      <c r="BV34" s="778"/>
      <c r="BW34" s="2"/>
      <c r="BX34" s="2"/>
      <c r="BY34" s="756"/>
      <c r="BZ34" s="778"/>
      <c r="CA34" s="2"/>
      <c r="CB34" s="2"/>
      <c r="CC34" s="779"/>
      <c r="CD34" s="179"/>
      <c r="CE34" s="2"/>
      <c r="CF34" s="2"/>
      <c r="CG34" s="756"/>
      <c r="CH34" s="778"/>
      <c r="CI34" s="2"/>
      <c r="CJ34" s="2"/>
      <c r="CK34" s="779"/>
      <c r="CL34" s="179"/>
      <c r="CM34" s="2"/>
      <c r="CN34" s="2"/>
      <c r="CO34" s="178"/>
      <c r="CP34" s="2"/>
      <c r="CQ34" s="2"/>
      <c r="CR34" s="2"/>
      <c r="CS34" s="178"/>
      <c r="CT34" s="2"/>
      <c r="CU34" s="2"/>
      <c r="CV34" s="2"/>
      <c r="CW34" s="178"/>
      <c r="CX34" s="2"/>
      <c r="CY34" s="2"/>
      <c r="CZ34" s="2"/>
      <c r="DA34" s="178"/>
      <c r="DB34" s="2"/>
      <c r="DC34" s="2"/>
      <c r="DD34" s="2"/>
      <c r="DE34" s="178"/>
      <c r="DF34" s="2"/>
      <c r="DG34" s="2"/>
      <c r="DH34" s="2"/>
      <c r="DI34" s="178"/>
      <c r="DJ34" s="2"/>
      <c r="DK34" s="2"/>
      <c r="DL34" s="2"/>
      <c r="DM34" s="178"/>
      <c r="DN34" s="2"/>
      <c r="DO34" s="2"/>
      <c r="DP34" s="2"/>
      <c r="DQ34" s="178"/>
      <c r="DR34" s="2"/>
      <c r="DS34" s="2"/>
      <c r="DT34" s="2"/>
      <c r="DU34" s="178"/>
      <c r="DV34" s="2"/>
      <c r="DW34" s="2"/>
      <c r="DX34" s="2"/>
      <c r="DY34" s="178"/>
      <c r="DZ34" s="2"/>
      <c r="EA34" s="2"/>
      <c r="EB34" s="2"/>
      <c r="EC34" s="178"/>
      <c r="ED34" s="2"/>
      <c r="EE34" s="2"/>
      <c r="EF34" s="2"/>
      <c r="EG34" s="178"/>
      <c r="EH34" s="2"/>
      <c r="EI34" s="2"/>
      <c r="EJ34" s="2"/>
      <c r="EK34" s="178"/>
      <c r="EL34" s="2"/>
      <c r="EM34" s="2"/>
      <c r="EN34" s="2"/>
      <c r="EO34" s="178"/>
      <c r="EP34" s="2"/>
      <c r="EQ34" s="2"/>
      <c r="ER34" s="2"/>
      <c r="ES34" s="178"/>
      <c r="ET34" s="2"/>
      <c r="EU34" s="2"/>
      <c r="EV34" s="2"/>
      <c r="EW34" s="178"/>
      <c r="EX34" s="2"/>
      <c r="EY34" s="2"/>
      <c r="EZ34" s="2"/>
      <c r="FA34" s="178"/>
      <c r="FB34" s="2"/>
      <c r="FC34" s="2"/>
      <c r="FD34" s="2"/>
      <c r="FE34" s="178"/>
      <c r="FF34" s="2"/>
      <c r="FG34" s="2"/>
      <c r="FH34" s="2"/>
      <c r="FI34" s="178"/>
      <c r="FJ34" s="2"/>
      <c r="FK34" s="2"/>
      <c r="FL34" s="2"/>
      <c r="FM34" s="178"/>
      <c r="FN34" s="2"/>
      <c r="FO34" s="2"/>
      <c r="FP34" s="2"/>
      <c r="FQ34" s="178"/>
      <c r="FR34" s="2"/>
      <c r="FS34" s="2"/>
      <c r="FT34" s="2"/>
      <c r="FU34" s="178"/>
      <c r="FV34" s="2"/>
      <c r="FW34" s="2"/>
      <c r="FX34" s="2"/>
      <c r="FY34" s="178"/>
      <c r="FZ34" s="2"/>
      <c r="GA34" s="2"/>
      <c r="GB34" s="2"/>
      <c r="GC34" s="178"/>
      <c r="GD34" s="2"/>
      <c r="GE34" s="2"/>
      <c r="GF34" s="2"/>
      <c r="GG34" s="178"/>
      <c r="GH34" s="2"/>
      <c r="GI34" s="2"/>
      <c r="GJ34" s="2"/>
      <c r="GK34" s="178"/>
      <c r="GL34" s="2"/>
      <c r="GM34" s="2"/>
      <c r="GN34" s="2"/>
      <c r="GO34" s="178"/>
      <c r="GP34" s="2"/>
      <c r="GQ34" s="2"/>
      <c r="GR34" s="2"/>
      <c r="GS34" s="178"/>
      <c r="GT34" s="2"/>
      <c r="GU34" s="2"/>
      <c r="GV34" s="2"/>
      <c r="GW34" s="178"/>
      <c r="GX34" s="2"/>
      <c r="GY34" s="2"/>
      <c r="GZ34" s="2"/>
      <c r="HA34" s="756"/>
      <c r="HB34" s="81">
        <f t="shared" si="0"/>
        <v>0</v>
      </c>
      <c r="HC34" s="28">
        <f t="shared" si="1"/>
        <v>0</v>
      </c>
      <c r="HD34" s="762">
        <f t="shared" si="2"/>
        <v>-1</v>
      </c>
      <c r="HE34" s="763">
        <f t="shared" si="3"/>
        <v>-45415</v>
      </c>
    </row>
    <row r="35" spans="1:213" x14ac:dyDescent="0.25">
      <c r="A35" s="207" t="s">
        <v>144</v>
      </c>
      <c r="B35" s="778"/>
      <c r="C35" s="2"/>
      <c r="D35" s="2"/>
      <c r="E35" s="756"/>
      <c r="F35" s="778"/>
      <c r="G35" s="2">
        <v>1</v>
      </c>
      <c r="H35" s="2"/>
      <c r="I35" s="756"/>
      <c r="J35" s="778">
        <v>2</v>
      </c>
      <c r="K35" s="2">
        <v>1</v>
      </c>
      <c r="L35" s="2"/>
      <c r="M35" s="756"/>
      <c r="N35" s="778"/>
      <c r="O35" s="2">
        <v>1</v>
      </c>
      <c r="P35" s="2">
        <v>1</v>
      </c>
      <c r="Q35" s="756">
        <v>57017</v>
      </c>
      <c r="R35" s="778"/>
      <c r="S35" s="2"/>
      <c r="T35" s="2"/>
      <c r="U35" s="756"/>
      <c r="V35" s="778">
        <v>1</v>
      </c>
      <c r="W35" s="2">
        <v>1</v>
      </c>
      <c r="X35" s="2"/>
      <c r="Y35" s="756"/>
      <c r="Z35" s="778"/>
      <c r="AA35" s="2"/>
      <c r="AB35" s="2"/>
      <c r="AC35" s="756"/>
      <c r="AD35" s="778">
        <v>1</v>
      </c>
      <c r="AE35" s="2"/>
      <c r="AF35" s="2"/>
      <c r="AG35" s="756"/>
      <c r="AH35" s="778">
        <v>1</v>
      </c>
      <c r="AI35" s="2">
        <v>1</v>
      </c>
      <c r="AJ35" s="2"/>
      <c r="AK35" s="756"/>
      <c r="AL35" s="778"/>
      <c r="AM35" s="2"/>
      <c r="AN35" s="2"/>
      <c r="AO35" s="756"/>
      <c r="AP35" s="778">
        <v>2</v>
      </c>
      <c r="AQ35" s="2"/>
      <c r="AR35" s="2"/>
      <c r="AS35" s="756"/>
      <c r="AT35" s="778"/>
      <c r="AU35" s="2">
        <v>1</v>
      </c>
      <c r="AV35" s="2"/>
      <c r="AW35" s="756"/>
      <c r="AX35" s="778">
        <v>3</v>
      </c>
      <c r="AY35" s="2"/>
      <c r="AZ35" s="2">
        <v>1</v>
      </c>
      <c r="BA35" s="756">
        <v>6928</v>
      </c>
      <c r="BB35" s="778">
        <v>1</v>
      </c>
      <c r="BC35" s="2">
        <v>3</v>
      </c>
      <c r="BD35" s="2"/>
      <c r="BE35" s="756"/>
      <c r="BF35" s="778">
        <v>2</v>
      </c>
      <c r="BG35" s="2">
        <v>1</v>
      </c>
      <c r="BH35" s="2"/>
      <c r="BI35" s="756"/>
      <c r="BJ35" s="778">
        <v>1</v>
      </c>
      <c r="BK35" s="2">
        <v>3</v>
      </c>
      <c r="BL35" s="2"/>
      <c r="BM35" s="756"/>
      <c r="BN35" s="778">
        <v>1</v>
      </c>
      <c r="BO35" s="2">
        <v>1</v>
      </c>
      <c r="BP35" s="2"/>
      <c r="BQ35" s="756"/>
      <c r="BR35" s="778"/>
      <c r="BS35" s="2"/>
      <c r="BT35" s="2"/>
      <c r="BU35" s="756"/>
      <c r="BV35" s="778"/>
      <c r="BW35" s="2"/>
      <c r="BX35" s="2"/>
      <c r="BY35" s="756"/>
      <c r="BZ35" s="778">
        <v>1</v>
      </c>
      <c r="CA35" s="2"/>
      <c r="CB35" s="2"/>
      <c r="CC35" s="779"/>
      <c r="CD35" s="179"/>
      <c r="CE35" s="2"/>
      <c r="CF35" s="2"/>
      <c r="CG35" s="756"/>
      <c r="CH35" s="778">
        <v>1</v>
      </c>
      <c r="CI35" s="2">
        <v>1</v>
      </c>
      <c r="CJ35" s="2"/>
      <c r="CK35" s="779"/>
      <c r="CL35" s="179">
        <v>1</v>
      </c>
      <c r="CM35" s="2"/>
      <c r="CN35" s="2"/>
      <c r="CO35" s="178"/>
      <c r="CP35" s="2"/>
      <c r="CQ35" s="2">
        <v>1</v>
      </c>
      <c r="CR35" s="2"/>
      <c r="CS35" s="178"/>
      <c r="CT35" s="2"/>
      <c r="CU35" s="2"/>
      <c r="CV35" s="2"/>
      <c r="CW35" s="178"/>
      <c r="CX35" s="2"/>
      <c r="CY35" s="2"/>
      <c r="CZ35" s="2"/>
      <c r="DA35" s="178"/>
      <c r="DB35" s="2"/>
      <c r="DC35" s="2"/>
      <c r="DD35" s="2"/>
      <c r="DE35" s="178"/>
      <c r="DF35" s="2"/>
      <c r="DG35" s="2"/>
      <c r="DH35" s="2"/>
      <c r="DI35" s="178"/>
      <c r="DJ35" s="2"/>
      <c r="DK35" s="2"/>
      <c r="DL35" s="2"/>
      <c r="DM35" s="178"/>
      <c r="DN35" s="2"/>
      <c r="DO35" s="2"/>
      <c r="DP35" s="2"/>
      <c r="DQ35" s="178"/>
      <c r="DR35" s="2"/>
      <c r="DS35" s="2"/>
      <c r="DT35" s="2"/>
      <c r="DU35" s="178"/>
      <c r="DV35" s="2"/>
      <c r="DW35" s="2"/>
      <c r="DX35" s="2"/>
      <c r="DY35" s="178"/>
      <c r="DZ35" s="2"/>
      <c r="EA35" s="2"/>
      <c r="EB35" s="2"/>
      <c r="EC35" s="178"/>
      <c r="ED35" s="2"/>
      <c r="EE35" s="2"/>
      <c r="EF35" s="2"/>
      <c r="EG35" s="178"/>
      <c r="EH35" s="2"/>
      <c r="EI35" s="2"/>
      <c r="EJ35" s="2"/>
      <c r="EK35" s="178"/>
      <c r="EL35" s="2"/>
      <c r="EM35" s="2"/>
      <c r="EN35" s="2"/>
      <c r="EO35" s="178"/>
      <c r="EP35" s="2"/>
      <c r="EQ35" s="2"/>
      <c r="ER35" s="2"/>
      <c r="ES35" s="178"/>
      <c r="ET35" s="2"/>
      <c r="EU35" s="2"/>
      <c r="EV35" s="2"/>
      <c r="EW35" s="178"/>
      <c r="EX35" s="2"/>
      <c r="EY35" s="2"/>
      <c r="EZ35" s="2"/>
      <c r="FA35" s="178"/>
      <c r="FB35" s="2"/>
      <c r="FC35" s="2"/>
      <c r="FD35" s="2"/>
      <c r="FE35" s="178"/>
      <c r="FF35" s="2"/>
      <c r="FG35" s="2"/>
      <c r="FH35" s="2"/>
      <c r="FI35" s="178"/>
      <c r="FJ35" s="2"/>
      <c r="FK35" s="2"/>
      <c r="FL35" s="2"/>
      <c r="FM35" s="178"/>
      <c r="FN35" s="2"/>
      <c r="FO35" s="2"/>
      <c r="FP35" s="2"/>
      <c r="FQ35" s="178"/>
      <c r="FR35" s="2"/>
      <c r="FS35" s="2"/>
      <c r="FT35" s="2"/>
      <c r="FU35" s="178"/>
      <c r="FV35" s="2"/>
      <c r="FW35" s="2"/>
      <c r="FX35" s="2"/>
      <c r="FY35" s="178"/>
      <c r="FZ35" s="2"/>
      <c r="GA35" s="2"/>
      <c r="GB35" s="2"/>
      <c r="GC35" s="178"/>
      <c r="GD35" s="2"/>
      <c r="GE35" s="2"/>
      <c r="GF35" s="2"/>
      <c r="GG35" s="178"/>
      <c r="GH35" s="2"/>
      <c r="GI35" s="2"/>
      <c r="GJ35" s="2"/>
      <c r="GK35" s="178"/>
      <c r="GL35" s="2"/>
      <c r="GM35" s="2"/>
      <c r="GN35" s="2"/>
      <c r="GO35" s="178"/>
      <c r="GP35" s="2"/>
      <c r="GQ35" s="2"/>
      <c r="GR35" s="2"/>
      <c r="GS35" s="178"/>
      <c r="GT35" s="2"/>
      <c r="GU35" s="2"/>
      <c r="GV35" s="2"/>
      <c r="GW35" s="178"/>
      <c r="GX35" s="2"/>
      <c r="GY35" s="2"/>
      <c r="GZ35" s="2"/>
      <c r="HA35" s="756"/>
      <c r="HB35" s="81">
        <f t="shared" si="0"/>
        <v>18</v>
      </c>
      <c r="HC35" s="28">
        <f t="shared" si="1"/>
        <v>16</v>
      </c>
      <c r="HD35" s="762">
        <f t="shared" si="2"/>
        <v>2</v>
      </c>
      <c r="HE35" s="763">
        <f t="shared" si="3"/>
        <v>63945</v>
      </c>
    </row>
    <row r="36" spans="1:213" x14ac:dyDescent="0.25">
      <c r="A36" s="207" t="s">
        <v>145</v>
      </c>
      <c r="B36" s="778"/>
      <c r="C36" s="2"/>
      <c r="D36" s="2"/>
      <c r="E36" s="756"/>
      <c r="F36" s="778">
        <v>1</v>
      </c>
      <c r="G36" s="2"/>
      <c r="H36" s="2"/>
      <c r="I36" s="756"/>
      <c r="J36" s="778"/>
      <c r="K36" s="2"/>
      <c r="L36" s="2"/>
      <c r="M36" s="756"/>
      <c r="N36" s="778"/>
      <c r="O36" s="2"/>
      <c r="P36" s="2"/>
      <c r="Q36" s="756"/>
      <c r="R36" s="778"/>
      <c r="S36" s="2"/>
      <c r="T36" s="2"/>
      <c r="U36" s="756"/>
      <c r="V36" s="778">
        <v>2</v>
      </c>
      <c r="W36" s="2"/>
      <c r="X36" s="2"/>
      <c r="Y36" s="756"/>
      <c r="Z36" s="778">
        <v>1</v>
      </c>
      <c r="AA36" s="2">
        <v>1</v>
      </c>
      <c r="AB36" s="2"/>
      <c r="AC36" s="756"/>
      <c r="AD36" s="778"/>
      <c r="AE36" s="2"/>
      <c r="AF36" s="2"/>
      <c r="AG36" s="756"/>
      <c r="AH36" s="778"/>
      <c r="AI36" s="2"/>
      <c r="AJ36" s="2"/>
      <c r="AK36" s="756"/>
      <c r="AL36" s="778"/>
      <c r="AM36" s="2"/>
      <c r="AN36" s="2"/>
      <c r="AO36" s="756"/>
      <c r="AP36" s="778"/>
      <c r="AQ36" s="2"/>
      <c r="AR36" s="2"/>
      <c r="AS36" s="756"/>
      <c r="AT36" s="778"/>
      <c r="AU36" s="2"/>
      <c r="AV36" s="2"/>
      <c r="AW36" s="756"/>
      <c r="AX36" s="778"/>
      <c r="AY36" s="2"/>
      <c r="AZ36" s="2"/>
      <c r="BA36" s="756"/>
      <c r="BB36" s="778"/>
      <c r="BC36" s="2"/>
      <c r="BD36" s="2"/>
      <c r="BE36" s="756"/>
      <c r="BF36" s="778"/>
      <c r="BG36" s="2"/>
      <c r="BH36" s="2"/>
      <c r="BI36" s="756"/>
      <c r="BJ36" s="778"/>
      <c r="BK36" s="2"/>
      <c r="BL36" s="2"/>
      <c r="BM36" s="756"/>
      <c r="BN36" s="778"/>
      <c r="BO36" s="2"/>
      <c r="BP36" s="2"/>
      <c r="BQ36" s="756"/>
      <c r="BR36" s="778"/>
      <c r="BS36" s="2"/>
      <c r="BT36" s="2"/>
      <c r="BU36" s="756"/>
      <c r="BV36" s="778"/>
      <c r="BW36" s="2"/>
      <c r="BX36" s="2"/>
      <c r="BY36" s="756"/>
      <c r="BZ36" s="778"/>
      <c r="CA36" s="2"/>
      <c r="CB36" s="2"/>
      <c r="CC36" s="779"/>
      <c r="CD36" s="179"/>
      <c r="CE36" s="2"/>
      <c r="CF36" s="2"/>
      <c r="CG36" s="756"/>
      <c r="CH36" s="778"/>
      <c r="CI36" s="2"/>
      <c r="CJ36" s="2"/>
      <c r="CK36" s="779"/>
      <c r="CL36" s="179"/>
      <c r="CM36" s="2"/>
      <c r="CN36" s="2"/>
      <c r="CO36" s="178"/>
      <c r="CP36" s="2"/>
      <c r="CQ36" s="2"/>
      <c r="CR36" s="2"/>
      <c r="CS36" s="178"/>
      <c r="CT36" s="2"/>
      <c r="CU36" s="2"/>
      <c r="CV36" s="2"/>
      <c r="CW36" s="178"/>
      <c r="CX36" s="2">
        <v>1</v>
      </c>
      <c r="CY36" s="2"/>
      <c r="CZ36" s="2"/>
      <c r="DA36" s="178"/>
      <c r="DB36" s="2"/>
      <c r="DC36" s="2"/>
      <c r="DD36" s="2"/>
      <c r="DE36" s="178"/>
      <c r="DF36" s="2"/>
      <c r="DG36" s="2"/>
      <c r="DH36" s="2"/>
      <c r="DI36" s="178"/>
      <c r="DJ36" s="2"/>
      <c r="DK36" s="2"/>
      <c r="DL36" s="2"/>
      <c r="DM36" s="178"/>
      <c r="DN36" s="2"/>
      <c r="DO36" s="2"/>
      <c r="DP36" s="2"/>
      <c r="DQ36" s="178"/>
      <c r="DR36" s="2"/>
      <c r="DS36" s="2"/>
      <c r="DT36" s="2"/>
      <c r="DU36" s="178"/>
      <c r="DV36" s="2"/>
      <c r="DW36" s="2"/>
      <c r="DX36" s="2"/>
      <c r="DY36" s="178"/>
      <c r="DZ36" s="2"/>
      <c r="EA36" s="2"/>
      <c r="EB36" s="2"/>
      <c r="EC36" s="178"/>
      <c r="ED36" s="2"/>
      <c r="EE36" s="2"/>
      <c r="EF36" s="2"/>
      <c r="EG36" s="178"/>
      <c r="EH36" s="2"/>
      <c r="EI36" s="2"/>
      <c r="EJ36" s="2"/>
      <c r="EK36" s="178"/>
      <c r="EL36" s="2"/>
      <c r="EM36" s="2"/>
      <c r="EN36" s="2"/>
      <c r="EO36" s="178"/>
      <c r="EP36" s="2"/>
      <c r="EQ36" s="2"/>
      <c r="ER36" s="2"/>
      <c r="ES36" s="178"/>
      <c r="ET36" s="2"/>
      <c r="EU36" s="2"/>
      <c r="EV36" s="2"/>
      <c r="EW36" s="178"/>
      <c r="EX36" s="2"/>
      <c r="EY36" s="2"/>
      <c r="EZ36" s="2"/>
      <c r="FA36" s="178"/>
      <c r="FB36" s="2"/>
      <c r="FC36" s="2"/>
      <c r="FD36" s="2"/>
      <c r="FE36" s="178"/>
      <c r="FF36" s="2"/>
      <c r="FG36" s="2"/>
      <c r="FH36" s="2"/>
      <c r="FI36" s="178"/>
      <c r="FJ36" s="2"/>
      <c r="FK36" s="2"/>
      <c r="FL36" s="2"/>
      <c r="FM36" s="178"/>
      <c r="FN36" s="2"/>
      <c r="FO36" s="2"/>
      <c r="FP36" s="2"/>
      <c r="FQ36" s="178"/>
      <c r="FR36" s="2"/>
      <c r="FS36" s="2"/>
      <c r="FT36" s="2"/>
      <c r="FU36" s="178"/>
      <c r="FV36" s="2"/>
      <c r="FW36" s="2"/>
      <c r="FX36" s="2"/>
      <c r="FY36" s="178"/>
      <c r="FZ36" s="2"/>
      <c r="GA36" s="2"/>
      <c r="GB36" s="2"/>
      <c r="GC36" s="178"/>
      <c r="GD36" s="2"/>
      <c r="GE36" s="2"/>
      <c r="GF36" s="2"/>
      <c r="GG36" s="178"/>
      <c r="GH36" s="2"/>
      <c r="GI36" s="2"/>
      <c r="GJ36" s="2"/>
      <c r="GK36" s="178"/>
      <c r="GL36" s="2"/>
      <c r="GM36" s="2"/>
      <c r="GN36" s="2"/>
      <c r="GO36" s="178"/>
      <c r="GP36" s="2"/>
      <c r="GQ36" s="2"/>
      <c r="GR36" s="2"/>
      <c r="GS36" s="178"/>
      <c r="GT36" s="2"/>
      <c r="GU36" s="2"/>
      <c r="GV36" s="2"/>
      <c r="GW36" s="178"/>
      <c r="GX36" s="2"/>
      <c r="GY36" s="2"/>
      <c r="GZ36" s="2"/>
      <c r="HA36" s="756"/>
      <c r="HB36" s="81">
        <f t="shared" si="0"/>
        <v>5</v>
      </c>
      <c r="HC36" s="28">
        <f t="shared" si="1"/>
        <v>1</v>
      </c>
      <c r="HD36" s="762">
        <f t="shared" si="2"/>
        <v>0</v>
      </c>
      <c r="HE36" s="763">
        <f t="shared" si="3"/>
        <v>0</v>
      </c>
    </row>
    <row r="37" spans="1:213" x14ac:dyDescent="0.25">
      <c r="A37" s="207" t="s">
        <v>146</v>
      </c>
      <c r="B37" s="778"/>
      <c r="C37" s="2"/>
      <c r="D37" s="2"/>
      <c r="E37" s="756"/>
      <c r="F37" s="778"/>
      <c r="G37" s="2"/>
      <c r="H37" s="2"/>
      <c r="I37" s="756"/>
      <c r="J37" s="778"/>
      <c r="K37" s="2">
        <v>1</v>
      </c>
      <c r="L37" s="2">
        <v>1</v>
      </c>
      <c r="M37" s="756">
        <v>38871</v>
      </c>
      <c r="N37" s="778"/>
      <c r="O37" s="2"/>
      <c r="P37" s="2"/>
      <c r="Q37" s="756"/>
      <c r="R37" s="778"/>
      <c r="S37" s="2"/>
      <c r="T37" s="2"/>
      <c r="U37" s="756"/>
      <c r="V37" s="778"/>
      <c r="W37" s="2"/>
      <c r="X37" s="2"/>
      <c r="Y37" s="756"/>
      <c r="Z37" s="778"/>
      <c r="AA37" s="2"/>
      <c r="AB37" s="2"/>
      <c r="AC37" s="756"/>
      <c r="AD37" s="778"/>
      <c r="AE37" s="2"/>
      <c r="AF37" s="2"/>
      <c r="AG37" s="756"/>
      <c r="AH37" s="778"/>
      <c r="AI37" s="2"/>
      <c r="AJ37" s="2"/>
      <c r="AK37" s="756"/>
      <c r="AL37" s="778"/>
      <c r="AM37" s="2"/>
      <c r="AN37" s="2"/>
      <c r="AO37" s="756"/>
      <c r="AP37" s="778"/>
      <c r="AQ37" s="2"/>
      <c r="AR37" s="2"/>
      <c r="AS37" s="756"/>
      <c r="AT37" s="778"/>
      <c r="AU37" s="2"/>
      <c r="AV37" s="2"/>
      <c r="AW37" s="756"/>
      <c r="AX37" s="778"/>
      <c r="AY37" s="2"/>
      <c r="AZ37" s="2"/>
      <c r="BA37" s="756"/>
      <c r="BB37" s="778">
        <v>1</v>
      </c>
      <c r="BC37" s="2"/>
      <c r="BD37" s="2"/>
      <c r="BE37" s="756"/>
      <c r="BF37" s="778"/>
      <c r="BG37" s="2"/>
      <c r="BH37" s="2"/>
      <c r="BI37" s="756"/>
      <c r="BJ37" s="778"/>
      <c r="BK37" s="2"/>
      <c r="BL37" s="2"/>
      <c r="BM37" s="756"/>
      <c r="BN37" s="778"/>
      <c r="BO37" s="2"/>
      <c r="BP37" s="2"/>
      <c r="BQ37" s="756"/>
      <c r="BR37" s="778"/>
      <c r="BS37" s="2"/>
      <c r="BT37" s="2"/>
      <c r="BU37" s="756"/>
      <c r="BV37" s="778"/>
      <c r="BW37" s="2"/>
      <c r="BX37" s="2"/>
      <c r="BY37" s="756"/>
      <c r="BZ37" s="778"/>
      <c r="CA37" s="2"/>
      <c r="CB37" s="2"/>
      <c r="CC37" s="779"/>
      <c r="CD37" s="179"/>
      <c r="CE37" s="2"/>
      <c r="CF37" s="2"/>
      <c r="CG37" s="756"/>
      <c r="CH37" s="778"/>
      <c r="CI37" s="2"/>
      <c r="CJ37" s="2"/>
      <c r="CK37" s="779"/>
      <c r="CL37" s="179"/>
      <c r="CM37" s="2"/>
      <c r="CN37" s="2"/>
      <c r="CO37" s="178"/>
      <c r="CP37" s="2"/>
      <c r="CQ37" s="2"/>
      <c r="CR37" s="2"/>
      <c r="CS37" s="178"/>
      <c r="CT37" s="2"/>
      <c r="CU37" s="2"/>
      <c r="CV37" s="2"/>
      <c r="CW37" s="178"/>
      <c r="CX37" s="2">
        <v>2</v>
      </c>
      <c r="CY37" s="2"/>
      <c r="CZ37" s="2"/>
      <c r="DA37" s="178"/>
      <c r="DB37" s="2">
        <v>4</v>
      </c>
      <c r="DC37" s="2"/>
      <c r="DD37" s="2"/>
      <c r="DE37" s="178"/>
      <c r="DF37" s="2"/>
      <c r="DG37" s="2">
        <v>2</v>
      </c>
      <c r="DH37" s="2"/>
      <c r="DI37" s="178"/>
      <c r="DJ37" s="2"/>
      <c r="DK37" s="2"/>
      <c r="DL37" s="2"/>
      <c r="DM37" s="178"/>
      <c r="DN37" s="2"/>
      <c r="DO37" s="2"/>
      <c r="DP37" s="2"/>
      <c r="DQ37" s="178"/>
      <c r="DR37" s="2"/>
      <c r="DS37" s="2"/>
      <c r="DT37" s="2"/>
      <c r="DU37" s="178"/>
      <c r="DV37" s="2"/>
      <c r="DW37" s="2"/>
      <c r="DX37" s="2"/>
      <c r="DY37" s="178"/>
      <c r="DZ37" s="2"/>
      <c r="EA37" s="2"/>
      <c r="EB37" s="2"/>
      <c r="EC37" s="178"/>
      <c r="ED37" s="2"/>
      <c r="EE37" s="2"/>
      <c r="EF37" s="2"/>
      <c r="EG37" s="178"/>
      <c r="EH37" s="2"/>
      <c r="EI37" s="2"/>
      <c r="EJ37" s="2"/>
      <c r="EK37" s="178"/>
      <c r="EL37" s="2"/>
      <c r="EM37" s="2"/>
      <c r="EN37" s="2"/>
      <c r="EO37" s="178"/>
      <c r="EP37" s="2"/>
      <c r="EQ37" s="2"/>
      <c r="ER37" s="2"/>
      <c r="ES37" s="178"/>
      <c r="ET37" s="2"/>
      <c r="EU37" s="2"/>
      <c r="EV37" s="2"/>
      <c r="EW37" s="178"/>
      <c r="EX37" s="2"/>
      <c r="EY37" s="2"/>
      <c r="EZ37" s="2"/>
      <c r="FA37" s="178"/>
      <c r="FB37" s="2"/>
      <c r="FC37" s="2"/>
      <c r="FD37" s="2"/>
      <c r="FE37" s="178"/>
      <c r="FF37" s="2"/>
      <c r="FG37" s="2"/>
      <c r="FH37" s="2"/>
      <c r="FI37" s="178"/>
      <c r="FJ37" s="2"/>
      <c r="FK37" s="2"/>
      <c r="FL37" s="2"/>
      <c r="FM37" s="178"/>
      <c r="FN37" s="2"/>
      <c r="FO37" s="2"/>
      <c r="FP37" s="2"/>
      <c r="FQ37" s="178"/>
      <c r="FR37" s="2"/>
      <c r="FS37" s="2"/>
      <c r="FT37" s="2"/>
      <c r="FU37" s="178"/>
      <c r="FV37" s="2"/>
      <c r="FW37" s="2"/>
      <c r="FX37" s="2"/>
      <c r="FY37" s="178"/>
      <c r="FZ37" s="2"/>
      <c r="GA37" s="2"/>
      <c r="GB37" s="2"/>
      <c r="GC37" s="178"/>
      <c r="GD37" s="2"/>
      <c r="GE37" s="2"/>
      <c r="GF37" s="2"/>
      <c r="GG37" s="178"/>
      <c r="GH37" s="2"/>
      <c r="GI37" s="2"/>
      <c r="GJ37" s="2"/>
      <c r="GK37" s="178"/>
      <c r="GL37" s="2"/>
      <c r="GM37" s="2"/>
      <c r="GN37" s="2"/>
      <c r="GO37" s="178"/>
      <c r="GP37" s="2"/>
      <c r="GQ37" s="2"/>
      <c r="GR37" s="2"/>
      <c r="GS37" s="178"/>
      <c r="GT37" s="2"/>
      <c r="GU37" s="2"/>
      <c r="GV37" s="2"/>
      <c r="GW37" s="178"/>
      <c r="GX37" s="2"/>
      <c r="GY37" s="2"/>
      <c r="GZ37" s="2"/>
      <c r="HA37" s="756"/>
      <c r="HB37" s="81">
        <f t="shared" si="0"/>
        <v>7</v>
      </c>
      <c r="HC37" s="28">
        <f t="shared" si="1"/>
        <v>3</v>
      </c>
      <c r="HD37" s="762">
        <f t="shared" si="2"/>
        <v>1</v>
      </c>
      <c r="HE37" s="763">
        <f t="shared" si="3"/>
        <v>38871</v>
      </c>
    </row>
    <row r="38" spans="1:213" x14ac:dyDescent="0.25">
      <c r="A38" s="207" t="s">
        <v>147</v>
      </c>
      <c r="B38" s="778">
        <v>2</v>
      </c>
      <c r="C38" s="2"/>
      <c r="D38" s="2"/>
      <c r="E38" s="756"/>
      <c r="F38" s="778">
        <v>1</v>
      </c>
      <c r="G38" s="2"/>
      <c r="H38" s="2"/>
      <c r="I38" s="756"/>
      <c r="J38" s="778"/>
      <c r="K38" s="2"/>
      <c r="L38" s="2"/>
      <c r="M38" s="756"/>
      <c r="N38" s="778">
        <v>1</v>
      </c>
      <c r="O38" s="2"/>
      <c r="P38" s="2"/>
      <c r="Q38" s="756"/>
      <c r="R38" s="778">
        <v>1</v>
      </c>
      <c r="S38" s="2"/>
      <c r="T38" s="2"/>
      <c r="U38" s="756"/>
      <c r="V38" s="778">
        <v>1</v>
      </c>
      <c r="W38" s="2"/>
      <c r="X38" s="2"/>
      <c r="Y38" s="756"/>
      <c r="Z38" s="778">
        <v>4</v>
      </c>
      <c r="AA38" s="2"/>
      <c r="AB38" s="2"/>
      <c r="AC38" s="756"/>
      <c r="AD38" s="778">
        <v>6</v>
      </c>
      <c r="AE38" s="2"/>
      <c r="AF38" s="2"/>
      <c r="AG38" s="756"/>
      <c r="AH38" s="778">
        <v>10</v>
      </c>
      <c r="AI38" s="2"/>
      <c r="AJ38" s="2"/>
      <c r="AK38" s="756"/>
      <c r="AL38" s="778">
        <v>10</v>
      </c>
      <c r="AM38" s="2">
        <v>1</v>
      </c>
      <c r="AN38" s="2"/>
      <c r="AO38" s="756"/>
      <c r="AP38" s="778">
        <v>11</v>
      </c>
      <c r="AQ38" s="2"/>
      <c r="AR38" s="2"/>
      <c r="AS38" s="756"/>
      <c r="AT38" s="778">
        <v>7</v>
      </c>
      <c r="AU38" s="2"/>
      <c r="AV38" s="2"/>
      <c r="AW38" s="756"/>
      <c r="AX38" s="778"/>
      <c r="AY38" s="2"/>
      <c r="AZ38" s="2"/>
      <c r="BA38" s="756"/>
      <c r="BB38" s="778"/>
      <c r="BC38" s="2"/>
      <c r="BD38" s="2"/>
      <c r="BE38" s="756"/>
      <c r="BF38" s="778"/>
      <c r="BG38" s="2"/>
      <c r="BH38" s="2"/>
      <c r="BI38" s="756"/>
      <c r="BJ38" s="778"/>
      <c r="BK38" s="2"/>
      <c r="BL38" s="2"/>
      <c r="BM38" s="756"/>
      <c r="BN38" s="778"/>
      <c r="BO38" s="2"/>
      <c r="BP38" s="2"/>
      <c r="BQ38" s="756"/>
      <c r="BR38" s="778"/>
      <c r="BS38" s="2"/>
      <c r="BT38" s="2"/>
      <c r="BU38" s="756"/>
      <c r="BV38" s="778"/>
      <c r="BW38" s="2"/>
      <c r="BX38" s="2"/>
      <c r="BY38" s="756"/>
      <c r="BZ38" s="778">
        <v>1</v>
      </c>
      <c r="CA38" s="2"/>
      <c r="CB38" s="2"/>
      <c r="CC38" s="779"/>
      <c r="CD38" s="179"/>
      <c r="CE38" s="2"/>
      <c r="CF38" s="2"/>
      <c r="CG38" s="756"/>
      <c r="CH38" s="778"/>
      <c r="CI38" s="2"/>
      <c r="CJ38" s="2"/>
      <c r="CK38" s="779"/>
      <c r="CL38" s="179"/>
      <c r="CM38" s="2"/>
      <c r="CN38" s="2"/>
      <c r="CO38" s="178"/>
      <c r="CP38" s="2"/>
      <c r="CQ38" s="2"/>
      <c r="CR38" s="2"/>
      <c r="CS38" s="178"/>
      <c r="CT38" s="2"/>
      <c r="CU38" s="2"/>
      <c r="CV38" s="2"/>
      <c r="CW38" s="178"/>
      <c r="CX38" s="2"/>
      <c r="CY38" s="2"/>
      <c r="CZ38" s="2"/>
      <c r="DA38" s="178"/>
      <c r="DB38" s="2"/>
      <c r="DC38" s="2"/>
      <c r="DD38" s="2"/>
      <c r="DE38" s="178"/>
      <c r="DF38" s="2"/>
      <c r="DG38" s="2"/>
      <c r="DH38" s="2"/>
      <c r="DI38" s="178"/>
      <c r="DJ38" s="2"/>
      <c r="DK38" s="2"/>
      <c r="DL38" s="2"/>
      <c r="DM38" s="178"/>
      <c r="DN38" s="2"/>
      <c r="DO38" s="2"/>
      <c r="DP38" s="2"/>
      <c r="DQ38" s="178"/>
      <c r="DR38" s="2"/>
      <c r="DS38" s="2"/>
      <c r="DT38" s="2"/>
      <c r="DU38" s="178"/>
      <c r="DV38" s="2"/>
      <c r="DW38" s="2"/>
      <c r="DX38" s="2"/>
      <c r="DY38" s="178"/>
      <c r="DZ38" s="2"/>
      <c r="EA38" s="2"/>
      <c r="EB38" s="2"/>
      <c r="EC38" s="178"/>
      <c r="ED38" s="2"/>
      <c r="EE38" s="2"/>
      <c r="EF38" s="2"/>
      <c r="EG38" s="178"/>
      <c r="EH38" s="2"/>
      <c r="EI38" s="2"/>
      <c r="EJ38" s="2"/>
      <c r="EK38" s="178"/>
      <c r="EL38" s="2"/>
      <c r="EM38" s="2"/>
      <c r="EN38" s="2"/>
      <c r="EO38" s="178"/>
      <c r="EP38" s="2"/>
      <c r="EQ38" s="2"/>
      <c r="ER38" s="2"/>
      <c r="ES38" s="178"/>
      <c r="ET38" s="2"/>
      <c r="EU38" s="2"/>
      <c r="EV38" s="2"/>
      <c r="EW38" s="178"/>
      <c r="EX38" s="2"/>
      <c r="EY38" s="2"/>
      <c r="EZ38" s="2"/>
      <c r="FA38" s="178"/>
      <c r="FB38" s="2"/>
      <c r="FC38" s="2"/>
      <c r="FD38" s="2"/>
      <c r="FE38" s="178"/>
      <c r="FF38" s="2"/>
      <c r="FG38" s="2"/>
      <c r="FH38" s="2"/>
      <c r="FI38" s="178"/>
      <c r="FJ38" s="2"/>
      <c r="FK38" s="2"/>
      <c r="FL38" s="2"/>
      <c r="FM38" s="178"/>
      <c r="FN38" s="2"/>
      <c r="FO38" s="2"/>
      <c r="FP38" s="2"/>
      <c r="FQ38" s="178"/>
      <c r="FR38" s="2"/>
      <c r="FS38" s="2"/>
      <c r="FT38" s="2"/>
      <c r="FU38" s="178"/>
      <c r="FV38" s="2"/>
      <c r="FW38" s="2"/>
      <c r="FX38" s="2"/>
      <c r="FY38" s="178"/>
      <c r="FZ38" s="2"/>
      <c r="GA38" s="2"/>
      <c r="GB38" s="2"/>
      <c r="GC38" s="178"/>
      <c r="GD38" s="2"/>
      <c r="GE38" s="2"/>
      <c r="GF38" s="2"/>
      <c r="GG38" s="178"/>
      <c r="GH38" s="2"/>
      <c r="GI38" s="2"/>
      <c r="GJ38" s="2"/>
      <c r="GK38" s="178"/>
      <c r="GL38" s="2"/>
      <c r="GM38" s="2"/>
      <c r="GN38" s="2"/>
      <c r="GO38" s="178"/>
      <c r="GP38" s="2"/>
      <c r="GQ38" s="2"/>
      <c r="GR38" s="2"/>
      <c r="GS38" s="178"/>
      <c r="GT38" s="2"/>
      <c r="GU38" s="2"/>
      <c r="GV38" s="2"/>
      <c r="GW38" s="178"/>
      <c r="GX38" s="2"/>
      <c r="GY38" s="2"/>
      <c r="GZ38" s="2"/>
      <c r="HA38" s="756"/>
      <c r="HB38" s="81">
        <f t="shared" si="0"/>
        <v>55</v>
      </c>
      <c r="HC38" s="28">
        <f t="shared" si="1"/>
        <v>1</v>
      </c>
      <c r="HD38" s="762">
        <f t="shared" si="2"/>
        <v>0</v>
      </c>
      <c r="HE38" s="763">
        <f t="shared" si="3"/>
        <v>0</v>
      </c>
    </row>
    <row r="39" spans="1:213" x14ac:dyDescent="0.25">
      <c r="A39" s="207" t="s">
        <v>148</v>
      </c>
      <c r="B39" s="778"/>
      <c r="C39" s="2"/>
      <c r="D39" s="2"/>
      <c r="E39" s="756"/>
      <c r="F39" s="778"/>
      <c r="G39" s="2"/>
      <c r="H39" s="2"/>
      <c r="I39" s="756"/>
      <c r="J39" s="778"/>
      <c r="K39" s="2"/>
      <c r="L39" s="2"/>
      <c r="M39" s="756"/>
      <c r="N39" s="778"/>
      <c r="O39" s="2"/>
      <c r="P39" s="2"/>
      <c r="Q39" s="756"/>
      <c r="R39" s="778"/>
      <c r="S39" s="2"/>
      <c r="T39" s="2"/>
      <c r="U39" s="756"/>
      <c r="V39" s="778"/>
      <c r="W39" s="2"/>
      <c r="X39" s="2"/>
      <c r="Y39" s="756"/>
      <c r="Z39" s="778"/>
      <c r="AA39" s="2"/>
      <c r="AB39" s="2"/>
      <c r="AC39" s="756"/>
      <c r="AD39" s="778"/>
      <c r="AE39" s="2"/>
      <c r="AF39" s="2"/>
      <c r="AG39" s="756"/>
      <c r="AH39" s="778"/>
      <c r="AI39" s="2"/>
      <c r="AJ39" s="2"/>
      <c r="AK39" s="756"/>
      <c r="AL39" s="778"/>
      <c r="AM39" s="2"/>
      <c r="AN39" s="2"/>
      <c r="AO39" s="756"/>
      <c r="AP39" s="778"/>
      <c r="AQ39" s="2"/>
      <c r="AR39" s="2"/>
      <c r="AS39" s="756"/>
      <c r="AT39" s="778"/>
      <c r="AU39" s="2"/>
      <c r="AV39" s="2"/>
      <c r="AW39" s="756"/>
      <c r="AX39" s="778"/>
      <c r="AY39" s="2"/>
      <c r="AZ39" s="2"/>
      <c r="BA39" s="756"/>
      <c r="BB39" s="778"/>
      <c r="BC39" s="2"/>
      <c r="BD39" s="2"/>
      <c r="BE39" s="756"/>
      <c r="BF39" s="778"/>
      <c r="BG39" s="2"/>
      <c r="BH39" s="2"/>
      <c r="BI39" s="756"/>
      <c r="BJ39" s="778"/>
      <c r="BK39" s="2"/>
      <c r="BL39" s="2"/>
      <c r="BM39" s="756"/>
      <c r="BN39" s="778"/>
      <c r="BO39" s="2"/>
      <c r="BP39" s="2"/>
      <c r="BQ39" s="756"/>
      <c r="BR39" s="778"/>
      <c r="BS39" s="2"/>
      <c r="BT39" s="2"/>
      <c r="BU39" s="756"/>
      <c r="BV39" s="778"/>
      <c r="BW39" s="2"/>
      <c r="BX39" s="2"/>
      <c r="BY39" s="756"/>
      <c r="BZ39" s="778"/>
      <c r="CA39" s="2"/>
      <c r="CB39" s="2"/>
      <c r="CC39" s="779"/>
      <c r="CD39" s="179"/>
      <c r="CE39" s="2"/>
      <c r="CF39" s="2"/>
      <c r="CG39" s="756"/>
      <c r="CH39" s="778"/>
      <c r="CI39" s="2"/>
      <c r="CJ39" s="2"/>
      <c r="CK39" s="779"/>
      <c r="CL39" s="179"/>
      <c r="CM39" s="2"/>
      <c r="CN39" s="2"/>
      <c r="CO39" s="178"/>
      <c r="CP39" s="2"/>
      <c r="CQ39" s="2"/>
      <c r="CR39" s="2"/>
      <c r="CS39" s="178"/>
      <c r="CT39" s="2"/>
      <c r="CU39" s="2"/>
      <c r="CV39" s="2"/>
      <c r="CW39" s="178"/>
      <c r="CX39" s="2"/>
      <c r="CY39" s="2"/>
      <c r="CZ39" s="2"/>
      <c r="DA39" s="178"/>
      <c r="DB39" s="2"/>
      <c r="DC39" s="2"/>
      <c r="DD39" s="2"/>
      <c r="DE39" s="178"/>
      <c r="DF39" s="2"/>
      <c r="DG39" s="2"/>
      <c r="DH39" s="2"/>
      <c r="DI39" s="178"/>
      <c r="DJ39" s="2"/>
      <c r="DK39" s="2"/>
      <c r="DL39" s="2"/>
      <c r="DM39" s="178"/>
      <c r="DN39" s="2"/>
      <c r="DO39" s="2"/>
      <c r="DP39" s="2"/>
      <c r="DQ39" s="178"/>
      <c r="DR39" s="2"/>
      <c r="DS39" s="2"/>
      <c r="DT39" s="2"/>
      <c r="DU39" s="178"/>
      <c r="DV39" s="2"/>
      <c r="DW39" s="2"/>
      <c r="DX39" s="2"/>
      <c r="DY39" s="178"/>
      <c r="DZ39" s="2"/>
      <c r="EA39" s="2"/>
      <c r="EB39" s="2"/>
      <c r="EC39" s="178"/>
      <c r="ED39" s="2"/>
      <c r="EE39" s="2"/>
      <c r="EF39" s="2"/>
      <c r="EG39" s="178"/>
      <c r="EH39" s="2"/>
      <c r="EI39" s="2"/>
      <c r="EJ39" s="2"/>
      <c r="EK39" s="178"/>
      <c r="EL39" s="2"/>
      <c r="EM39" s="2"/>
      <c r="EN39" s="2"/>
      <c r="EO39" s="178"/>
      <c r="EP39" s="2"/>
      <c r="EQ39" s="2"/>
      <c r="ER39" s="2"/>
      <c r="ES39" s="178"/>
      <c r="ET39" s="2"/>
      <c r="EU39" s="2"/>
      <c r="EV39" s="2"/>
      <c r="EW39" s="178"/>
      <c r="EX39" s="2"/>
      <c r="EY39" s="2"/>
      <c r="EZ39" s="2"/>
      <c r="FA39" s="178"/>
      <c r="FB39" s="2"/>
      <c r="FC39" s="2"/>
      <c r="FD39" s="2"/>
      <c r="FE39" s="178"/>
      <c r="FF39" s="2"/>
      <c r="FG39" s="2"/>
      <c r="FH39" s="2"/>
      <c r="FI39" s="178"/>
      <c r="FJ39" s="2"/>
      <c r="FK39" s="2"/>
      <c r="FL39" s="2"/>
      <c r="FM39" s="178"/>
      <c r="FN39" s="2"/>
      <c r="FO39" s="2"/>
      <c r="FP39" s="2"/>
      <c r="FQ39" s="178"/>
      <c r="FR39" s="2"/>
      <c r="FS39" s="2"/>
      <c r="FT39" s="2"/>
      <c r="FU39" s="178"/>
      <c r="FV39" s="2"/>
      <c r="FW39" s="2"/>
      <c r="FX39" s="2"/>
      <c r="FY39" s="178"/>
      <c r="FZ39" s="2"/>
      <c r="GA39" s="2"/>
      <c r="GB39" s="2"/>
      <c r="GC39" s="178"/>
      <c r="GD39" s="2"/>
      <c r="GE39" s="2"/>
      <c r="GF39" s="2"/>
      <c r="GG39" s="178"/>
      <c r="GH39" s="2"/>
      <c r="GI39" s="2"/>
      <c r="GJ39" s="2"/>
      <c r="GK39" s="178"/>
      <c r="GL39" s="2"/>
      <c r="GM39" s="2"/>
      <c r="GN39" s="2"/>
      <c r="GO39" s="178"/>
      <c r="GP39" s="2"/>
      <c r="GQ39" s="2"/>
      <c r="GR39" s="2"/>
      <c r="GS39" s="178"/>
      <c r="GT39" s="2"/>
      <c r="GU39" s="2"/>
      <c r="GV39" s="2"/>
      <c r="GW39" s="178"/>
      <c r="GX39" s="2"/>
      <c r="GY39" s="2"/>
      <c r="GZ39" s="2"/>
      <c r="HA39" s="756"/>
      <c r="HB39" s="81">
        <f t="shared" si="0"/>
        <v>0</v>
      </c>
      <c r="HC39" s="28">
        <f t="shared" si="1"/>
        <v>0</v>
      </c>
      <c r="HD39" s="762">
        <f t="shared" si="2"/>
        <v>0</v>
      </c>
      <c r="HE39" s="763">
        <f t="shared" si="3"/>
        <v>0</v>
      </c>
    </row>
    <row r="40" spans="1:213" x14ac:dyDescent="0.25">
      <c r="A40" s="207" t="s">
        <v>149</v>
      </c>
      <c r="B40" s="778"/>
      <c r="C40" s="2"/>
      <c r="D40" s="2"/>
      <c r="E40" s="756"/>
      <c r="F40" s="778"/>
      <c r="G40" s="2"/>
      <c r="H40" s="2"/>
      <c r="I40" s="756"/>
      <c r="J40" s="778"/>
      <c r="K40" s="2"/>
      <c r="L40" s="2"/>
      <c r="M40" s="756"/>
      <c r="N40" s="778"/>
      <c r="O40" s="2"/>
      <c r="P40" s="2"/>
      <c r="Q40" s="756"/>
      <c r="R40" s="778"/>
      <c r="S40" s="2"/>
      <c r="T40" s="2"/>
      <c r="U40" s="756"/>
      <c r="V40" s="778"/>
      <c r="W40" s="2"/>
      <c r="X40" s="2"/>
      <c r="Y40" s="756"/>
      <c r="Z40" s="778"/>
      <c r="AA40" s="2"/>
      <c r="AB40" s="2"/>
      <c r="AC40" s="756"/>
      <c r="AD40" s="778"/>
      <c r="AE40" s="2"/>
      <c r="AF40" s="2"/>
      <c r="AG40" s="756"/>
      <c r="AH40" s="778"/>
      <c r="AI40" s="2"/>
      <c r="AJ40" s="2"/>
      <c r="AK40" s="756"/>
      <c r="AL40" s="778"/>
      <c r="AM40" s="2"/>
      <c r="AN40" s="2"/>
      <c r="AO40" s="756"/>
      <c r="AP40" s="778"/>
      <c r="AQ40" s="2"/>
      <c r="AR40" s="2"/>
      <c r="AS40" s="756"/>
      <c r="AT40" s="778"/>
      <c r="AU40" s="2"/>
      <c r="AV40" s="2"/>
      <c r="AW40" s="756"/>
      <c r="AX40" s="778"/>
      <c r="AY40" s="2"/>
      <c r="AZ40" s="2"/>
      <c r="BA40" s="756"/>
      <c r="BB40" s="778"/>
      <c r="BC40" s="2"/>
      <c r="BD40" s="2"/>
      <c r="BE40" s="756"/>
      <c r="BF40" s="778"/>
      <c r="BG40" s="2"/>
      <c r="BH40" s="2"/>
      <c r="BI40" s="756"/>
      <c r="BJ40" s="778"/>
      <c r="BK40" s="2"/>
      <c r="BL40" s="2"/>
      <c r="BM40" s="756"/>
      <c r="BN40" s="778"/>
      <c r="BO40" s="2"/>
      <c r="BP40" s="2"/>
      <c r="BQ40" s="756"/>
      <c r="BR40" s="778"/>
      <c r="BS40" s="2"/>
      <c r="BT40" s="2"/>
      <c r="BU40" s="756"/>
      <c r="BV40" s="778"/>
      <c r="BW40" s="2"/>
      <c r="BX40" s="2"/>
      <c r="BY40" s="756"/>
      <c r="BZ40" s="778"/>
      <c r="CA40" s="2"/>
      <c r="CB40" s="2"/>
      <c r="CC40" s="779"/>
      <c r="CD40" s="179"/>
      <c r="CE40" s="2"/>
      <c r="CF40" s="2"/>
      <c r="CG40" s="756"/>
      <c r="CH40" s="778"/>
      <c r="CI40" s="2"/>
      <c r="CJ40" s="2"/>
      <c r="CK40" s="779"/>
      <c r="CL40" s="179"/>
      <c r="CM40" s="2"/>
      <c r="CN40" s="2"/>
      <c r="CO40" s="178"/>
      <c r="CP40" s="2"/>
      <c r="CQ40" s="2"/>
      <c r="CR40" s="2"/>
      <c r="CS40" s="178"/>
      <c r="CT40" s="2"/>
      <c r="CU40" s="2"/>
      <c r="CV40" s="2"/>
      <c r="CW40" s="178"/>
      <c r="CX40" s="2"/>
      <c r="CY40" s="2"/>
      <c r="CZ40" s="2"/>
      <c r="DA40" s="178"/>
      <c r="DB40" s="2"/>
      <c r="DC40" s="2"/>
      <c r="DD40" s="2"/>
      <c r="DE40" s="178"/>
      <c r="DF40" s="2"/>
      <c r="DG40" s="2"/>
      <c r="DH40" s="2"/>
      <c r="DI40" s="178"/>
      <c r="DJ40" s="2"/>
      <c r="DK40" s="2"/>
      <c r="DL40" s="2"/>
      <c r="DM40" s="178"/>
      <c r="DN40" s="2"/>
      <c r="DO40" s="2"/>
      <c r="DP40" s="2"/>
      <c r="DQ40" s="178"/>
      <c r="DR40" s="2"/>
      <c r="DS40" s="2"/>
      <c r="DT40" s="2"/>
      <c r="DU40" s="178"/>
      <c r="DV40" s="2"/>
      <c r="DW40" s="2"/>
      <c r="DX40" s="2"/>
      <c r="DY40" s="178"/>
      <c r="DZ40" s="2"/>
      <c r="EA40" s="2"/>
      <c r="EB40" s="2"/>
      <c r="EC40" s="178"/>
      <c r="ED40" s="2"/>
      <c r="EE40" s="2"/>
      <c r="EF40" s="2"/>
      <c r="EG40" s="178"/>
      <c r="EH40" s="2"/>
      <c r="EI40" s="2"/>
      <c r="EJ40" s="2"/>
      <c r="EK40" s="178"/>
      <c r="EL40" s="2"/>
      <c r="EM40" s="2"/>
      <c r="EN40" s="2"/>
      <c r="EO40" s="178"/>
      <c r="EP40" s="2"/>
      <c r="EQ40" s="2"/>
      <c r="ER40" s="2"/>
      <c r="ES40" s="178"/>
      <c r="ET40" s="2"/>
      <c r="EU40" s="2"/>
      <c r="EV40" s="2"/>
      <c r="EW40" s="178"/>
      <c r="EX40" s="2"/>
      <c r="EY40" s="2"/>
      <c r="EZ40" s="2"/>
      <c r="FA40" s="178"/>
      <c r="FB40" s="2"/>
      <c r="FC40" s="2"/>
      <c r="FD40" s="2"/>
      <c r="FE40" s="178"/>
      <c r="FF40" s="2"/>
      <c r="FG40" s="2"/>
      <c r="FH40" s="2"/>
      <c r="FI40" s="178"/>
      <c r="FJ40" s="2"/>
      <c r="FK40" s="2"/>
      <c r="FL40" s="2"/>
      <c r="FM40" s="178"/>
      <c r="FN40" s="2"/>
      <c r="FO40" s="2"/>
      <c r="FP40" s="2"/>
      <c r="FQ40" s="178"/>
      <c r="FR40" s="2"/>
      <c r="FS40" s="2"/>
      <c r="FT40" s="2"/>
      <c r="FU40" s="178"/>
      <c r="FV40" s="2"/>
      <c r="FW40" s="2"/>
      <c r="FX40" s="2"/>
      <c r="FY40" s="178"/>
      <c r="FZ40" s="2"/>
      <c r="GA40" s="2"/>
      <c r="GB40" s="2"/>
      <c r="GC40" s="178"/>
      <c r="GD40" s="2"/>
      <c r="GE40" s="2"/>
      <c r="GF40" s="2"/>
      <c r="GG40" s="178"/>
      <c r="GH40" s="2"/>
      <c r="GI40" s="2"/>
      <c r="GJ40" s="2"/>
      <c r="GK40" s="178"/>
      <c r="GL40" s="2"/>
      <c r="GM40" s="2"/>
      <c r="GN40" s="2"/>
      <c r="GO40" s="178"/>
      <c r="GP40" s="2"/>
      <c r="GQ40" s="2"/>
      <c r="GR40" s="2"/>
      <c r="GS40" s="178"/>
      <c r="GT40" s="2"/>
      <c r="GU40" s="2"/>
      <c r="GV40" s="2"/>
      <c r="GW40" s="178"/>
      <c r="GX40" s="2"/>
      <c r="GY40" s="2"/>
      <c r="GZ40" s="2"/>
      <c r="HA40" s="756"/>
      <c r="HB40" s="81">
        <f t="shared" si="0"/>
        <v>0</v>
      </c>
      <c r="HC40" s="28">
        <f t="shared" si="1"/>
        <v>0</v>
      </c>
      <c r="HD40" s="762">
        <f t="shared" si="2"/>
        <v>0</v>
      </c>
      <c r="HE40" s="763">
        <f t="shared" si="3"/>
        <v>0</v>
      </c>
    </row>
    <row r="41" spans="1:213" x14ac:dyDescent="0.25">
      <c r="A41" s="207" t="s">
        <v>150</v>
      </c>
      <c r="B41" s="778">
        <v>1</v>
      </c>
      <c r="C41" s="2"/>
      <c r="D41" s="2"/>
      <c r="E41" s="756"/>
      <c r="F41" s="778"/>
      <c r="G41" s="2"/>
      <c r="H41" s="2"/>
      <c r="I41" s="756"/>
      <c r="J41" s="778"/>
      <c r="K41" s="2"/>
      <c r="L41" s="2"/>
      <c r="M41" s="756"/>
      <c r="N41" s="778"/>
      <c r="O41" s="2"/>
      <c r="P41" s="2"/>
      <c r="Q41" s="756"/>
      <c r="R41" s="778"/>
      <c r="S41" s="2"/>
      <c r="T41" s="2"/>
      <c r="U41" s="756"/>
      <c r="V41" s="778"/>
      <c r="W41" s="2"/>
      <c r="X41" s="2"/>
      <c r="Y41" s="756"/>
      <c r="Z41" s="778"/>
      <c r="AA41" s="2"/>
      <c r="AB41" s="2"/>
      <c r="AC41" s="756"/>
      <c r="AD41" s="778"/>
      <c r="AE41" s="2"/>
      <c r="AF41" s="2"/>
      <c r="AG41" s="756"/>
      <c r="AH41" s="778"/>
      <c r="AI41" s="2"/>
      <c r="AJ41" s="2"/>
      <c r="AK41" s="756"/>
      <c r="AL41" s="778"/>
      <c r="AM41" s="2"/>
      <c r="AN41" s="2"/>
      <c r="AO41" s="756"/>
      <c r="AP41" s="778">
        <v>4</v>
      </c>
      <c r="AQ41" s="2">
        <v>1</v>
      </c>
      <c r="AR41" s="2"/>
      <c r="AS41" s="756"/>
      <c r="AT41" s="778">
        <v>7</v>
      </c>
      <c r="AU41" s="2">
        <v>1</v>
      </c>
      <c r="AV41" s="2"/>
      <c r="AW41" s="756"/>
      <c r="AX41" s="778">
        <v>5</v>
      </c>
      <c r="AY41" s="2">
        <v>9</v>
      </c>
      <c r="AZ41" s="2">
        <v>2</v>
      </c>
      <c r="BA41" s="756">
        <v>17824</v>
      </c>
      <c r="BB41" s="778">
        <v>1</v>
      </c>
      <c r="BC41" s="2">
        <v>5</v>
      </c>
      <c r="BD41" s="2">
        <v>2</v>
      </c>
      <c r="BE41" s="756">
        <v>17116</v>
      </c>
      <c r="BF41" s="778">
        <v>2</v>
      </c>
      <c r="BG41" s="2">
        <v>4</v>
      </c>
      <c r="BH41" s="2"/>
      <c r="BI41" s="756">
        <v>479</v>
      </c>
      <c r="BJ41" s="778">
        <v>1</v>
      </c>
      <c r="BK41" s="2"/>
      <c r="BL41" s="2">
        <v>1</v>
      </c>
      <c r="BM41" s="756">
        <v>7993</v>
      </c>
      <c r="BN41" s="778"/>
      <c r="BO41" s="2">
        <v>1</v>
      </c>
      <c r="BP41" s="2">
        <v>1</v>
      </c>
      <c r="BQ41" s="756">
        <v>7744</v>
      </c>
      <c r="BR41" s="778"/>
      <c r="BS41" s="2"/>
      <c r="BT41" s="2"/>
      <c r="BU41" s="756"/>
      <c r="BV41" s="778"/>
      <c r="BW41" s="2"/>
      <c r="BX41" s="2">
        <v>1</v>
      </c>
      <c r="BY41" s="756">
        <v>6841</v>
      </c>
      <c r="BZ41" s="778"/>
      <c r="CA41" s="2"/>
      <c r="CB41" s="2"/>
      <c r="CC41" s="779"/>
      <c r="CD41" s="179"/>
      <c r="CE41" s="2"/>
      <c r="CF41" s="2"/>
      <c r="CG41" s="756"/>
      <c r="CH41" s="778"/>
      <c r="CI41" s="2">
        <v>1</v>
      </c>
      <c r="CJ41" s="2">
        <v>1</v>
      </c>
      <c r="CK41" s="779">
        <v>8930</v>
      </c>
      <c r="CL41" s="179"/>
      <c r="CM41" s="2">
        <v>1</v>
      </c>
      <c r="CN41" s="2"/>
      <c r="CO41" s="178"/>
      <c r="CP41" s="2"/>
      <c r="CQ41" s="2"/>
      <c r="CR41" s="2">
        <v>1</v>
      </c>
      <c r="CS41" s="178">
        <v>7683</v>
      </c>
      <c r="CT41" s="2"/>
      <c r="CU41" s="2"/>
      <c r="CV41" s="2"/>
      <c r="CW41" s="178">
        <v>-450</v>
      </c>
      <c r="CX41" s="2"/>
      <c r="CY41" s="2"/>
      <c r="CZ41" s="2"/>
      <c r="DA41" s="178">
        <v>-325</v>
      </c>
      <c r="DB41" s="2">
        <v>1</v>
      </c>
      <c r="DC41" s="2"/>
      <c r="DD41" s="2"/>
      <c r="DE41" s="178"/>
      <c r="DF41" s="2"/>
      <c r="DG41" s="2">
        <v>1</v>
      </c>
      <c r="DH41" s="2"/>
      <c r="DI41" s="178"/>
      <c r="DJ41" s="2"/>
      <c r="DK41" s="2"/>
      <c r="DL41" s="2"/>
      <c r="DM41" s="178"/>
      <c r="DN41" s="2"/>
      <c r="DO41" s="2"/>
      <c r="DP41" s="2"/>
      <c r="DQ41" s="178"/>
      <c r="DR41" s="2"/>
      <c r="DS41" s="2"/>
      <c r="DT41" s="2"/>
      <c r="DU41" s="178"/>
      <c r="DV41" s="2"/>
      <c r="DW41" s="2"/>
      <c r="DX41" s="2"/>
      <c r="DY41" s="178"/>
      <c r="DZ41" s="2"/>
      <c r="EA41" s="2"/>
      <c r="EB41" s="2"/>
      <c r="EC41" s="178"/>
      <c r="ED41" s="2"/>
      <c r="EE41" s="2"/>
      <c r="EF41" s="2"/>
      <c r="EG41" s="178"/>
      <c r="EH41" s="2"/>
      <c r="EI41" s="2"/>
      <c r="EJ41" s="2"/>
      <c r="EK41" s="178"/>
      <c r="EL41" s="2"/>
      <c r="EM41" s="2"/>
      <c r="EN41" s="2"/>
      <c r="EO41" s="178"/>
      <c r="EP41" s="2"/>
      <c r="EQ41" s="2"/>
      <c r="ER41" s="2"/>
      <c r="ES41" s="178"/>
      <c r="ET41" s="2"/>
      <c r="EU41" s="2"/>
      <c r="EV41" s="2"/>
      <c r="EW41" s="178"/>
      <c r="EX41" s="2"/>
      <c r="EY41" s="2"/>
      <c r="EZ41" s="2"/>
      <c r="FA41" s="178"/>
      <c r="FB41" s="2"/>
      <c r="FC41" s="2"/>
      <c r="FD41" s="2"/>
      <c r="FE41" s="178"/>
      <c r="FF41" s="2"/>
      <c r="FG41" s="2"/>
      <c r="FH41" s="2"/>
      <c r="FI41" s="178"/>
      <c r="FJ41" s="2"/>
      <c r="FK41" s="2"/>
      <c r="FL41" s="2"/>
      <c r="FM41" s="178"/>
      <c r="FN41" s="2"/>
      <c r="FO41" s="2"/>
      <c r="FP41" s="2"/>
      <c r="FQ41" s="178"/>
      <c r="FR41" s="2"/>
      <c r="FS41" s="2"/>
      <c r="FT41" s="2"/>
      <c r="FU41" s="178"/>
      <c r="FV41" s="2"/>
      <c r="FW41" s="2"/>
      <c r="FX41" s="2"/>
      <c r="FY41" s="178"/>
      <c r="FZ41" s="2"/>
      <c r="GA41" s="2"/>
      <c r="GB41" s="2"/>
      <c r="GC41" s="178"/>
      <c r="GD41" s="2"/>
      <c r="GE41" s="2"/>
      <c r="GF41" s="2"/>
      <c r="GG41" s="178"/>
      <c r="GH41" s="2"/>
      <c r="GI41" s="2"/>
      <c r="GJ41" s="2"/>
      <c r="GK41" s="178"/>
      <c r="GL41" s="2"/>
      <c r="GM41" s="2"/>
      <c r="GN41" s="2"/>
      <c r="GO41" s="178"/>
      <c r="GP41" s="2"/>
      <c r="GQ41" s="2"/>
      <c r="GR41" s="2"/>
      <c r="GS41" s="178"/>
      <c r="GT41" s="2"/>
      <c r="GU41" s="2"/>
      <c r="GV41" s="2"/>
      <c r="GW41" s="178"/>
      <c r="GX41" s="2"/>
      <c r="GY41" s="2"/>
      <c r="GZ41" s="2"/>
      <c r="HA41" s="756"/>
      <c r="HB41" s="81">
        <f t="shared" si="0"/>
        <v>22</v>
      </c>
      <c r="HC41" s="28">
        <f t="shared" si="1"/>
        <v>24</v>
      </c>
      <c r="HD41" s="762">
        <f t="shared" si="2"/>
        <v>9</v>
      </c>
      <c r="HE41" s="763">
        <f t="shared" si="3"/>
        <v>73835</v>
      </c>
    </row>
    <row r="42" spans="1:213" x14ac:dyDescent="0.25">
      <c r="A42" s="207" t="s">
        <v>151</v>
      </c>
      <c r="B42" s="778"/>
      <c r="C42" s="2"/>
      <c r="D42" s="2"/>
      <c r="E42" s="756"/>
      <c r="F42" s="778"/>
      <c r="G42" s="2"/>
      <c r="H42" s="2"/>
      <c r="I42" s="756"/>
      <c r="J42" s="778"/>
      <c r="K42" s="2"/>
      <c r="L42" s="2"/>
      <c r="M42" s="756"/>
      <c r="N42" s="778"/>
      <c r="O42" s="2"/>
      <c r="P42" s="2"/>
      <c r="Q42" s="756"/>
      <c r="R42" s="778"/>
      <c r="S42" s="2"/>
      <c r="T42" s="2"/>
      <c r="U42" s="756"/>
      <c r="V42" s="778"/>
      <c r="W42" s="2"/>
      <c r="X42" s="2"/>
      <c r="Y42" s="756"/>
      <c r="Z42" s="778"/>
      <c r="AA42" s="2"/>
      <c r="AB42" s="2"/>
      <c r="AC42" s="756"/>
      <c r="AD42" s="778"/>
      <c r="AE42" s="2"/>
      <c r="AF42" s="2"/>
      <c r="AG42" s="756"/>
      <c r="AH42" s="778"/>
      <c r="AI42" s="2"/>
      <c r="AJ42" s="2"/>
      <c r="AK42" s="756"/>
      <c r="AL42" s="778"/>
      <c r="AM42" s="2"/>
      <c r="AN42" s="2"/>
      <c r="AO42" s="756"/>
      <c r="AP42" s="778"/>
      <c r="AQ42" s="2"/>
      <c r="AR42" s="2"/>
      <c r="AS42" s="756"/>
      <c r="AT42" s="778"/>
      <c r="AU42" s="2"/>
      <c r="AV42" s="2"/>
      <c r="AW42" s="756"/>
      <c r="AX42" s="778"/>
      <c r="AY42" s="2"/>
      <c r="AZ42" s="2"/>
      <c r="BA42" s="756"/>
      <c r="BB42" s="778"/>
      <c r="BC42" s="2"/>
      <c r="BD42" s="2"/>
      <c r="BE42" s="756"/>
      <c r="BF42" s="778"/>
      <c r="BG42" s="2"/>
      <c r="BH42" s="2"/>
      <c r="BI42" s="756"/>
      <c r="BJ42" s="778"/>
      <c r="BK42" s="2"/>
      <c r="BL42" s="2"/>
      <c r="BM42" s="756"/>
      <c r="BN42" s="778"/>
      <c r="BO42" s="2"/>
      <c r="BP42" s="2"/>
      <c r="BQ42" s="756"/>
      <c r="BR42" s="778"/>
      <c r="BS42" s="2"/>
      <c r="BT42" s="2"/>
      <c r="BU42" s="756"/>
      <c r="BV42" s="778"/>
      <c r="BW42" s="2"/>
      <c r="BX42" s="2"/>
      <c r="BY42" s="756"/>
      <c r="BZ42" s="778"/>
      <c r="CA42" s="2"/>
      <c r="CB42" s="2"/>
      <c r="CC42" s="779"/>
      <c r="CD42" s="179"/>
      <c r="CE42" s="2"/>
      <c r="CF42" s="2"/>
      <c r="CG42" s="756"/>
      <c r="CH42" s="778"/>
      <c r="CI42" s="2"/>
      <c r="CJ42" s="2"/>
      <c r="CK42" s="779"/>
      <c r="CL42" s="179"/>
      <c r="CM42" s="2"/>
      <c r="CN42" s="2"/>
      <c r="CO42" s="178"/>
      <c r="CP42" s="2"/>
      <c r="CQ42" s="2"/>
      <c r="CR42" s="2"/>
      <c r="CS42" s="178"/>
      <c r="CT42" s="2"/>
      <c r="CU42" s="2"/>
      <c r="CV42" s="2"/>
      <c r="CW42" s="178"/>
      <c r="CX42" s="2"/>
      <c r="CY42" s="2"/>
      <c r="CZ42" s="2"/>
      <c r="DA42" s="178"/>
      <c r="DB42" s="2"/>
      <c r="DC42" s="2"/>
      <c r="DD42" s="2"/>
      <c r="DE42" s="178"/>
      <c r="DF42" s="2"/>
      <c r="DG42" s="2"/>
      <c r="DH42" s="2"/>
      <c r="DI42" s="178"/>
      <c r="DJ42" s="2"/>
      <c r="DK42" s="2"/>
      <c r="DL42" s="2"/>
      <c r="DM42" s="178"/>
      <c r="DN42" s="2"/>
      <c r="DO42" s="2"/>
      <c r="DP42" s="2"/>
      <c r="DQ42" s="178"/>
      <c r="DR42" s="2"/>
      <c r="DS42" s="2"/>
      <c r="DT42" s="2"/>
      <c r="DU42" s="178"/>
      <c r="DV42" s="2"/>
      <c r="DW42" s="2"/>
      <c r="DX42" s="2"/>
      <c r="DY42" s="178"/>
      <c r="DZ42" s="2"/>
      <c r="EA42" s="2"/>
      <c r="EB42" s="2"/>
      <c r="EC42" s="178"/>
      <c r="ED42" s="2"/>
      <c r="EE42" s="2"/>
      <c r="EF42" s="2"/>
      <c r="EG42" s="178"/>
      <c r="EH42" s="2"/>
      <c r="EI42" s="2"/>
      <c r="EJ42" s="2"/>
      <c r="EK42" s="178"/>
      <c r="EL42" s="2"/>
      <c r="EM42" s="2"/>
      <c r="EN42" s="2"/>
      <c r="EO42" s="178"/>
      <c r="EP42" s="2"/>
      <c r="EQ42" s="2"/>
      <c r="ER42" s="2"/>
      <c r="ES42" s="178"/>
      <c r="ET42" s="2"/>
      <c r="EU42" s="2"/>
      <c r="EV42" s="2"/>
      <c r="EW42" s="178"/>
      <c r="EX42" s="2"/>
      <c r="EY42" s="2"/>
      <c r="EZ42" s="2"/>
      <c r="FA42" s="178"/>
      <c r="FB42" s="2"/>
      <c r="FC42" s="2"/>
      <c r="FD42" s="2"/>
      <c r="FE42" s="178"/>
      <c r="FF42" s="2"/>
      <c r="FG42" s="2"/>
      <c r="FH42" s="2"/>
      <c r="FI42" s="178"/>
      <c r="FJ42" s="2"/>
      <c r="FK42" s="2"/>
      <c r="FL42" s="2"/>
      <c r="FM42" s="178"/>
      <c r="FN42" s="2"/>
      <c r="FO42" s="2"/>
      <c r="FP42" s="2"/>
      <c r="FQ42" s="178"/>
      <c r="FR42" s="2"/>
      <c r="FS42" s="2"/>
      <c r="FT42" s="2"/>
      <c r="FU42" s="178"/>
      <c r="FV42" s="2"/>
      <c r="FW42" s="2"/>
      <c r="FX42" s="2"/>
      <c r="FY42" s="178"/>
      <c r="FZ42" s="2"/>
      <c r="GA42" s="2"/>
      <c r="GB42" s="2"/>
      <c r="GC42" s="178"/>
      <c r="GD42" s="2"/>
      <c r="GE42" s="2"/>
      <c r="GF42" s="2"/>
      <c r="GG42" s="178"/>
      <c r="GH42" s="2"/>
      <c r="GI42" s="2"/>
      <c r="GJ42" s="2"/>
      <c r="GK42" s="178"/>
      <c r="GL42" s="2"/>
      <c r="GM42" s="2"/>
      <c r="GN42" s="2"/>
      <c r="GO42" s="178"/>
      <c r="GP42" s="2"/>
      <c r="GQ42" s="2"/>
      <c r="GR42" s="2"/>
      <c r="GS42" s="178"/>
      <c r="GT42" s="2"/>
      <c r="GU42" s="2"/>
      <c r="GV42" s="2"/>
      <c r="GW42" s="178"/>
      <c r="GX42" s="2"/>
      <c r="GY42" s="2"/>
      <c r="GZ42" s="2"/>
      <c r="HA42" s="756"/>
      <c r="HB42" s="81">
        <f t="shared" si="0"/>
        <v>0</v>
      </c>
      <c r="HC42" s="28">
        <f t="shared" si="1"/>
        <v>0</v>
      </c>
      <c r="HD42" s="762">
        <f t="shared" si="2"/>
        <v>0</v>
      </c>
      <c r="HE42" s="763">
        <f t="shared" si="3"/>
        <v>0</v>
      </c>
    </row>
    <row r="43" spans="1:213" x14ac:dyDescent="0.25">
      <c r="A43" s="207" t="s">
        <v>152</v>
      </c>
      <c r="B43" s="778">
        <v>1</v>
      </c>
      <c r="C43" s="2">
        <v>1</v>
      </c>
      <c r="D43" s="2"/>
      <c r="E43" s="756"/>
      <c r="F43" s="778">
        <v>3</v>
      </c>
      <c r="G43" s="2">
        <v>1</v>
      </c>
      <c r="H43" s="2"/>
      <c r="I43" s="756"/>
      <c r="J43" s="778">
        <v>1</v>
      </c>
      <c r="K43" s="2">
        <v>2</v>
      </c>
      <c r="L43" s="2"/>
      <c r="M43" s="756"/>
      <c r="N43" s="778">
        <v>1</v>
      </c>
      <c r="O43" s="2">
        <v>1</v>
      </c>
      <c r="P43" s="2">
        <v>1</v>
      </c>
      <c r="Q43" s="756">
        <v>17364</v>
      </c>
      <c r="R43" s="778"/>
      <c r="S43" s="2"/>
      <c r="T43" s="2"/>
      <c r="U43" s="756"/>
      <c r="V43" s="778">
        <v>1</v>
      </c>
      <c r="W43" s="2"/>
      <c r="X43" s="2"/>
      <c r="Y43" s="756"/>
      <c r="Z43" s="778"/>
      <c r="AA43" s="2">
        <v>1</v>
      </c>
      <c r="AB43" s="2"/>
      <c r="AC43" s="756"/>
      <c r="AD43" s="778"/>
      <c r="AE43" s="2">
        <v>1</v>
      </c>
      <c r="AF43" s="2"/>
      <c r="AG43" s="756"/>
      <c r="AH43" s="778"/>
      <c r="AI43" s="2">
        <v>1</v>
      </c>
      <c r="AJ43" s="2"/>
      <c r="AK43" s="756"/>
      <c r="AL43" s="778"/>
      <c r="AM43" s="2"/>
      <c r="AN43" s="2"/>
      <c r="AO43" s="756"/>
      <c r="AP43" s="778"/>
      <c r="AQ43" s="2">
        <v>1</v>
      </c>
      <c r="AR43" s="2">
        <v>2</v>
      </c>
      <c r="AS43" s="756">
        <v>39662</v>
      </c>
      <c r="AT43" s="778"/>
      <c r="AU43" s="2">
        <v>1</v>
      </c>
      <c r="AV43" s="2"/>
      <c r="AW43" s="756"/>
      <c r="AX43" s="778"/>
      <c r="AY43" s="2">
        <v>1</v>
      </c>
      <c r="AZ43" s="2">
        <v>1</v>
      </c>
      <c r="BA43" s="756">
        <v>7046</v>
      </c>
      <c r="BB43" s="778"/>
      <c r="BC43" s="2"/>
      <c r="BD43" s="2">
        <v>1</v>
      </c>
      <c r="BE43" s="756">
        <v>8942</v>
      </c>
      <c r="BF43" s="778"/>
      <c r="BG43" s="2">
        <v>4</v>
      </c>
      <c r="BH43" s="2"/>
      <c r="BI43" s="756"/>
      <c r="BJ43" s="778"/>
      <c r="BK43" s="2">
        <v>1</v>
      </c>
      <c r="BL43" s="2">
        <v>1</v>
      </c>
      <c r="BM43" s="756">
        <v>13910</v>
      </c>
      <c r="BN43" s="778"/>
      <c r="BO43" s="2">
        <v>1</v>
      </c>
      <c r="BP43" s="2"/>
      <c r="BQ43" s="756"/>
      <c r="BR43" s="778">
        <v>1</v>
      </c>
      <c r="BS43" s="2"/>
      <c r="BT43" s="2">
        <v>1</v>
      </c>
      <c r="BU43" s="756">
        <v>9999</v>
      </c>
      <c r="BV43" s="778"/>
      <c r="BW43" s="2">
        <v>2</v>
      </c>
      <c r="BX43" s="2">
        <v>1</v>
      </c>
      <c r="BY43" s="756">
        <v>17999</v>
      </c>
      <c r="BZ43" s="778">
        <v>1</v>
      </c>
      <c r="CA43" s="2">
        <v>3</v>
      </c>
      <c r="CB43" s="2"/>
      <c r="CC43" s="779">
        <v>750</v>
      </c>
      <c r="CD43" s="179"/>
      <c r="CE43" s="2">
        <v>1</v>
      </c>
      <c r="CF43" s="2"/>
      <c r="CG43" s="756"/>
      <c r="CH43" s="778"/>
      <c r="CI43" s="2"/>
      <c r="CJ43" s="2"/>
      <c r="CK43" s="779"/>
      <c r="CL43" s="179">
        <v>1</v>
      </c>
      <c r="CM43" s="2">
        <v>1</v>
      </c>
      <c r="CN43" s="2">
        <v>1</v>
      </c>
      <c r="CO43" s="178">
        <v>22500</v>
      </c>
      <c r="CP43" s="2">
        <v>1</v>
      </c>
      <c r="CQ43" s="2"/>
      <c r="CR43" s="2"/>
      <c r="CS43" s="178"/>
      <c r="CT43" s="2"/>
      <c r="CU43" s="2"/>
      <c r="CV43" s="2"/>
      <c r="CW43" s="178"/>
      <c r="CX43" s="2">
        <v>1</v>
      </c>
      <c r="CY43" s="2">
        <v>3</v>
      </c>
      <c r="CZ43" s="2"/>
      <c r="DA43" s="178"/>
      <c r="DB43" s="2">
        <v>1</v>
      </c>
      <c r="DC43" s="2">
        <v>2</v>
      </c>
      <c r="DD43" s="2">
        <v>1</v>
      </c>
      <c r="DE43" s="178">
        <v>19990</v>
      </c>
      <c r="DF43" s="2"/>
      <c r="DG43" s="2"/>
      <c r="DH43" s="2"/>
      <c r="DI43" s="178"/>
      <c r="DJ43" s="2"/>
      <c r="DK43" s="2"/>
      <c r="DL43" s="2"/>
      <c r="DM43" s="178"/>
      <c r="DN43" s="2"/>
      <c r="DO43" s="2"/>
      <c r="DP43" s="2"/>
      <c r="DQ43" s="178"/>
      <c r="DR43" s="2"/>
      <c r="DS43" s="2"/>
      <c r="DT43" s="2"/>
      <c r="DU43" s="178"/>
      <c r="DV43" s="2"/>
      <c r="DW43" s="2"/>
      <c r="DX43" s="2"/>
      <c r="DY43" s="178"/>
      <c r="DZ43" s="2"/>
      <c r="EA43" s="2"/>
      <c r="EB43" s="2"/>
      <c r="EC43" s="178"/>
      <c r="ED43" s="2"/>
      <c r="EE43" s="2"/>
      <c r="EF43" s="2"/>
      <c r="EG43" s="178"/>
      <c r="EH43" s="2"/>
      <c r="EI43" s="2"/>
      <c r="EJ43" s="2"/>
      <c r="EK43" s="178"/>
      <c r="EL43" s="2"/>
      <c r="EM43" s="2"/>
      <c r="EN43" s="2"/>
      <c r="EO43" s="178"/>
      <c r="EP43" s="2"/>
      <c r="EQ43" s="2"/>
      <c r="ER43" s="2"/>
      <c r="ES43" s="178"/>
      <c r="ET43" s="2"/>
      <c r="EU43" s="2"/>
      <c r="EV43" s="2"/>
      <c r="EW43" s="178"/>
      <c r="EX43" s="2"/>
      <c r="EY43" s="2"/>
      <c r="EZ43" s="2"/>
      <c r="FA43" s="178"/>
      <c r="FB43" s="2"/>
      <c r="FC43" s="2"/>
      <c r="FD43" s="2"/>
      <c r="FE43" s="178"/>
      <c r="FF43" s="2"/>
      <c r="FG43" s="2"/>
      <c r="FH43" s="2"/>
      <c r="FI43" s="178"/>
      <c r="FJ43" s="2"/>
      <c r="FK43" s="2"/>
      <c r="FL43" s="2"/>
      <c r="FM43" s="178"/>
      <c r="FN43" s="2"/>
      <c r="FO43" s="2"/>
      <c r="FP43" s="2"/>
      <c r="FQ43" s="178"/>
      <c r="FR43" s="2"/>
      <c r="FS43" s="2"/>
      <c r="FT43" s="2"/>
      <c r="FU43" s="178"/>
      <c r="FV43" s="2"/>
      <c r="FW43" s="2"/>
      <c r="FX43" s="2"/>
      <c r="FY43" s="178"/>
      <c r="FZ43" s="2"/>
      <c r="GA43" s="2"/>
      <c r="GB43" s="2"/>
      <c r="GC43" s="178"/>
      <c r="GD43" s="2"/>
      <c r="GE43" s="2"/>
      <c r="GF43" s="2"/>
      <c r="GG43" s="178"/>
      <c r="GH43" s="2"/>
      <c r="GI43" s="2"/>
      <c r="GJ43" s="2"/>
      <c r="GK43" s="178"/>
      <c r="GL43" s="2"/>
      <c r="GM43" s="2"/>
      <c r="GN43" s="2"/>
      <c r="GO43" s="178"/>
      <c r="GP43" s="2"/>
      <c r="GQ43" s="2"/>
      <c r="GR43" s="2"/>
      <c r="GS43" s="178"/>
      <c r="GT43" s="2"/>
      <c r="GU43" s="2"/>
      <c r="GV43" s="2"/>
      <c r="GW43" s="178"/>
      <c r="GX43" s="2"/>
      <c r="GY43" s="2"/>
      <c r="GZ43" s="2"/>
      <c r="HA43" s="756"/>
      <c r="HB43" s="81">
        <f t="shared" si="0"/>
        <v>13</v>
      </c>
      <c r="HC43" s="28">
        <f t="shared" si="1"/>
        <v>29</v>
      </c>
      <c r="HD43" s="762">
        <f t="shared" si="2"/>
        <v>10</v>
      </c>
      <c r="HE43" s="763">
        <f t="shared" si="3"/>
        <v>158162</v>
      </c>
    </row>
    <row r="44" spans="1:213" x14ac:dyDescent="0.25">
      <c r="A44" s="207" t="s">
        <v>153</v>
      </c>
      <c r="B44" s="778"/>
      <c r="C44" s="2"/>
      <c r="D44" s="2"/>
      <c r="E44" s="756"/>
      <c r="F44" s="778"/>
      <c r="G44" s="2"/>
      <c r="H44" s="2"/>
      <c r="I44" s="756"/>
      <c r="J44" s="778"/>
      <c r="K44" s="2"/>
      <c r="L44" s="2">
        <v>1</v>
      </c>
      <c r="M44" s="756">
        <v>7250</v>
      </c>
      <c r="N44" s="778"/>
      <c r="O44" s="2"/>
      <c r="P44" s="2"/>
      <c r="Q44" s="756"/>
      <c r="R44" s="778"/>
      <c r="S44" s="2"/>
      <c r="T44" s="2"/>
      <c r="U44" s="756"/>
      <c r="V44" s="778"/>
      <c r="W44" s="2"/>
      <c r="X44" s="2"/>
      <c r="Y44" s="756"/>
      <c r="Z44" s="778"/>
      <c r="AA44" s="2"/>
      <c r="AB44" s="2"/>
      <c r="AC44" s="756"/>
      <c r="AD44" s="778"/>
      <c r="AE44" s="2"/>
      <c r="AF44" s="2"/>
      <c r="AG44" s="756"/>
      <c r="AH44" s="778"/>
      <c r="AI44" s="2">
        <v>1</v>
      </c>
      <c r="AJ44" s="2"/>
      <c r="AK44" s="756"/>
      <c r="AL44" s="778"/>
      <c r="AM44" s="2"/>
      <c r="AN44" s="2">
        <v>1</v>
      </c>
      <c r="AO44" s="756">
        <v>41383</v>
      </c>
      <c r="AP44" s="778">
        <v>2</v>
      </c>
      <c r="AQ44" s="2">
        <v>1</v>
      </c>
      <c r="AR44" s="2"/>
      <c r="AS44" s="756"/>
      <c r="AT44" s="778"/>
      <c r="AU44" s="2">
        <v>4</v>
      </c>
      <c r="AV44" s="2">
        <v>1</v>
      </c>
      <c r="AW44" s="756">
        <v>8305</v>
      </c>
      <c r="AX44" s="778"/>
      <c r="AY44" s="2">
        <v>1</v>
      </c>
      <c r="AZ44" s="2">
        <v>1</v>
      </c>
      <c r="BA44" s="756">
        <v>8552</v>
      </c>
      <c r="BB44" s="778"/>
      <c r="BC44" s="2"/>
      <c r="BD44" s="2">
        <v>1</v>
      </c>
      <c r="BE44" s="756">
        <v>8420</v>
      </c>
      <c r="BF44" s="778"/>
      <c r="BG44" s="2">
        <v>3</v>
      </c>
      <c r="BH44" s="2"/>
      <c r="BI44" s="756"/>
      <c r="BJ44" s="778"/>
      <c r="BK44" s="2">
        <v>2</v>
      </c>
      <c r="BL44" s="2"/>
      <c r="BM44" s="756"/>
      <c r="BN44" s="778"/>
      <c r="BO44" s="2">
        <v>2</v>
      </c>
      <c r="BP44" s="2"/>
      <c r="BQ44" s="756"/>
      <c r="BR44" s="778"/>
      <c r="BS44" s="2"/>
      <c r="BT44" s="2">
        <v>1</v>
      </c>
      <c r="BU44" s="756">
        <v>19919</v>
      </c>
      <c r="BV44" s="778"/>
      <c r="BW44" s="2"/>
      <c r="BX44" s="2"/>
      <c r="BY44" s="756"/>
      <c r="BZ44" s="778"/>
      <c r="CA44" s="2"/>
      <c r="CB44" s="2"/>
      <c r="CC44" s="779"/>
      <c r="CD44" s="179"/>
      <c r="CE44" s="2"/>
      <c r="CF44" s="2"/>
      <c r="CG44" s="756"/>
      <c r="CH44" s="778"/>
      <c r="CI44" s="2"/>
      <c r="CJ44" s="2"/>
      <c r="CK44" s="779"/>
      <c r="CL44" s="179"/>
      <c r="CM44" s="2">
        <v>1</v>
      </c>
      <c r="CN44" s="2">
        <v>-1</v>
      </c>
      <c r="CO44" s="178">
        <v>-31551</v>
      </c>
      <c r="CP44" s="2"/>
      <c r="CQ44" s="2">
        <v>1</v>
      </c>
      <c r="CR44" s="2"/>
      <c r="CS44" s="178"/>
      <c r="CT44" s="2"/>
      <c r="CU44" s="2"/>
      <c r="CV44" s="2"/>
      <c r="CW44" s="178"/>
      <c r="CX44" s="2"/>
      <c r="CY44" s="2"/>
      <c r="CZ44" s="2"/>
      <c r="DA44" s="178"/>
      <c r="DB44" s="2"/>
      <c r="DC44" s="2"/>
      <c r="DD44" s="2"/>
      <c r="DE44" s="178"/>
      <c r="DF44" s="2"/>
      <c r="DG44" s="2"/>
      <c r="DH44" s="2"/>
      <c r="DI44" s="178"/>
      <c r="DJ44" s="2"/>
      <c r="DK44" s="2"/>
      <c r="DL44" s="2"/>
      <c r="DM44" s="178"/>
      <c r="DN44" s="2"/>
      <c r="DO44" s="2"/>
      <c r="DP44" s="2"/>
      <c r="DQ44" s="178"/>
      <c r="DR44" s="2"/>
      <c r="DS44" s="2"/>
      <c r="DT44" s="2"/>
      <c r="DU44" s="178"/>
      <c r="DV44" s="2"/>
      <c r="DW44" s="2"/>
      <c r="DX44" s="2"/>
      <c r="DY44" s="178"/>
      <c r="DZ44" s="2"/>
      <c r="EA44" s="2"/>
      <c r="EB44" s="2"/>
      <c r="EC44" s="178"/>
      <c r="ED44" s="2"/>
      <c r="EE44" s="2"/>
      <c r="EF44" s="2"/>
      <c r="EG44" s="178"/>
      <c r="EH44" s="2"/>
      <c r="EI44" s="2"/>
      <c r="EJ44" s="2"/>
      <c r="EK44" s="178"/>
      <c r="EL44" s="2"/>
      <c r="EM44" s="2"/>
      <c r="EN44" s="2"/>
      <c r="EO44" s="178"/>
      <c r="EP44" s="2"/>
      <c r="EQ44" s="2"/>
      <c r="ER44" s="2"/>
      <c r="ES44" s="178"/>
      <c r="ET44" s="2"/>
      <c r="EU44" s="2"/>
      <c r="EV44" s="2"/>
      <c r="EW44" s="178"/>
      <c r="EX44" s="2"/>
      <c r="EY44" s="2"/>
      <c r="EZ44" s="2"/>
      <c r="FA44" s="178"/>
      <c r="FB44" s="2"/>
      <c r="FC44" s="2"/>
      <c r="FD44" s="2"/>
      <c r="FE44" s="178"/>
      <c r="FF44" s="2"/>
      <c r="FG44" s="2"/>
      <c r="FH44" s="2"/>
      <c r="FI44" s="178"/>
      <c r="FJ44" s="2"/>
      <c r="FK44" s="2"/>
      <c r="FL44" s="2"/>
      <c r="FM44" s="178"/>
      <c r="FN44" s="2"/>
      <c r="FO44" s="2"/>
      <c r="FP44" s="2"/>
      <c r="FQ44" s="178"/>
      <c r="FR44" s="2"/>
      <c r="FS44" s="2"/>
      <c r="FT44" s="2"/>
      <c r="FU44" s="178"/>
      <c r="FV44" s="2"/>
      <c r="FW44" s="2"/>
      <c r="FX44" s="2"/>
      <c r="FY44" s="178"/>
      <c r="FZ44" s="2"/>
      <c r="GA44" s="2"/>
      <c r="GB44" s="2"/>
      <c r="GC44" s="178"/>
      <c r="GD44" s="2"/>
      <c r="GE44" s="2"/>
      <c r="GF44" s="2"/>
      <c r="GG44" s="178"/>
      <c r="GH44" s="2"/>
      <c r="GI44" s="2"/>
      <c r="GJ44" s="2"/>
      <c r="GK44" s="178"/>
      <c r="GL44" s="2"/>
      <c r="GM44" s="2"/>
      <c r="GN44" s="2"/>
      <c r="GO44" s="178"/>
      <c r="GP44" s="2"/>
      <c r="GQ44" s="2"/>
      <c r="GR44" s="2"/>
      <c r="GS44" s="178"/>
      <c r="GT44" s="2"/>
      <c r="GU44" s="2"/>
      <c r="GV44" s="2"/>
      <c r="GW44" s="178"/>
      <c r="GX44" s="2"/>
      <c r="GY44" s="2"/>
      <c r="GZ44" s="2"/>
      <c r="HA44" s="756"/>
      <c r="HB44" s="81">
        <f t="shared" si="0"/>
        <v>2</v>
      </c>
      <c r="HC44" s="28">
        <f t="shared" si="1"/>
        <v>16</v>
      </c>
      <c r="HD44" s="762">
        <f t="shared" si="2"/>
        <v>5</v>
      </c>
      <c r="HE44" s="763">
        <f t="shared" si="3"/>
        <v>62278</v>
      </c>
    </row>
    <row r="45" spans="1:213" x14ac:dyDescent="0.25">
      <c r="A45" s="207" t="s">
        <v>154</v>
      </c>
      <c r="B45" s="778"/>
      <c r="C45" s="2"/>
      <c r="D45" s="2"/>
      <c r="E45" s="756"/>
      <c r="F45" s="778"/>
      <c r="G45" s="2"/>
      <c r="H45" s="2"/>
      <c r="I45" s="756"/>
      <c r="J45" s="778"/>
      <c r="K45" s="2"/>
      <c r="L45" s="2"/>
      <c r="M45" s="756"/>
      <c r="N45" s="778"/>
      <c r="O45" s="2"/>
      <c r="P45" s="2"/>
      <c r="Q45" s="756"/>
      <c r="R45" s="778"/>
      <c r="S45" s="2"/>
      <c r="T45" s="2"/>
      <c r="U45" s="756"/>
      <c r="V45" s="778"/>
      <c r="W45" s="2"/>
      <c r="X45" s="2"/>
      <c r="Y45" s="756"/>
      <c r="Z45" s="778"/>
      <c r="AA45" s="2"/>
      <c r="AB45" s="2"/>
      <c r="AC45" s="756"/>
      <c r="AD45" s="778"/>
      <c r="AE45" s="2"/>
      <c r="AF45" s="2"/>
      <c r="AG45" s="756"/>
      <c r="AH45" s="778"/>
      <c r="AI45" s="2"/>
      <c r="AJ45" s="2"/>
      <c r="AK45" s="756"/>
      <c r="AL45" s="778"/>
      <c r="AM45" s="2"/>
      <c r="AN45" s="2"/>
      <c r="AO45" s="756"/>
      <c r="AP45" s="778"/>
      <c r="AQ45" s="2"/>
      <c r="AR45" s="2"/>
      <c r="AS45" s="756"/>
      <c r="AT45" s="778"/>
      <c r="AU45" s="2"/>
      <c r="AV45" s="2"/>
      <c r="AW45" s="756"/>
      <c r="AX45" s="778"/>
      <c r="AY45" s="2"/>
      <c r="AZ45" s="2"/>
      <c r="BA45" s="756"/>
      <c r="BB45" s="778"/>
      <c r="BC45" s="2"/>
      <c r="BD45" s="2"/>
      <c r="BE45" s="756"/>
      <c r="BF45" s="778"/>
      <c r="BG45" s="2"/>
      <c r="BH45" s="2"/>
      <c r="BI45" s="756"/>
      <c r="BJ45" s="778"/>
      <c r="BK45" s="2"/>
      <c r="BL45" s="2"/>
      <c r="BM45" s="756"/>
      <c r="BN45" s="778"/>
      <c r="BO45" s="2"/>
      <c r="BP45" s="2"/>
      <c r="BQ45" s="756"/>
      <c r="BR45" s="778"/>
      <c r="BS45" s="2"/>
      <c r="BT45" s="2"/>
      <c r="BU45" s="756"/>
      <c r="BV45" s="778"/>
      <c r="BW45" s="2"/>
      <c r="BX45" s="2"/>
      <c r="BY45" s="756"/>
      <c r="BZ45" s="778"/>
      <c r="CA45" s="2"/>
      <c r="CB45" s="2"/>
      <c r="CC45" s="779"/>
      <c r="CD45" s="179"/>
      <c r="CE45" s="2"/>
      <c r="CF45" s="2"/>
      <c r="CG45" s="756"/>
      <c r="CH45" s="778"/>
      <c r="CI45" s="2"/>
      <c r="CJ45" s="2"/>
      <c r="CK45" s="779"/>
      <c r="CL45" s="179"/>
      <c r="CM45" s="2"/>
      <c r="CN45" s="2"/>
      <c r="CO45" s="178"/>
      <c r="CP45" s="2"/>
      <c r="CQ45" s="2"/>
      <c r="CR45" s="2"/>
      <c r="CS45" s="178"/>
      <c r="CT45" s="2"/>
      <c r="CU45" s="2"/>
      <c r="CV45" s="2"/>
      <c r="CW45" s="178"/>
      <c r="CX45" s="2"/>
      <c r="CY45" s="2"/>
      <c r="CZ45" s="2"/>
      <c r="DA45" s="178"/>
      <c r="DB45" s="2"/>
      <c r="DC45" s="2"/>
      <c r="DD45" s="2"/>
      <c r="DE45" s="178"/>
      <c r="DF45" s="2"/>
      <c r="DG45" s="2"/>
      <c r="DH45" s="2"/>
      <c r="DI45" s="178"/>
      <c r="DJ45" s="2"/>
      <c r="DK45" s="2"/>
      <c r="DL45" s="2"/>
      <c r="DM45" s="178"/>
      <c r="DN45" s="2"/>
      <c r="DO45" s="2"/>
      <c r="DP45" s="2"/>
      <c r="DQ45" s="178"/>
      <c r="DR45" s="2"/>
      <c r="DS45" s="2"/>
      <c r="DT45" s="2"/>
      <c r="DU45" s="178"/>
      <c r="DV45" s="2"/>
      <c r="DW45" s="2"/>
      <c r="DX45" s="2"/>
      <c r="DY45" s="178"/>
      <c r="DZ45" s="2"/>
      <c r="EA45" s="2"/>
      <c r="EB45" s="2"/>
      <c r="EC45" s="178"/>
      <c r="ED45" s="2"/>
      <c r="EE45" s="2"/>
      <c r="EF45" s="2"/>
      <c r="EG45" s="178"/>
      <c r="EH45" s="2"/>
      <c r="EI45" s="2"/>
      <c r="EJ45" s="2"/>
      <c r="EK45" s="178"/>
      <c r="EL45" s="2"/>
      <c r="EM45" s="2"/>
      <c r="EN45" s="2"/>
      <c r="EO45" s="178"/>
      <c r="EP45" s="2"/>
      <c r="EQ45" s="2"/>
      <c r="ER45" s="2"/>
      <c r="ES45" s="178"/>
      <c r="ET45" s="2"/>
      <c r="EU45" s="2"/>
      <c r="EV45" s="2"/>
      <c r="EW45" s="178"/>
      <c r="EX45" s="2"/>
      <c r="EY45" s="2"/>
      <c r="EZ45" s="2"/>
      <c r="FA45" s="178"/>
      <c r="FB45" s="2"/>
      <c r="FC45" s="2"/>
      <c r="FD45" s="2"/>
      <c r="FE45" s="178"/>
      <c r="FF45" s="2"/>
      <c r="FG45" s="2"/>
      <c r="FH45" s="2"/>
      <c r="FI45" s="178"/>
      <c r="FJ45" s="2"/>
      <c r="FK45" s="2"/>
      <c r="FL45" s="2"/>
      <c r="FM45" s="178"/>
      <c r="FN45" s="2"/>
      <c r="FO45" s="2"/>
      <c r="FP45" s="2"/>
      <c r="FQ45" s="178"/>
      <c r="FR45" s="2"/>
      <c r="FS45" s="2"/>
      <c r="FT45" s="2"/>
      <c r="FU45" s="178"/>
      <c r="FV45" s="2"/>
      <c r="FW45" s="2"/>
      <c r="FX45" s="2"/>
      <c r="FY45" s="178"/>
      <c r="FZ45" s="2"/>
      <c r="GA45" s="2"/>
      <c r="GB45" s="2"/>
      <c r="GC45" s="178"/>
      <c r="GD45" s="2"/>
      <c r="GE45" s="2"/>
      <c r="GF45" s="2"/>
      <c r="GG45" s="178"/>
      <c r="GH45" s="2"/>
      <c r="GI45" s="2"/>
      <c r="GJ45" s="2"/>
      <c r="GK45" s="178"/>
      <c r="GL45" s="2"/>
      <c r="GM45" s="2"/>
      <c r="GN45" s="2"/>
      <c r="GO45" s="178"/>
      <c r="GP45" s="2"/>
      <c r="GQ45" s="2"/>
      <c r="GR45" s="2"/>
      <c r="GS45" s="178"/>
      <c r="GT45" s="2"/>
      <c r="GU45" s="2"/>
      <c r="GV45" s="2"/>
      <c r="GW45" s="178"/>
      <c r="GX45" s="2"/>
      <c r="GY45" s="2"/>
      <c r="GZ45" s="2"/>
      <c r="HA45" s="756"/>
      <c r="HB45" s="81">
        <f t="shared" si="0"/>
        <v>0</v>
      </c>
      <c r="HC45" s="28">
        <f t="shared" si="1"/>
        <v>0</v>
      </c>
      <c r="HD45" s="762">
        <f t="shared" si="2"/>
        <v>0</v>
      </c>
      <c r="HE45" s="763">
        <f t="shared" si="3"/>
        <v>0</v>
      </c>
    </row>
    <row r="46" spans="1:213" x14ac:dyDescent="0.25">
      <c r="A46" s="207" t="s">
        <v>155</v>
      </c>
      <c r="B46" s="778"/>
      <c r="C46" s="2"/>
      <c r="D46" s="2"/>
      <c r="E46" s="756"/>
      <c r="F46" s="778"/>
      <c r="G46" s="2"/>
      <c r="H46" s="2"/>
      <c r="I46" s="756"/>
      <c r="J46" s="778"/>
      <c r="K46" s="2"/>
      <c r="L46" s="2"/>
      <c r="M46" s="756"/>
      <c r="N46" s="778"/>
      <c r="O46" s="2"/>
      <c r="P46" s="2"/>
      <c r="Q46" s="756"/>
      <c r="R46" s="778"/>
      <c r="S46" s="2"/>
      <c r="T46" s="2"/>
      <c r="U46" s="756"/>
      <c r="V46" s="778"/>
      <c r="W46" s="2"/>
      <c r="X46" s="2"/>
      <c r="Y46" s="756"/>
      <c r="Z46" s="778"/>
      <c r="AA46" s="2"/>
      <c r="AB46" s="2"/>
      <c r="AC46" s="756"/>
      <c r="AD46" s="778"/>
      <c r="AE46" s="2"/>
      <c r="AF46" s="2"/>
      <c r="AG46" s="756"/>
      <c r="AH46" s="778"/>
      <c r="AI46" s="2"/>
      <c r="AJ46" s="2"/>
      <c r="AK46" s="756"/>
      <c r="AL46" s="778"/>
      <c r="AM46" s="2"/>
      <c r="AN46" s="2"/>
      <c r="AO46" s="756"/>
      <c r="AP46" s="778"/>
      <c r="AQ46" s="2"/>
      <c r="AR46" s="2"/>
      <c r="AS46" s="756"/>
      <c r="AT46" s="778"/>
      <c r="AU46" s="2"/>
      <c r="AV46" s="2"/>
      <c r="AW46" s="756"/>
      <c r="AX46" s="778"/>
      <c r="AY46" s="2"/>
      <c r="AZ46" s="2"/>
      <c r="BA46" s="756"/>
      <c r="BB46" s="778"/>
      <c r="BC46" s="2"/>
      <c r="BD46" s="2"/>
      <c r="BE46" s="756"/>
      <c r="BF46" s="778"/>
      <c r="BG46" s="2"/>
      <c r="BH46" s="2"/>
      <c r="BI46" s="756"/>
      <c r="BJ46" s="778"/>
      <c r="BK46" s="2"/>
      <c r="BL46" s="2"/>
      <c r="BM46" s="756"/>
      <c r="BN46" s="778"/>
      <c r="BO46" s="2"/>
      <c r="BP46" s="2"/>
      <c r="BQ46" s="756"/>
      <c r="BR46" s="778"/>
      <c r="BS46" s="2"/>
      <c r="BT46" s="2"/>
      <c r="BU46" s="756"/>
      <c r="BV46" s="778"/>
      <c r="BW46" s="2"/>
      <c r="BX46" s="2"/>
      <c r="BY46" s="756"/>
      <c r="BZ46" s="778"/>
      <c r="CA46" s="2"/>
      <c r="CB46" s="2"/>
      <c r="CC46" s="779"/>
      <c r="CD46" s="179"/>
      <c r="CE46" s="2"/>
      <c r="CF46" s="2"/>
      <c r="CG46" s="756"/>
      <c r="CH46" s="778"/>
      <c r="CI46" s="2"/>
      <c r="CJ46" s="2"/>
      <c r="CK46" s="779"/>
      <c r="CL46" s="179"/>
      <c r="CM46" s="2"/>
      <c r="CN46" s="2"/>
      <c r="CO46" s="178"/>
      <c r="CP46" s="2"/>
      <c r="CQ46" s="2"/>
      <c r="CR46" s="2"/>
      <c r="CS46" s="178"/>
      <c r="CT46" s="2"/>
      <c r="CU46" s="2"/>
      <c r="CV46" s="2"/>
      <c r="CW46" s="178"/>
      <c r="CX46" s="2"/>
      <c r="CY46" s="2"/>
      <c r="CZ46" s="2"/>
      <c r="DA46" s="178"/>
      <c r="DB46" s="2"/>
      <c r="DC46" s="2"/>
      <c r="DD46" s="2"/>
      <c r="DE46" s="178"/>
      <c r="DF46" s="2"/>
      <c r="DG46" s="2"/>
      <c r="DH46" s="2"/>
      <c r="DI46" s="178"/>
      <c r="DJ46" s="2"/>
      <c r="DK46" s="2"/>
      <c r="DL46" s="2"/>
      <c r="DM46" s="178"/>
      <c r="DN46" s="2"/>
      <c r="DO46" s="2"/>
      <c r="DP46" s="2"/>
      <c r="DQ46" s="178"/>
      <c r="DR46" s="2"/>
      <c r="DS46" s="2"/>
      <c r="DT46" s="2"/>
      <c r="DU46" s="178"/>
      <c r="DV46" s="2"/>
      <c r="DW46" s="2"/>
      <c r="DX46" s="2"/>
      <c r="DY46" s="178"/>
      <c r="DZ46" s="2"/>
      <c r="EA46" s="2"/>
      <c r="EB46" s="2"/>
      <c r="EC46" s="178"/>
      <c r="ED46" s="2"/>
      <c r="EE46" s="2"/>
      <c r="EF46" s="2"/>
      <c r="EG46" s="178"/>
      <c r="EH46" s="2"/>
      <c r="EI46" s="2"/>
      <c r="EJ46" s="2"/>
      <c r="EK46" s="178"/>
      <c r="EL46" s="2"/>
      <c r="EM46" s="2"/>
      <c r="EN46" s="2"/>
      <c r="EO46" s="178"/>
      <c r="EP46" s="2"/>
      <c r="EQ46" s="2"/>
      <c r="ER46" s="2"/>
      <c r="ES46" s="178"/>
      <c r="ET46" s="2"/>
      <c r="EU46" s="2"/>
      <c r="EV46" s="2"/>
      <c r="EW46" s="178"/>
      <c r="EX46" s="2"/>
      <c r="EY46" s="2"/>
      <c r="EZ46" s="2"/>
      <c r="FA46" s="178"/>
      <c r="FB46" s="2"/>
      <c r="FC46" s="2"/>
      <c r="FD46" s="2"/>
      <c r="FE46" s="178"/>
      <c r="FF46" s="2"/>
      <c r="FG46" s="2"/>
      <c r="FH46" s="2"/>
      <c r="FI46" s="178"/>
      <c r="FJ46" s="2"/>
      <c r="FK46" s="2"/>
      <c r="FL46" s="2"/>
      <c r="FM46" s="178"/>
      <c r="FN46" s="2"/>
      <c r="FO46" s="2"/>
      <c r="FP46" s="2"/>
      <c r="FQ46" s="178"/>
      <c r="FR46" s="2"/>
      <c r="FS46" s="2"/>
      <c r="FT46" s="2"/>
      <c r="FU46" s="178"/>
      <c r="FV46" s="2"/>
      <c r="FW46" s="2"/>
      <c r="FX46" s="2"/>
      <c r="FY46" s="178"/>
      <c r="FZ46" s="2"/>
      <c r="GA46" s="2"/>
      <c r="GB46" s="2"/>
      <c r="GC46" s="178"/>
      <c r="GD46" s="2"/>
      <c r="GE46" s="2"/>
      <c r="GF46" s="2"/>
      <c r="GG46" s="178"/>
      <c r="GH46" s="2"/>
      <c r="GI46" s="2"/>
      <c r="GJ46" s="2"/>
      <c r="GK46" s="178"/>
      <c r="GL46" s="2"/>
      <c r="GM46" s="2"/>
      <c r="GN46" s="2"/>
      <c r="GO46" s="178"/>
      <c r="GP46" s="2"/>
      <c r="GQ46" s="2"/>
      <c r="GR46" s="2"/>
      <c r="GS46" s="178"/>
      <c r="GT46" s="2"/>
      <c r="GU46" s="2"/>
      <c r="GV46" s="2"/>
      <c r="GW46" s="178"/>
      <c r="GX46" s="2"/>
      <c r="GY46" s="2"/>
      <c r="GZ46" s="2"/>
      <c r="HA46" s="756"/>
      <c r="HB46" s="81">
        <f t="shared" si="0"/>
        <v>0</v>
      </c>
      <c r="HC46" s="28">
        <f t="shared" si="1"/>
        <v>0</v>
      </c>
      <c r="HD46" s="762">
        <f t="shared" si="2"/>
        <v>0</v>
      </c>
      <c r="HE46" s="763">
        <f t="shared" si="3"/>
        <v>0</v>
      </c>
    </row>
    <row r="47" spans="1:213" x14ac:dyDescent="0.25">
      <c r="A47" s="207" t="s">
        <v>156</v>
      </c>
      <c r="B47" s="778"/>
      <c r="C47" s="2"/>
      <c r="D47" s="2"/>
      <c r="E47" s="756"/>
      <c r="F47" s="778"/>
      <c r="G47" s="2"/>
      <c r="H47" s="2"/>
      <c r="I47" s="756"/>
      <c r="J47" s="778"/>
      <c r="K47" s="2"/>
      <c r="L47" s="2"/>
      <c r="M47" s="756"/>
      <c r="N47" s="778"/>
      <c r="O47" s="2"/>
      <c r="P47" s="2"/>
      <c r="Q47" s="756"/>
      <c r="R47" s="778"/>
      <c r="S47" s="2"/>
      <c r="T47" s="2"/>
      <c r="U47" s="756"/>
      <c r="V47" s="778"/>
      <c r="W47" s="2"/>
      <c r="X47" s="2"/>
      <c r="Y47" s="756"/>
      <c r="Z47" s="778"/>
      <c r="AA47" s="2"/>
      <c r="AB47" s="2"/>
      <c r="AC47" s="756"/>
      <c r="AD47" s="778"/>
      <c r="AE47" s="2"/>
      <c r="AF47" s="2"/>
      <c r="AG47" s="756"/>
      <c r="AH47" s="778"/>
      <c r="AI47" s="2"/>
      <c r="AJ47" s="2"/>
      <c r="AK47" s="756"/>
      <c r="AL47" s="778"/>
      <c r="AM47" s="2"/>
      <c r="AN47" s="2"/>
      <c r="AO47" s="756"/>
      <c r="AP47" s="778"/>
      <c r="AQ47" s="2"/>
      <c r="AR47" s="2"/>
      <c r="AS47" s="756"/>
      <c r="AT47" s="778"/>
      <c r="AU47" s="2"/>
      <c r="AV47" s="2"/>
      <c r="AW47" s="756"/>
      <c r="AX47" s="778"/>
      <c r="AY47" s="2"/>
      <c r="AZ47" s="2"/>
      <c r="BA47" s="756"/>
      <c r="BB47" s="778"/>
      <c r="BC47" s="2"/>
      <c r="BD47" s="2"/>
      <c r="BE47" s="756"/>
      <c r="BF47" s="778"/>
      <c r="BG47" s="2"/>
      <c r="BH47" s="2"/>
      <c r="BI47" s="756"/>
      <c r="BJ47" s="778"/>
      <c r="BK47" s="2"/>
      <c r="BL47" s="2"/>
      <c r="BM47" s="756"/>
      <c r="BN47" s="778"/>
      <c r="BO47" s="2"/>
      <c r="BP47" s="2"/>
      <c r="BQ47" s="756"/>
      <c r="BR47" s="778"/>
      <c r="BS47" s="2"/>
      <c r="BT47" s="2"/>
      <c r="BU47" s="756"/>
      <c r="BV47" s="778"/>
      <c r="BW47" s="2"/>
      <c r="BX47" s="2"/>
      <c r="BY47" s="756"/>
      <c r="BZ47" s="778"/>
      <c r="CA47" s="2"/>
      <c r="CB47" s="2"/>
      <c r="CC47" s="779"/>
      <c r="CD47" s="179"/>
      <c r="CE47" s="2"/>
      <c r="CF47" s="2"/>
      <c r="CG47" s="756"/>
      <c r="CH47" s="778"/>
      <c r="CI47" s="2"/>
      <c r="CJ47" s="2"/>
      <c r="CK47" s="779"/>
      <c r="CL47" s="179"/>
      <c r="CM47" s="2"/>
      <c r="CN47" s="2"/>
      <c r="CO47" s="178"/>
      <c r="CP47" s="2"/>
      <c r="CQ47" s="2"/>
      <c r="CR47" s="2"/>
      <c r="CS47" s="178"/>
      <c r="CT47" s="2"/>
      <c r="CU47" s="2"/>
      <c r="CV47" s="2"/>
      <c r="CW47" s="178"/>
      <c r="CX47" s="2"/>
      <c r="CY47" s="2"/>
      <c r="CZ47" s="2"/>
      <c r="DA47" s="178"/>
      <c r="DB47" s="2"/>
      <c r="DC47" s="2"/>
      <c r="DD47" s="2"/>
      <c r="DE47" s="178"/>
      <c r="DF47" s="2"/>
      <c r="DG47" s="2"/>
      <c r="DH47" s="2"/>
      <c r="DI47" s="178"/>
      <c r="DJ47" s="2"/>
      <c r="DK47" s="2"/>
      <c r="DL47" s="2"/>
      <c r="DM47" s="178"/>
      <c r="DN47" s="2"/>
      <c r="DO47" s="2"/>
      <c r="DP47" s="2"/>
      <c r="DQ47" s="178"/>
      <c r="DR47" s="2"/>
      <c r="DS47" s="2"/>
      <c r="DT47" s="2"/>
      <c r="DU47" s="178"/>
      <c r="DV47" s="2"/>
      <c r="DW47" s="2"/>
      <c r="DX47" s="2"/>
      <c r="DY47" s="178"/>
      <c r="DZ47" s="2"/>
      <c r="EA47" s="2"/>
      <c r="EB47" s="2"/>
      <c r="EC47" s="178"/>
      <c r="ED47" s="2"/>
      <c r="EE47" s="2"/>
      <c r="EF47" s="2"/>
      <c r="EG47" s="178"/>
      <c r="EH47" s="2"/>
      <c r="EI47" s="2"/>
      <c r="EJ47" s="2"/>
      <c r="EK47" s="178"/>
      <c r="EL47" s="2"/>
      <c r="EM47" s="2"/>
      <c r="EN47" s="2"/>
      <c r="EO47" s="178"/>
      <c r="EP47" s="2"/>
      <c r="EQ47" s="2"/>
      <c r="ER47" s="2"/>
      <c r="ES47" s="178"/>
      <c r="ET47" s="2"/>
      <c r="EU47" s="2"/>
      <c r="EV47" s="2"/>
      <c r="EW47" s="178"/>
      <c r="EX47" s="2"/>
      <c r="EY47" s="2"/>
      <c r="EZ47" s="2"/>
      <c r="FA47" s="178"/>
      <c r="FB47" s="2"/>
      <c r="FC47" s="2"/>
      <c r="FD47" s="2"/>
      <c r="FE47" s="178"/>
      <c r="FF47" s="2"/>
      <c r="FG47" s="2"/>
      <c r="FH47" s="2"/>
      <c r="FI47" s="178"/>
      <c r="FJ47" s="2"/>
      <c r="FK47" s="2"/>
      <c r="FL47" s="2"/>
      <c r="FM47" s="178"/>
      <c r="FN47" s="2"/>
      <c r="FO47" s="2"/>
      <c r="FP47" s="2"/>
      <c r="FQ47" s="178"/>
      <c r="FR47" s="2"/>
      <c r="FS47" s="2"/>
      <c r="FT47" s="2"/>
      <c r="FU47" s="178"/>
      <c r="FV47" s="2"/>
      <c r="FW47" s="2"/>
      <c r="FX47" s="2"/>
      <c r="FY47" s="178"/>
      <c r="FZ47" s="2"/>
      <c r="GA47" s="2"/>
      <c r="GB47" s="2"/>
      <c r="GC47" s="178"/>
      <c r="GD47" s="2"/>
      <c r="GE47" s="2"/>
      <c r="GF47" s="2"/>
      <c r="GG47" s="178"/>
      <c r="GH47" s="2"/>
      <c r="GI47" s="2"/>
      <c r="GJ47" s="2"/>
      <c r="GK47" s="178"/>
      <c r="GL47" s="2"/>
      <c r="GM47" s="2"/>
      <c r="GN47" s="2"/>
      <c r="GO47" s="178"/>
      <c r="GP47" s="2"/>
      <c r="GQ47" s="2"/>
      <c r="GR47" s="2"/>
      <c r="GS47" s="178"/>
      <c r="GT47" s="2"/>
      <c r="GU47" s="2"/>
      <c r="GV47" s="2"/>
      <c r="GW47" s="178"/>
      <c r="GX47" s="2"/>
      <c r="GY47" s="2"/>
      <c r="GZ47" s="2"/>
      <c r="HA47" s="756"/>
      <c r="HB47" s="81">
        <f t="shared" si="0"/>
        <v>0</v>
      </c>
      <c r="HC47" s="28">
        <f t="shared" si="1"/>
        <v>0</v>
      </c>
      <c r="HD47" s="762">
        <f t="shared" si="2"/>
        <v>0</v>
      </c>
      <c r="HE47" s="763">
        <f t="shared" si="3"/>
        <v>0</v>
      </c>
    </row>
    <row r="48" spans="1:213" x14ac:dyDescent="0.25">
      <c r="A48" s="207" t="s">
        <v>157</v>
      </c>
      <c r="B48" s="778"/>
      <c r="C48" s="2"/>
      <c r="D48" s="2"/>
      <c r="E48" s="756"/>
      <c r="F48" s="778"/>
      <c r="G48" s="2"/>
      <c r="H48" s="2"/>
      <c r="I48" s="756"/>
      <c r="J48" s="778"/>
      <c r="K48" s="2"/>
      <c r="L48" s="2"/>
      <c r="M48" s="756"/>
      <c r="N48" s="778"/>
      <c r="O48" s="2"/>
      <c r="P48" s="2"/>
      <c r="Q48" s="756"/>
      <c r="R48" s="778"/>
      <c r="S48" s="2"/>
      <c r="T48" s="2"/>
      <c r="U48" s="756"/>
      <c r="V48" s="778"/>
      <c r="W48" s="2"/>
      <c r="X48" s="2"/>
      <c r="Y48" s="756"/>
      <c r="Z48" s="778"/>
      <c r="AA48" s="2"/>
      <c r="AB48" s="2"/>
      <c r="AC48" s="756"/>
      <c r="AD48" s="778"/>
      <c r="AE48" s="2"/>
      <c r="AF48" s="2"/>
      <c r="AG48" s="756"/>
      <c r="AH48" s="778"/>
      <c r="AI48" s="2"/>
      <c r="AJ48" s="2"/>
      <c r="AK48" s="756"/>
      <c r="AL48" s="778"/>
      <c r="AM48" s="2"/>
      <c r="AN48" s="2"/>
      <c r="AO48" s="756"/>
      <c r="AP48" s="778"/>
      <c r="AQ48" s="2"/>
      <c r="AR48" s="2"/>
      <c r="AS48" s="756"/>
      <c r="AT48" s="778"/>
      <c r="AU48" s="2"/>
      <c r="AV48" s="2"/>
      <c r="AW48" s="756"/>
      <c r="AX48" s="778"/>
      <c r="AY48" s="2"/>
      <c r="AZ48" s="2"/>
      <c r="BA48" s="756"/>
      <c r="BB48" s="778"/>
      <c r="BC48" s="2"/>
      <c r="BD48" s="2"/>
      <c r="BE48" s="756"/>
      <c r="BF48" s="778"/>
      <c r="BG48" s="2"/>
      <c r="BH48" s="2"/>
      <c r="BI48" s="756"/>
      <c r="BJ48" s="778"/>
      <c r="BK48" s="2"/>
      <c r="BL48" s="2"/>
      <c r="BM48" s="756"/>
      <c r="BN48" s="778"/>
      <c r="BO48" s="2"/>
      <c r="BP48" s="2"/>
      <c r="BQ48" s="756"/>
      <c r="BR48" s="778"/>
      <c r="BS48" s="2"/>
      <c r="BT48" s="2"/>
      <c r="BU48" s="756"/>
      <c r="BV48" s="778">
        <v>1</v>
      </c>
      <c r="BW48" s="2"/>
      <c r="BX48" s="2"/>
      <c r="BY48" s="756"/>
      <c r="BZ48" s="778"/>
      <c r="CA48" s="2"/>
      <c r="CB48" s="2"/>
      <c r="CC48" s="779"/>
      <c r="CD48" s="179"/>
      <c r="CE48" s="2"/>
      <c r="CF48" s="2"/>
      <c r="CG48" s="756"/>
      <c r="CH48" s="778"/>
      <c r="CI48" s="2"/>
      <c r="CJ48" s="2"/>
      <c r="CK48" s="779"/>
      <c r="CL48" s="179"/>
      <c r="CM48" s="2"/>
      <c r="CN48" s="2"/>
      <c r="CO48" s="178"/>
      <c r="CP48" s="2"/>
      <c r="CQ48" s="2"/>
      <c r="CR48" s="2"/>
      <c r="CS48" s="178"/>
      <c r="CT48" s="2"/>
      <c r="CU48" s="2"/>
      <c r="CV48" s="2"/>
      <c r="CW48" s="178"/>
      <c r="CX48" s="2"/>
      <c r="CY48" s="2"/>
      <c r="CZ48" s="2"/>
      <c r="DA48" s="178"/>
      <c r="DB48" s="2"/>
      <c r="DC48" s="2"/>
      <c r="DD48" s="2"/>
      <c r="DE48" s="178"/>
      <c r="DF48" s="2"/>
      <c r="DG48" s="2"/>
      <c r="DH48" s="2"/>
      <c r="DI48" s="178"/>
      <c r="DJ48" s="2"/>
      <c r="DK48" s="2"/>
      <c r="DL48" s="2"/>
      <c r="DM48" s="178"/>
      <c r="DN48" s="2"/>
      <c r="DO48" s="2"/>
      <c r="DP48" s="2"/>
      <c r="DQ48" s="178"/>
      <c r="DR48" s="2"/>
      <c r="DS48" s="2"/>
      <c r="DT48" s="2"/>
      <c r="DU48" s="178"/>
      <c r="DV48" s="2"/>
      <c r="DW48" s="2"/>
      <c r="DX48" s="2"/>
      <c r="DY48" s="178"/>
      <c r="DZ48" s="2"/>
      <c r="EA48" s="2"/>
      <c r="EB48" s="2"/>
      <c r="EC48" s="178"/>
      <c r="ED48" s="2"/>
      <c r="EE48" s="2"/>
      <c r="EF48" s="2"/>
      <c r="EG48" s="178"/>
      <c r="EH48" s="2"/>
      <c r="EI48" s="2"/>
      <c r="EJ48" s="2"/>
      <c r="EK48" s="178"/>
      <c r="EL48" s="2"/>
      <c r="EM48" s="2"/>
      <c r="EN48" s="2"/>
      <c r="EO48" s="178"/>
      <c r="EP48" s="2"/>
      <c r="EQ48" s="2"/>
      <c r="ER48" s="2"/>
      <c r="ES48" s="178"/>
      <c r="ET48" s="2"/>
      <c r="EU48" s="2"/>
      <c r="EV48" s="2"/>
      <c r="EW48" s="178"/>
      <c r="EX48" s="2"/>
      <c r="EY48" s="2"/>
      <c r="EZ48" s="2"/>
      <c r="FA48" s="178"/>
      <c r="FB48" s="2"/>
      <c r="FC48" s="2"/>
      <c r="FD48" s="2"/>
      <c r="FE48" s="178"/>
      <c r="FF48" s="2"/>
      <c r="FG48" s="2"/>
      <c r="FH48" s="2"/>
      <c r="FI48" s="178"/>
      <c r="FJ48" s="2"/>
      <c r="FK48" s="2"/>
      <c r="FL48" s="2"/>
      <c r="FM48" s="178"/>
      <c r="FN48" s="2"/>
      <c r="FO48" s="2"/>
      <c r="FP48" s="2"/>
      <c r="FQ48" s="178"/>
      <c r="FR48" s="2"/>
      <c r="FS48" s="2"/>
      <c r="FT48" s="2"/>
      <c r="FU48" s="178"/>
      <c r="FV48" s="2"/>
      <c r="FW48" s="2"/>
      <c r="FX48" s="2"/>
      <c r="FY48" s="178"/>
      <c r="FZ48" s="2"/>
      <c r="GA48" s="2"/>
      <c r="GB48" s="2"/>
      <c r="GC48" s="178"/>
      <c r="GD48" s="2"/>
      <c r="GE48" s="2"/>
      <c r="GF48" s="2"/>
      <c r="GG48" s="178"/>
      <c r="GH48" s="2"/>
      <c r="GI48" s="2"/>
      <c r="GJ48" s="2"/>
      <c r="GK48" s="178"/>
      <c r="GL48" s="2"/>
      <c r="GM48" s="2"/>
      <c r="GN48" s="2"/>
      <c r="GO48" s="178"/>
      <c r="GP48" s="2"/>
      <c r="GQ48" s="2"/>
      <c r="GR48" s="2"/>
      <c r="GS48" s="178"/>
      <c r="GT48" s="2"/>
      <c r="GU48" s="2"/>
      <c r="GV48" s="2"/>
      <c r="GW48" s="178"/>
      <c r="GX48" s="2"/>
      <c r="GY48" s="2"/>
      <c r="GZ48" s="2"/>
      <c r="HA48" s="756"/>
      <c r="HB48" s="81">
        <f t="shared" si="0"/>
        <v>1</v>
      </c>
      <c r="HC48" s="28">
        <f t="shared" si="1"/>
        <v>0</v>
      </c>
      <c r="HD48" s="762">
        <f t="shared" si="2"/>
        <v>0</v>
      </c>
      <c r="HE48" s="763">
        <f t="shared" si="3"/>
        <v>0</v>
      </c>
    </row>
    <row r="49" spans="1:213" x14ac:dyDescent="0.25">
      <c r="A49" s="207" t="s">
        <v>158</v>
      </c>
      <c r="B49" s="778"/>
      <c r="C49" s="2"/>
      <c r="D49" s="2"/>
      <c r="E49" s="756">
        <v>133</v>
      </c>
      <c r="F49" s="778">
        <v>1</v>
      </c>
      <c r="G49" s="2"/>
      <c r="H49" s="2"/>
      <c r="I49" s="756"/>
      <c r="J49" s="778">
        <v>1</v>
      </c>
      <c r="K49" s="2"/>
      <c r="L49" s="2"/>
      <c r="M49" s="756"/>
      <c r="N49" s="778">
        <v>1</v>
      </c>
      <c r="O49" s="2">
        <v>1</v>
      </c>
      <c r="P49" s="2"/>
      <c r="Q49" s="756"/>
      <c r="R49" s="778"/>
      <c r="S49" s="2"/>
      <c r="T49" s="2"/>
      <c r="U49" s="756"/>
      <c r="V49" s="778"/>
      <c r="W49" s="2">
        <v>2</v>
      </c>
      <c r="X49" s="2"/>
      <c r="Y49" s="756"/>
      <c r="Z49" s="778">
        <v>1</v>
      </c>
      <c r="AA49" s="2"/>
      <c r="AB49" s="2"/>
      <c r="AC49" s="756"/>
      <c r="AD49" s="778"/>
      <c r="AE49" s="2">
        <v>1</v>
      </c>
      <c r="AF49" s="2"/>
      <c r="AG49" s="756"/>
      <c r="AH49" s="778"/>
      <c r="AI49" s="2">
        <v>1</v>
      </c>
      <c r="AJ49" s="2">
        <v>1</v>
      </c>
      <c r="AK49" s="756">
        <v>46511</v>
      </c>
      <c r="AL49" s="778"/>
      <c r="AM49" s="2"/>
      <c r="AN49" s="2"/>
      <c r="AO49" s="756"/>
      <c r="AP49" s="778"/>
      <c r="AQ49" s="2"/>
      <c r="AR49" s="2"/>
      <c r="AS49" s="756"/>
      <c r="AT49" s="778">
        <v>1</v>
      </c>
      <c r="AU49" s="2"/>
      <c r="AV49" s="2"/>
      <c r="AW49" s="756"/>
      <c r="AX49" s="778">
        <v>2</v>
      </c>
      <c r="AY49" s="2">
        <v>1</v>
      </c>
      <c r="AZ49" s="2"/>
      <c r="BA49" s="756"/>
      <c r="BB49" s="778"/>
      <c r="BC49" s="2"/>
      <c r="BD49" s="2"/>
      <c r="BE49" s="756"/>
      <c r="BF49" s="778"/>
      <c r="BG49" s="2">
        <v>1</v>
      </c>
      <c r="BH49" s="2"/>
      <c r="BI49" s="756"/>
      <c r="BJ49" s="778"/>
      <c r="BK49" s="2"/>
      <c r="BL49" s="2"/>
      <c r="BM49" s="756"/>
      <c r="BN49" s="778">
        <v>1</v>
      </c>
      <c r="BO49" s="2"/>
      <c r="BP49" s="2"/>
      <c r="BQ49" s="756"/>
      <c r="BR49" s="778"/>
      <c r="BS49" s="2"/>
      <c r="BT49" s="2"/>
      <c r="BU49" s="756"/>
      <c r="BV49" s="778"/>
      <c r="BW49" s="2"/>
      <c r="BX49" s="2"/>
      <c r="BY49" s="756"/>
      <c r="BZ49" s="778">
        <v>1</v>
      </c>
      <c r="CA49" s="2"/>
      <c r="CB49" s="2"/>
      <c r="CC49" s="779"/>
      <c r="CD49" s="179"/>
      <c r="CE49" s="2">
        <v>1</v>
      </c>
      <c r="CF49" s="2"/>
      <c r="CG49" s="756"/>
      <c r="CH49" s="778"/>
      <c r="CI49" s="2"/>
      <c r="CJ49" s="2"/>
      <c r="CK49" s="779"/>
      <c r="CL49" s="179"/>
      <c r="CM49" s="2"/>
      <c r="CN49" s="2"/>
      <c r="CO49" s="178"/>
      <c r="CP49" s="2"/>
      <c r="CQ49" s="2"/>
      <c r="CR49" s="2"/>
      <c r="CS49" s="178"/>
      <c r="CT49" s="2"/>
      <c r="CU49" s="2"/>
      <c r="CV49" s="2"/>
      <c r="CW49" s="178"/>
      <c r="CX49" s="2"/>
      <c r="CY49" s="2"/>
      <c r="CZ49" s="2"/>
      <c r="DA49" s="178"/>
      <c r="DB49" s="2"/>
      <c r="DC49" s="2"/>
      <c r="DD49" s="2"/>
      <c r="DE49" s="178"/>
      <c r="DF49" s="2"/>
      <c r="DG49" s="2"/>
      <c r="DH49" s="2"/>
      <c r="DI49" s="178"/>
      <c r="DJ49" s="2"/>
      <c r="DK49" s="2"/>
      <c r="DL49" s="2"/>
      <c r="DM49" s="178"/>
      <c r="DN49" s="2"/>
      <c r="DO49" s="2"/>
      <c r="DP49" s="2"/>
      <c r="DQ49" s="178"/>
      <c r="DR49" s="2"/>
      <c r="DS49" s="2"/>
      <c r="DT49" s="2"/>
      <c r="DU49" s="178"/>
      <c r="DV49" s="2"/>
      <c r="DW49" s="2"/>
      <c r="DX49" s="2"/>
      <c r="DY49" s="178"/>
      <c r="DZ49" s="2"/>
      <c r="EA49" s="2"/>
      <c r="EB49" s="2"/>
      <c r="EC49" s="178"/>
      <c r="ED49" s="2"/>
      <c r="EE49" s="2"/>
      <c r="EF49" s="2"/>
      <c r="EG49" s="178"/>
      <c r="EH49" s="2"/>
      <c r="EI49" s="2"/>
      <c r="EJ49" s="2"/>
      <c r="EK49" s="178"/>
      <c r="EL49" s="2"/>
      <c r="EM49" s="2"/>
      <c r="EN49" s="2"/>
      <c r="EO49" s="178"/>
      <c r="EP49" s="2"/>
      <c r="EQ49" s="2"/>
      <c r="ER49" s="2"/>
      <c r="ES49" s="178"/>
      <c r="ET49" s="2"/>
      <c r="EU49" s="2"/>
      <c r="EV49" s="2"/>
      <c r="EW49" s="178"/>
      <c r="EX49" s="2"/>
      <c r="EY49" s="2"/>
      <c r="EZ49" s="2"/>
      <c r="FA49" s="178"/>
      <c r="FB49" s="2"/>
      <c r="FC49" s="2"/>
      <c r="FD49" s="2"/>
      <c r="FE49" s="178"/>
      <c r="FF49" s="2"/>
      <c r="FG49" s="2"/>
      <c r="FH49" s="2"/>
      <c r="FI49" s="178"/>
      <c r="FJ49" s="2"/>
      <c r="FK49" s="2"/>
      <c r="FL49" s="2"/>
      <c r="FM49" s="178"/>
      <c r="FN49" s="2"/>
      <c r="FO49" s="2"/>
      <c r="FP49" s="2"/>
      <c r="FQ49" s="178"/>
      <c r="FR49" s="2"/>
      <c r="FS49" s="2"/>
      <c r="FT49" s="2"/>
      <c r="FU49" s="178"/>
      <c r="FV49" s="2"/>
      <c r="FW49" s="2"/>
      <c r="FX49" s="2"/>
      <c r="FY49" s="178"/>
      <c r="FZ49" s="2"/>
      <c r="GA49" s="2"/>
      <c r="GB49" s="2"/>
      <c r="GC49" s="178"/>
      <c r="GD49" s="2"/>
      <c r="GE49" s="2"/>
      <c r="GF49" s="2"/>
      <c r="GG49" s="178"/>
      <c r="GH49" s="2"/>
      <c r="GI49" s="2"/>
      <c r="GJ49" s="2"/>
      <c r="GK49" s="178"/>
      <c r="GL49" s="2"/>
      <c r="GM49" s="2"/>
      <c r="GN49" s="2"/>
      <c r="GO49" s="178"/>
      <c r="GP49" s="2"/>
      <c r="GQ49" s="2"/>
      <c r="GR49" s="2"/>
      <c r="GS49" s="178"/>
      <c r="GT49" s="2"/>
      <c r="GU49" s="2"/>
      <c r="GV49" s="2"/>
      <c r="GW49" s="178"/>
      <c r="GX49" s="2"/>
      <c r="GY49" s="2"/>
      <c r="GZ49" s="2"/>
      <c r="HA49" s="756"/>
      <c r="HB49" s="81">
        <f t="shared" si="0"/>
        <v>9</v>
      </c>
      <c r="HC49" s="28">
        <f t="shared" si="1"/>
        <v>8</v>
      </c>
      <c r="HD49" s="762">
        <f t="shared" si="2"/>
        <v>1</v>
      </c>
      <c r="HE49" s="763">
        <f t="shared" si="3"/>
        <v>46644</v>
      </c>
    </row>
    <row r="50" spans="1:213" x14ac:dyDescent="0.25">
      <c r="A50" s="207" t="s">
        <v>159</v>
      </c>
      <c r="B50" s="778">
        <v>3</v>
      </c>
      <c r="C50" s="2"/>
      <c r="D50" s="2"/>
      <c r="E50" s="756">
        <v>3168</v>
      </c>
      <c r="F50" s="778"/>
      <c r="G50" s="2">
        <v>2</v>
      </c>
      <c r="H50" s="2"/>
      <c r="I50" s="756">
        <v>108</v>
      </c>
      <c r="J50" s="778">
        <v>3</v>
      </c>
      <c r="K50" s="2">
        <v>1</v>
      </c>
      <c r="L50" s="2">
        <v>3</v>
      </c>
      <c r="M50" s="756">
        <v>57207</v>
      </c>
      <c r="N50" s="778"/>
      <c r="O50" s="2">
        <v>3</v>
      </c>
      <c r="P50" s="2"/>
      <c r="Q50" s="756"/>
      <c r="R50" s="778">
        <v>1</v>
      </c>
      <c r="S50" s="2">
        <v>3</v>
      </c>
      <c r="T50" s="2">
        <v>3</v>
      </c>
      <c r="U50" s="756">
        <v>29883</v>
      </c>
      <c r="V50" s="778">
        <v>2</v>
      </c>
      <c r="W50" s="2">
        <v>1</v>
      </c>
      <c r="X50" s="2"/>
      <c r="Y50" s="756"/>
      <c r="Z50" s="778">
        <v>2</v>
      </c>
      <c r="AA50" s="2">
        <v>5</v>
      </c>
      <c r="AB50" s="2">
        <v>1</v>
      </c>
      <c r="AC50" s="756">
        <v>7904</v>
      </c>
      <c r="AD50" s="778">
        <v>3</v>
      </c>
      <c r="AE50" s="2">
        <v>3</v>
      </c>
      <c r="AF50" s="2">
        <v>1</v>
      </c>
      <c r="AG50" s="756">
        <v>8541</v>
      </c>
      <c r="AH50" s="778">
        <v>3</v>
      </c>
      <c r="AI50" s="2">
        <v>2</v>
      </c>
      <c r="AJ50" s="2">
        <v>3</v>
      </c>
      <c r="AK50" s="756">
        <v>25524</v>
      </c>
      <c r="AL50" s="778">
        <v>3</v>
      </c>
      <c r="AM50" s="2">
        <v>2</v>
      </c>
      <c r="AN50" s="2">
        <v>1</v>
      </c>
      <c r="AO50" s="756">
        <v>7702</v>
      </c>
      <c r="AP50" s="778">
        <v>2</v>
      </c>
      <c r="AQ50" s="2">
        <v>4</v>
      </c>
      <c r="AR50" s="2"/>
      <c r="AS50" s="756">
        <v>3000</v>
      </c>
      <c r="AT50" s="778">
        <v>5</v>
      </c>
      <c r="AU50" s="2">
        <v>4</v>
      </c>
      <c r="AV50" s="2">
        <v>4</v>
      </c>
      <c r="AW50" s="756">
        <v>56780</v>
      </c>
      <c r="AX50" s="778">
        <v>6</v>
      </c>
      <c r="AY50" s="2">
        <v>8</v>
      </c>
      <c r="AZ50" s="2">
        <v>1</v>
      </c>
      <c r="BA50" s="756">
        <v>14275</v>
      </c>
      <c r="BB50" s="778">
        <v>3</v>
      </c>
      <c r="BC50" s="2">
        <v>5</v>
      </c>
      <c r="BD50" s="2">
        <v>1</v>
      </c>
      <c r="BE50" s="756">
        <v>6803</v>
      </c>
      <c r="BF50" s="778">
        <v>3</v>
      </c>
      <c r="BG50" s="2">
        <v>5</v>
      </c>
      <c r="BH50" s="2">
        <v>4</v>
      </c>
      <c r="BI50" s="756">
        <v>30673</v>
      </c>
      <c r="BJ50" s="778">
        <v>1</v>
      </c>
      <c r="BK50" s="2">
        <v>2</v>
      </c>
      <c r="BL50" s="2">
        <v>1</v>
      </c>
      <c r="BM50" s="756">
        <v>7413</v>
      </c>
      <c r="BN50" s="778">
        <v>7</v>
      </c>
      <c r="BO50" s="2">
        <v>4</v>
      </c>
      <c r="BP50" s="2">
        <v>2</v>
      </c>
      <c r="BQ50" s="756">
        <v>19538</v>
      </c>
      <c r="BR50" s="778">
        <v>4</v>
      </c>
      <c r="BS50" s="2">
        <v>5</v>
      </c>
      <c r="BT50" s="2">
        <v>1</v>
      </c>
      <c r="BU50" s="756">
        <v>7999</v>
      </c>
      <c r="BV50" s="778">
        <v>4</v>
      </c>
      <c r="BW50" s="2">
        <v>5</v>
      </c>
      <c r="BX50" s="2">
        <v>5</v>
      </c>
      <c r="BY50" s="756">
        <v>67657</v>
      </c>
      <c r="BZ50" s="778">
        <v>3</v>
      </c>
      <c r="CA50" s="2">
        <v>7</v>
      </c>
      <c r="CB50" s="2">
        <v>2</v>
      </c>
      <c r="CC50" s="779">
        <v>13791</v>
      </c>
      <c r="CD50" s="179">
        <v>1</v>
      </c>
      <c r="CF50" s="2">
        <v>3</v>
      </c>
      <c r="CG50" s="756">
        <v>27457</v>
      </c>
      <c r="CH50" s="778">
        <v>2</v>
      </c>
      <c r="CI50" s="2">
        <v>7</v>
      </c>
      <c r="CJ50" s="2">
        <v>2</v>
      </c>
      <c r="CK50" s="779">
        <v>20911</v>
      </c>
      <c r="CL50" s="179">
        <v>5</v>
      </c>
      <c r="CM50" s="2">
        <v>2</v>
      </c>
      <c r="CN50" s="2"/>
      <c r="CO50" s="178">
        <v>450</v>
      </c>
      <c r="CP50" s="2">
        <v>2</v>
      </c>
      <c r="CQ50" s="2">
        <v>1</v>
      </c>
      <c r="CR50" s="2">
        <v>2</v>
      </c>
      <c r="CS50" s="178">
        <v>13855</v>
      </c>
      <c r="CT50" s="2">
        <v>1</v>
      </c>
      <c r="CU50" s="2">
        <v>3</v>
      </c>
      <c r="CV50" s="2">
        <v>2</v>
      </c>
      <c r="CW50" s="178">
        <v>21616</v>
      </c>
      <c r="CX50" s="2">
        <v>2</v>
      </c>
      <c r="CY50" s="2">
        <v>2</v>
      </c>
      <c r="CZ50" s="2">
        <v>2</v>
      </c>
      <c r="DA50" s="178">
        <v>14686</v>
      </c>
      <c r="DB50" s="2"/>
      <c r="DC50" s="2">
        <v>1</v>
      </c>
      <c r="DD50" s="2"/>
      <c r="DE50" s="178"/>
      <c r="DF50" s="2">
        <v>1</v>
      </c>
      <c r="DG50" s="2">
        <v>1</v>
      </c>
      <c r="DH50" s="2"/>
      <c r="DI50" s="178">
        <v>53</v>
      </c>
      <c r="DJ50" s="2"/>
      <c r="DK50" s="2"/>
      <c r="DL50" s="2"/>
      <c r="DM50" s="178"/>
      <c r="DN50" s="2"/>
      <c r="DO50" s="2"/>
      <c r="DP50" s="2"/>
      <c r="DQ50" s="178"/>
      <c r="DR50" s="2"/>
      <c r="DS50" s="2"/>
      <c r="DT50" s="2"/>
      <c r="DU50" s="178"/>
      <c r="DV50" s="2"/>
      <c r="DW50" s="2"/>
      <c r="DX50" s="2"/>
      <c r="DY50" s="178"/>
      <c r="DZ50" s="2"/>
      <c r="EA50" s="2"/>
      <c r="EB50" s="2"/>
      <c r="EC50" s="178"/>
      <c r="ED50" s="2"/>
      <c r="EE50" s="2"/>
      <c r="EF50" s="2"/>
      <c r="EG50" s="178"/>
      <c r="EH50" s="2"/>
      <c r="EI50" s="2"/>
      <c r="EJ50" s="2"/>
      <c r="EK50" s="178"/>
      <c r="EL50" s="2"/>
      <c r="EM50" s="2"/>
      <c r="EN50" s="2"/>
      <c r="EO50" s="178"/>
      <c r="EP50" s="2"/>
      <c r="EQ50" s="2"/>
      <c r="ER50" s="2"/>
      <c r="ES50" s="178"/>
      <c r="ET50" s="2"/>
      <c r="EU50" s="2"/>
      <c r="EV50" s="2"/>
      <c r="EW50" s="178"/>
      <c r="EX50" s="2"/>
      <c r="EY50" s="2"/>
      <c r="EZ50" s="2"/>
      <c r="FA50" s="178"/>
      <c r="FB50" s="2"/>
      <c r="FC50" s="2"/>
      <c r="FD50" s="2"/>
      <c r="FE50" s="178"/>
      <c r="FF50" s="2"/>
      <c r="FG50" s="2"/>
      <c r="FH50" s="2"/>
      <c r="FI50" s="178"/>
      <c r="FJ50" s="2"/>
      <c r="FK50" s="2"/>
      <c r="FL50" s="2"/>
      <c r="FM50" s="178"/>
      <c r="FN50" s="2"/>
      <c r="FO50" s="2"/>
      <c r="FP50" s="2"/>
      <c r="FQ50" s="178"/>
      <c r="FR50" s="2"/>
      <c r="FS50" s="2"/>
      <c r="FT50" s="2"/>
      <c r="FU50" s="178"/>
      <c r="FV50" s="2"/>
      <c r="FW50" s="2"/>
      <c r="FX50" s="2"/>
      <c r="FY50" s="178"/>
      <c r="FZ50" s="2"/>
      <c r="GA50" s="2"/>
      <c r="GB50" s="2"/>
      <c r="GC50" s="178"/>
      <c r="GD50" s="2"/>
      <c r="GE50" s="2"/>
      <c r="GF50" s="2"/>
      <c r="GG50" s="178"/>
      <c r="GH50" s="2"/>
      <c r="GI50" s="2"/>
      <c r="GJ50" s="2"/>
      <c r="GK50" s="178"/>
      <c r="GL50" s="2"/>
      <c r="GM50" s="2"/>
      <c r="GN50" s="2"/>
      <c r="GO50" s="178"/>
      <c r="GP50" s="2"/>
      <c r="GQ50" s="2"/>
      <c r="GR50" s="2"/>
      <c r="GS50" s="178"/>
      <c r="GT50" s="2"/>
      <c r="GU50" s="2"/>
      <c r="GV50" s="2"/>
      <c r="GW50" s="178"/>
      <c r="GX50" s="2"/>
      <c r="GY50" s="2"/>
      <c r="GZ50" s="2"/>
      <c r="HA50" s="756"/>
      <c r="HB50" s="81">
        <f t="shared" si="0"/>
        <v>72</v>
      </c>
      <c r="HC50" s="28">
        <f>C50+G50+K50+O50+S50+W50+AA50+AE50+AI50+AM50+AQ50+AU50+AY50+BC50+BG50+BK50+BO50+BS50+BW50+CA50+CE51+CI50+CM50+CQ50+CU50+CY50+DC50+DG50+DK50+DO50+DS50+DW50+EA50+EE50+EI50+EM50+EQ50+EU50+EY50+FC50+FG50+FK50+FO50+FS50+FW50+GA50+GE50+GI50+GM50+GQ50+GU50+GY50</f>
        <v>92</v>
      </c>
      <c r="HD50" s="762">
        <f>D50+H50+L50+P50+T50+X50+AB50+AF50+AJ50+AN50+AR50+AV50+AZ50+BD50+BH50+BL50+BP50+BT50+BX50+CB50+CF50+CJ50+CN50+CR50+CV50+CZ50+DD50+DH50+DL50+DP50+DT50+DX50+EB50+EF50+EJ50+EN50+ER50+EV50+EZ50+FD50+FH50+FL50+FP50+FT50+FX50+GB50+GF50+GJ50+GN50+GR50+GV50+GZ50</f>
        <v>44</v>
      </c>
      <c r="HE50" s="763">
        <f t="shared" si="3"/>
        <v>466994</v>
      </c>
    </row>
    <row r="51" spans="1:213" x14ac:dyDescent="0.25">
      <c r="A51" s="207" t="s">
        <v>160</v>
      </c>
      <c r="B51" s="778">
        <v>1</v>
      </c>
      <c r="C51" s="2">
        <v>1</v>
      </c>
      <c r="D51" s="2"/>
      <c r="E51" s="756">
        <v>130</v>
      </c>
      <c r="F51" s="778">
        <v>3</v>
      </c>
      <c r="G51" s="2">
        <v>2</v>
      </c>
      <c r="H51" s="2"/>
      <c r="I51" s="756"/>
      <c r="J51" s="778"/>
      <c r="K51" s="2">
        <v>3</v>
      </c>
      <c r="L51" s="2"/>
      <c r="M51" s="756"/>
      <c r="N51" s="778"/>
      <c r="O51" s="2"/>
      <c r="P51" s="2">
        <v>1</v>
      </c>
      <c r="Q51" s="756">
        <v>6988</v>
      </c>
      <c r="R51" s="778">
        <v>2</v>
      </c>
      <c r="S51" s="2">
        <v>1</v>
      </c>
      <c r="T51" s="2">
        <v>1</v>
      </c>
      <c r="U51" s="756">
        <v>15694</v>
      </c>
      <c r="V51" s="778">
        <v>1</v>
      </c>
      <c r="W51" s="2">
        <v>1</v>
      </c>
      <c r="X51" s="2"/>
      <c r="Y51" s="756">
        <v>-223</v>
      </c>
      <c r="Z51" s="778"/>
      <c r="AA51" s="2"/>
      <c r="AB51" s="2"/>
      <c r="AC51" s="756"/>
      <c r="AD51" s="778">
        <v>2</v>
      </c>
      <c r="AE51" s="2">
        <v>1</v>
      </c>
      <c r="AF51" s="2">
        <v>1</v>
      </c>
      <c r="AG51" s="756">
        <v>35551</v>
      </c>
      <c r="AH51" s="778">
        <v>2</v>
      </c>
      <c r="AI51" s="2">
        <v>2</v>
      </c>
      <c r="AJ51" s="2"/>
      <c r="AK51" s="756"/>
      <c r="AL51" s="778"/>
      <c r="AM51" s="2">
        <v>2</v>
      </c>
      <c r="AN51" s="2"/>
      <c r="AO51" s="756">
        <v>5000</v>
      </c>
      <c r="AP51" s="778">
        <v>1</v>
      </c>
      <c r="AQ51" s="2">
        <v>1</v>
      </c>
      <c r="AR51" s="2"/>
      <c r="AS51" s="756"/>
      <c r="AT51" s="778">
        <v>1</v>
      </c>
      <c r="AU51" s="2">
        <v>3</v>
      </c>
      <c r="AV51" s="2">
        <v>2</v>
      </c>
      <c r="AW51" s="756">
        <v>18052</v>
      </c>
      <c r="AX51" s="778">
        <v>2</v>
      </c>
      <c r="AY51" s="2"/>
      <c r="AZ51" s="2">
        <v>1</v>
      </c>
      <c r="BA51" s="756">
        <v>9836</v>
      </c>
      <c r="BB51" s="778">
        <v>4</v>
      </c>
      <c r="BC51" s="2">
        <v>6</v>
      </c>
      <c r="BD51" s="2">
        <v>1</v>
      </c>
      <c r="BE51" s="756">
        <v>7785</v>
      </c>
      <c r="BF51" s="778">
        <v>2</v>
      </c>
      <c r="BG51" s="2">
        <v>3</v>
      </c>
      <c r="BH51" s="2">
        <v>3</v>
      </c>
      <c r="BI51" s="756">
        <v>44427</v>
      </c>
      <c r="BJ51" s="778">
        <v>9</v>
      </c>
      <c r="BK51" s="2">
        <v>6</v>
      </c>
      <c r="BL51" s="2">
        <v>3</v>
      </c>
      <c r="BM51" s="756">
        <v>29428</v>
      </c>
      <c r="BN51" s="778">
        <v>4</v>
      </c>
      <c r="BO51" s="2">
        <v>3</v>
      </c>
      <c r="BP51" s="2">
        <v>3</v>
      </c>
      <c r="BQ51" s="756">
        <v>23628</v>
      </c>
      <c r="BR51" s="778">
        <v>3</v>
      </c>
      <c r="BS51" s="2">
        <v>5</v>
      </c>
      <c r="BT51" s="2">
        <v>-1</v>
      </c>
      <c r="BU51" s="756">
        <v>-47637</v>
      </c>
      <c r="BV51" s="778">
        <v>3</v>
      </c>
      <c r="BW51" s="2">
        <v>8</v>
      </c>
      <c r="BX51" s="2">
        <v>1</v>
      </c>
      <c r="BY51" s="756">
        <v>11572</v>
      </c>
      <c r="BZ51" s="778">
        <v>4</v>
      </c>
      <c r="CA51" s="2">
        <v>2</v>
      </c>
      <c r="CB51" s="2">
        <v>-1</v>
      </c>
      <c r="CC51" s="779">
        <v>-7507</v>
      </c>
      <c r="CD51" s="179">
        <v>2</v>
      </c>
      <c r="CE51" s="2">
        <v>4</v>
      </c>
      <c r="CF51" s="2"/>
      <c r="CG51" s="756"/>
      <c r="CH51" s="778">
        <v>6</v>
      </c>
      <c r="CI51" s="2">
        <v>5</v>
      </c>
      <c r="CJ51" s="2">
        <v>3</v>
      </c>
      <c r="CK51" s="779">
        <v>65726</v>
      </c>
      <c r="CL51" s="179">
        <v>5</v>
      </c>
      <c r="CM51" s="2">
        <v>3</v>
      </c>
      <c r="CN51" s="2">
        <v>-1</v>
      </c>
      <c r="CO51" s="178">
        <v>-40551</v>
      </c>
      <c r="CP51" s="2">
        <v>3</v>
      </c>
      <c r="CQ51" s="2">
        <v>6</v>
      </c>
      <c r="CR51" s="2">
        <v>1</v>
      </c>
      <c r="CS51" s="178">
        <v>10070</v>
      </c>
      <c r="CT51" s="2"/>
      <c r="CU51" s="2">
        <v>3</v>
      </c>
      <c r="CV51" s="2">
        <v>-1</v>
      </c>
      <c r="CW51" s="178">
        <v>-8820</v>
      </c>
      <c r="CX51" s="2">
        <v>1</v>
      </c>
      <c r="CY51" s="2"/>
      <c r="CZ51" s="2">
        <v>1</v>
      </c>
      <c r="DA51" s="178">
        <v>38785</v>
      </c>
      <c r="DB51" s="2"/>
      <c r="DC51" s="2"/>
      <c r="DD51" s="2">
        <v>1</v>
      </c>
      <c r="DE51" s="178">
        <v>42980</v>
      </c>
      <c r="DF51" s="2">
        <v>2</v>
      </c>
      <c r="DG51" s="2">
        <v>1</v>
      </c>
      <c r="DH51" s="2"/>
      <c r="DI51" s="178"/>
      <c r="DJ51" s="2"/>
      <c r="DK51" s="2"/>
      <c r="DL51" s="2"/>
      <c r="DM51" s="178"/>
      <c r="DN51" s="2"/>
      <c r="DO51" s="2"/>
      <c r="DP51" s="2"/>
      <c r="DQ51" s="178"/>
      <c r="DR51" s="2"/>
      <c r="DS51" s="2"/>
      <c r="DT51" s="2"/>
      <c r="DU51" s="178"/>
      <c r="DV51" s="2"/>
      <c r="DW51" s="2"/>
      <c r="DX51" s="2"/>
      <c r="DY51" s="178"/>
      <c r="DZ51" s="2"/>
      <c r="EA51" s="2"/>
      <c r="EB51" s="2"/>
      <c r="EC51" s="178"/>
      <c r="ED51" s="2"/>
      <c r="EE51" s="2"/>
      <c r="EF51" s="2"/>
      <c r="EG51" s="178"/>
      <c r="EH51" s="2"/>
      <c r="EI51" s="2"/>
      <c r="EJ51" s="2"/>
      <c r="EK51" s="178"/>
      <c r="EL51" s="2"/>
      <c r="EM51" s="2"/>
      <c r="EN51" s="2"/>
      <c r="EO51" s="178"/>
      <c r="EP51" s="2"/>
      <c r="EQ51" s="2"/>
      <c r="ER51" s="2"/>
      <c r="ES51" s="178"/>
      <c r="ET51" s="2"/>
      <c r="EU51" s="2"/>
      <c r="EV51" s="2"/>
      <c r="EW51" s="178"/>
      <c r="EX51" s="2"/>
      <c r="EY51" s="2"/>
      <c r="EZ51" s="2"/>
      <c r="FA51" s="178"/>
      <c r="FB51" s="2"/>
      <c r="FC51" s="2"/>
      <c r="FD51" s="2"/>
      <c r="FE51" s="178"/>
      <c r="FF51" s="2"/>
      <c r="FG51" s="2"/>
      <c r="FH51" s="2"/>
      <c r="FI51" s="178"/>
      <c r="FJ51" s="2"/>
      <c r="FK51" s="2"/>
      <c r="FL51" s="2"/>
      <c r="FM51" s="178"/>
      <c r="FN51" s="2"/>
      <c r="FO51" s="2"/>
      <c r="FP51" s="2"/>
      <c r="FQ51" s="178"/>
      <c r="FR51" s="2"/>
      <c r="FS51" s="2"/>
      <c r="FT51" s="2"/>
      <c r="FU51" s="178"/>
      <c r="FV51" s="2"/>
      <c r="FW51" s="2"/>
      <c r="FX51" s="2"/>
      <c r="FY51" s="178"/>
      <c r="FZ51" s="2"/>
      <c r="GA51" s="2"/>
      <c r="GB51" s="2"/>
      <c r="GC51" s="178"/>
      <c r="GD51" s="2"/>
      <c r="GE51" s="2"/>
      <c r="GF51" s="2"/>
      <c r="GG51" s="178"/>
      <c r="GH51" s="2"/>
      <c r="GI51" s="2"/>
      <c r="GJ51" s="2"/>
      <c r="GK51" s="178"/>
      <c r="GL51" s="2"/>
      <c r="GM51" s="2"/>
      <c r="GN51" s="2"/>
      <c r="GO51" s="178"/>
      <c r="GP51" s="2"/>
      <c r="GQ51" s="2"/>
      <c r="GR51" s="2"/>
      <c r="GS51" s="178"/>
      <c r="GT51" s="2"/>
      <c r="GU51" s="2"/>
      <c r="GV51" s="2"/>
      <c r="GW51" s="178"/>
      <c r="GX51" s="2"/>
      <c r="GY51" s="2"/>
      <c r="GZ51" s="2"/>
      <c r="HA51" s="756"/>
      <c r="HB51" s="81">
        <f t="shared" si="0"/>
        <v>63</v>
      </c>
      <c r="HC51" s="28">
        <f>C51+G51+K51+O51+S51+W51+AA51+AE51+AI51+AM51+AQ51+AU51+AY51+BC51+BG51+BK51+BO51+BS51+BW51+CA51+CE52+CI51+CM51+CQ51+CU51+CY51+DC51+DG51+DK51+DO51+DS51+DW51+EA51+EE51+EI51+EM51+EQ51+EU51+EY51+FC51+FG51+FK51+FO51+FS51+FW51+GA51+GE51+GI51+GM51+GQ51+GU51+GY51</f>
        <v>68</v>
      </c>
      <c r="HD51" s="762">
        <f t="shared" si="2"/>
        <v>19</v>
      </c>
      <c r="HE51" s="763">
        <f t="shared" si="3"/>
        <v>260914</v>
      </c>
    </row>
    <row r="52" spans="1:213" x14ac:dyDescent="0.25">
      <c r="A52" s="207" t="s">
        <v>161</v>
      </c>
      <c r="B52" s="778"/>
      <c r="C52" s="2"/>
      <c r="D52" s="2"/>
      <c r="E52" s="756"/>
      <c r="F52" s="778"/>
      <c r="G52" s="2"/>
      <c r="H52" s="2"/>
      <c r="I52" s="756"/>
      <c r="J52" s="778"/>
      <c r="K52" s="2"/>
      <c r="L52" s="2"/>
      <c r="M52" s="756"/>
      <c r="N52" s="778"/>
      <c r="O52" s="2"/>
      <c r="P52" s="2"/>
      <c r="Q52" s="756"/>
      <c r="R52" s="778"/>
      <c r="S52" s="2"/>
      <c r="T52" s="2"/>
      <c r="U52" s="756"/>
      <c r="V52" s="778"/>
      <c r="W52" s="2"/>
      <c r="X52" s="2"/>
      <c r="Y52" s="756"/>
      <c r="Z52" s="778"/>
      <c r="AA52" s="2"/>
      <c r="AB52" s="2"/>
      <c r="AC52" s="756"/>
      <c r="AD52" s="778"/>
      <c r="AE52" s="2"/>
      <c r="AF52" s="2"/>
      <c r="AG52" s="756"/>
      <c r="AH52" s="778"/>
      <c r="AI52" s="2"/>
      <c r="AJ52" s="2"/>
      <c r="AK52" s="756"/>
      <c r="AL52" s="778"/>
      <c r="AM52" s="2"/>
      <c r="AN52" s="2"/>
      <c r="AO52" s="756"/>
      <c r="AP52" s="778"/>
      <c r="AQ52" s="2"/>
      <c r="AR52" s="2"/>
      <c r="AS52" s="756"/>
      <c r="AT52" s="778"/>
      <c r="AU52" s="2"/>
      <c r="AV52" s="2"/>
      <c r="AW52" s="756"/>
      <c r="AX52" s="778"/>
      <c r="AY52" s="2"/>
      <c r="AZ52" s="2"/>
      <c r="BA52" s="756"/>
      <c r="BB52" s="778"/>
      <c r="BC52" s="2"/>
      <c r="BD52" s="2"/>
      <c r="BE52" s="756"/>
      <c r="BF52" s="778"/>
      <c r="BG52" s="2"/>
      <c r="BH52" s="2"/>
      <c r="BI52" s="756"/>
      <c r="BJ52" s="778"/>
      <c r="BK52" s="2"/>
      <c r="BL52" s="2"/>
      <c r="BM52" s="756"/>
      <c r="BN52" s="778"/>
      <c r="BO52" s="2"/>
      <c r="BP52" s="2"/>
      <c r="BQ52" s="756"/>
      <c r="BR52" s="778"/>
      <c r="BS52" s="2"/>
      <c r="BT52" s="2"/>
      <c r="BU52" s="756"/>
      <c r="BV52" s="778"/>
      <c r="BW52" s="2"/>
      <c r="BX52" s="2"/>
      <c r="BY52" s="756"/>
      <c r="BZ52" s="778"/>
      <c r="CA52" s="2"/>
      <c r="CB52" s="2"/>
      <c r="CC52" s="779"/>
      <c r="CD52" s="179"/>
      <c r="CE52" s="2"/>
      <c r="CF52" s="2"/>
      <c r="CG52" s="756"/>
      <c r="CH52" s="778"/>
      <c r="CI52" s="2"/>
      <c r="CJ52" s="2"/>
      <c r="CK52" s="779"/>
      <c r="CL52" s="179"/>
      <c r="CM52" s="2"/>
      <c r="CN52" s="2"/>
      <c r="CO52" s="178"/>
      <c r="CP52" s="2"/>
      <c r="CQ52" s="2"/>
      <c r="CR52" s="2"/>
      <c r="CS52" s="178"/>
      <c r="CT52" s="2"/>
      <c r="CU52" s="2"/>
      <c r="CV52" s="2"/>
      <c r="CW52" s="178"/>
      <c r="CX52" s="2"/>
      <c r="CY52" s="2"/>
      <c r="CZ52" s="2"/>
      <c r="DA52" s="178"/>
      <c r="DB52" s="2"/>
      <c r="DC52" s="2"/>
      <c r="DD52" s="2"/>
      <c r="DE52" s="178"/>
      <c r="DF52" s="2"/>
      <c r="DG52" s="2"/>
      <c r="DH52" s="2"/>
      <c r="DI52" s="178"/>
      <c r="DJ52" s="2"/>
      <c r="DK52" s="2"/>
      <c r="DL52" s="2"/>
      <c r="DM52" s="178"/>
      <c r="DN52" s="2"/>
      <c r="DO52" s="2"/>
      <c r="DP52" s="2"/>
      <c r="DQ52" s="178"/>
      <c r="DR52" s="2"/>
      <c r="DS52" s="2"/>
      <c r="DT52" s="2"/>
      <c r="DU52" s="178"/>
      <c r="DV52" s="2"/>
      <c r="DW52" s="2"/>
      <c r="DX52" s="2"/>
      <c r="DY52" s="178"/>
      <c r="DZ52" s="2"/>
      <c r="EA52" s="2"/>
      <c r="EB52" s="2"/>
      <c r="EC52" s="178"/>
      <c r="ED52" s="2"/>
      <c r="EE52" s="2"/>
      <c r="EF52" s="2"/>
      <c r="EG52" s="178"/>
      <c r="EH52" s="2"/>
      <c r="EI52" s="2"/>
      <c r="EJ52" s="2"/>
      <c r="EK52" s="178"/>
      <c r="EL52" s="2"/>
      <c r="EM52" s="2"/>
      <c r="EN52" s="2"/>
      <c r="EO52" s="178"/>
      <c r="EP52" s="2"/>
      <c r="EQ52" s="2"/>
      <c r="ER52" s="2"/>
      <c r="ES52" s="178"/>
      <c r="ET52" s="2"/>
      <c r="EU52" s="2"/>
      <c r="EV52" s="2"/>
      <c r="EW52" s="178"/>
      <c r="EX52" s="2"/>
      <c r="EY52" s="2"/>
      <c r="EZ52" s="2"/>
      <c r="FA52" s="178"/>
      <c r="FB52" s="2"/>
      <c r="FC52" s="2"/>
      <c r="FD52" s="2"/>
      <c r="FE52" s="178"/>
      <c r="FF52" s="2"/>
      <c r="FG52" s="2"/>
      <c r="FH52" s="2"/>
      <c r="FI52" s="178"/>
      <c r="FJ52" s="2"/>
      <c r="FK52" s="2"/>
      <c r="FL52" s="2"/>
      <c r="FM52" s="178"/>
      <c r="FN52" s="2"/>
      <c r="FO52" s="2"/>
      <c r="FP52" s="2"/>
      <c r="FQ52" s="178"/>
      <c r="FR52" s="2"/>
      <c r="FS52" s="2"/>
      <c r="FT52" s="2"/>
      <c r="FU52" s="178"/>
      <c r="FV52" s="2"/>
      <c r="FW52" s="2"/>
      <c r="FX52" s="2"/>
      <c r="FY52" s="178"/>
      <c r="FZ52" s="2"/>
      <c r="GA52" s="2"/>
      <c r="GB52" s="2"/>
      <c r="GC52" s="178"/>
      <c r="GD52" s="2"/>
      <c r="GE52" s="2"/>
      <c r="GF52" s="2"/>
      <c r="GG52" s="178"/>
      <c r="GH52" s="2"/>
      <c r="GI52" s="2"/>
      <c r="GJ52" s="2"/>
      <c r="GK52" s="178"/>
      <c r="GL52" s="2"/>
      <c r="GM52" s="2"/>
      <c r="GN52" s="2"/>
      <c r="GO52" s="178"/>
      <c r="GP52" s="2"/>
      <c r="GQ52" s="2"/>
      <c r="GR52" s="2"/>
      <c r="GS52" s="178"/>
      <c r="GT52" s="2"/>
      <c r="GU52" s="2"/>
      <c r="GV52" s="2"/>
      <c r="GW52" s="178"/>
      <c r="GX52" s="2"/>
      <c r="GY52" s="2"/>
      <c r="GZ52" s="2"/>
      <c r="HA52" s="756"/>
      <c r="HB52" s="81">
        <f t="shared" si="0"/>
        <v>0</v>
      </c>
      <c r="HC52" s="28">
        <f t="shared" si="1"/>
        <v>0</v>
      </c>
      <c r="HD52" s="762">
        <f t="shared" si="2"/>
        <v>0</v>
      </c>
      <c r="HE52" s="763">
        <f t="shared" si="3"/>
        <v>0</v>
      </c>
    </row>
    <row r="53" spans="1:213" x14ac:dyDescent="0.25">
      <c r="A53" s="207" t="s">
        <v>162</v>
      </c>
      <c r="B53" s="778"/>
      <c r="C53" s="2"/>
      <c r="D53" s="2"/>
      <c r="E53" s="756"/>
      <c r="F53" s="778"/>
      <c r="G53" s="2"/>
      <c r="H53" s="2"/>
      <c r="I53" s="756"/>
      <c r="J53" s="778"/>
      <c r="K53" s="2"/>
      <c r="L53" s="2"/>
      <c r="M53" s="756"/>
      <c r="N53" s="778"/>
      <c r="O53" s="2"/>
      <c r="P53" s="2"/>
      <c r="Q53" s="756"/>
      <c r="R53" s="778"/>
      <c r="S53" s="2"/>
      <c r="T53" s="2"/>
      <c r="U53" s="756"/>
      <c r="V53" s="778"/>
      <c r="W53" s="2"/>
      <c r="X53" s="2"/>
      <c r="Y53" s="756"/>
      <c r="Z53" s="778"/>
      <c r="AA53" s="2"/>
      <c r="AB53" s="2"/>
      <c r="AC53" s="756"/>
      <c r="AD53" s="778"/>
      <c r="AE53" s="2"/>
      <c r="AF53" s="2"/>
      <c r="AG53" s="756"/>
      <c r="AH53" s="778">
        <v>1</v>
      </c>
      <c r="AI53" s="2">
        <v>1</v>
      </c>
      <c r="AJ53" s="2"/>
      <c r="AK53" s="756"/>
      <c r="AL53" s="778">
        <v>1</v>
      </c>
      <c r="AM53" s="2"/>
      <c r="AN53" s="2"/>
      <c r="AO53" s="756"/>
      <c r="AP53" s="778">
        <v>1</v>
      </c>
      <c r="AQ53" s="2"/>
      <c r="AR53" s="2"/>
      <c r="AS53" s="756"/>
      <c r="AT53" s="778">
        <v>1</v>
      </c>
      <c r="AU53" s="2">
        <v>1</v>
      </c>
      <c r="AV53" s="2"/>
      <c r="AW53" s="756"/>
      <c r="AX53" s="778"/>
      <c r="AY53" s="2">
        <v>1</v>
      </c>
      <c r="AZ53" s="2"/>
      <c r="BA53" s="756"/>
      <c r="BB53" s="778"/>
      <c r="BC53" s="2"/>
      <c r="BD53" s="2"/>
      <c r="BE53" s="756"/>
      <c r="BF53" s="778"/>
      <c r="BG53" s="2"/>
      <c r="BH53" s="2"/>
      <c r="BI53" s="756"/>
      <c r="BJ53" s="778"/>
      <c r="BK53" s="2"/>
      <c r="BL53" s="2"/>
      <c r="BM53" s="756"/>
      <c r="BN53" s="778"/>
      <c r="BO53" s="2"/>
      <c r="BP53" s="2"/>
      <c r="BQ53" s="756"/>
      <c r="BR53" s="778"/>
      <c r="BS53" s="2"/>
      <c r="BT53" s="2"/>
      <c r="BU53" s="756"/>
      <c r="BV53" s="778"/>
      <c r="BW53" s="2"/>
      <c r="BX53" s="2"/>
      <c r="BY53" s="756"/>
      <c r="BZ53" s="778">
        <v>1</v>
      </c>
      <c r="CA53" s="2"/>
      <c r="CB53" s="2"/>
      <c r="CC53" s="779"/>
      <c r="CD53" s="179"/>
      <c r="CE53" s="2">
        <v>1</v>
      </c>
      <c r="CF53" s="2">
        <v>1</v>
      </c>
      <c r="CG53" s="756">
        <v>7729</v>
      </c>
      <c r="CH53" s="778"/>
      <c r="CI53" s="2"/>
      <c r="CJ53" s="2"/>
      <c r="CK53" s="779"/>
      <c r="CL53" s="179"/>
      <c r="CM53" s="2">
        <v>1</v>
      </c>
      <c r="CN53" s="2">
        <v>-1</v>
      </c>
      <c r="CO53" s="178">
        <v>-10533</v>
      </c>
      <c r="CP53" s="2"/>
      <c r="CQ53" s="2"/>
      <c r="CR53" s="2"/>
      <c r="CS53" s="178">
        <v>-130</v>
      </c>
      <c r="CT53" s="2"/>
      <c r="CU53" s="2"/>
      <c r="CV53" s="2"/>
      <c r="CW53" s="178"/>
      <c r="CX53" s="2"/>
      <c r="CY53" s="2"/>
      <c r="CZ53" s="2">
        <v>2</v>
      </c>
      <c r="DA53" s="178">
        <v>17846</v>
      </c>
      <c r="DB53" s="2"/>
      <c r="DC53" s="2"/>
      <c r="DD53" s="2"/>
      <c r="DE53" s="178"/>
      <c r="DF53" s="2"/>
      <c r="DG53" s="2"/>
      <c r="DH53" s="2"/>
      <c r="DI53" s="178"/>
      <c r="DJ53" s="2"/>
      <c r="DK53" s="2"/>
      <c r="DL53" s="2"/>
      <c r="DM53" s="178"/>
      <c r="DN53" s="2"/>
      <c r="DO53" s="2"/>
      <c r="DP53" s="2"/>
      <c r="DQ53" s="178"/>
      <c r="DR53" s="2"/>
      <c r="DS53" s="2"/>
      <c r="DT53" s="2"/>
      <c r="DU53" s="178"/>
      <c r="DV53" s="2"/>
      <c r="DW53" s="2"/>
      <c r="DX53" s="2"/>
      <c r="DY53" s="178"/>
      <c r="DZ53" s="2"/>
      <c r="EA53" s="2"/>
      <c r="EB53" s="2"/>
      <c r="EC53" s="178"/>
      <c r="ED53" s="2"/>
      <c r="EE53" s="2"/>
      <c r="EF53" s="2"/>
      <c r="EG53" s="178"/>
      <c r="EH53" s="2"/>
      <c r="EI53" s="2"/>
      <c r="EJ53" s="2"/>
      <c r="EK53" s="178"/>
      <c r="EL53" s="2"/>
      <c r="EM53" s="2"/>
      <c r="EN53" s="2"/>
      <c r="EO53" s="178"/>
      <c r="EP53" s="2"/>
      <c r="EQ53" s="2"/>
      <c r="ER53" s="2"/>
      <c r="ES53" s="178"/>
      <c r="ET53" s="2"/>
      <c r="EU53" s="2"/>
      <c r="EV53" s="2"/>
      <c r="EW53" s="178"/>
      <c r="EX53" s="2"/>
      <c r="EY53" s="2"/>
      <c r="EZ53" s="2"/>
      <c r="FA53" s="178"/>
      <c r="FB53" s="2"/>
      <c r="FC53" s="2"/>
      <c r="FD53" s="2"/>
      <c r="FE53" s="178"/>
      <c r="FF53" s="2"/>
      <c r="FG53" s="2"/>
      <c r="FH53" s="2"/>
      <c r="FI53" s="178"/>
      <c r="FJ53" s="2"/>
      <c r="FK53" s="2"/>
      <c r="FL53" s="2"/>
      <c r="FM53" s="178"/>
      <c r="FN53" s="2"/>
      <c r="FO53" s="2"/>
      <c r="FP53" s="2"/>
      <c r="FQ53" s="178"/>
      <c r="FR53" s="2"/>
      <c r="FS53" s="2"/>
      <c r="FT53" s="2"/>
      <c r="FU53" s="178"/>
      <c r="FV53" s="2"/>
      <c r="FW53" s="2"/>
      <c r="FX53" s="2"/>
      <c r="FY53" s="178"/>
      <c r="FZ53" s="2"/>
      <c r="GA53" s="2"/>
      <c r="GB53" s="2"/>
      <c r="GC53" s="178"/>
      <c r="GD53" s="2"/>
      <c r="GE53" s="2"/>
      <c r="GF53" s="2"/>
      <c r="GG53" s="178"/>
      <c r="GH53" s="2"/>
      <c r="GI53" s="2"/>
      <c r="GJ53" s="2"/>
      <c r="GK53" s="178"/>
      <c r="GL53" s="2"/>
      <c r="GM53" s="2"/>
      <c r="GN53" s="2"/>
      <c r="GO53" s="178"/>
      <c r="GP53" s="2"/>
      <c r="GQ53" s="2"/>
      <c r="GR53" s="2"/>
      <c r="GS53" s="178"/>
      <c r="GT53" s="2"/>
      <c r="GU53" s="2"/>
      <c r="GV53" s="2"/>
      <c r="GW53" s="178"/>
      <c r="GX53" s="2"/>
      <c r="GY53" s="2"/>
      <c r="GZ53" s="2"/>
      <c r="HA53" s="756"/>
      <c r="HB53" s="81">
        <f t="shared" si="0"/>
        <v>5</v>
      </c>
      <c r="HC53" s="28">
        <f t="shared" si="1"/>
        <v>5</v>
      </c>
      <c r="HD53" s="762">
        <f t="shared" si="2"/>
        <v>2</v>
      </c>
      <c r="HE53" s="763">
        <f t="shared" si="3"/>
        <v>14912</v>
      </c>
    </row>
    <row r="54" spans="1:213" x14ac:dyDescent="0.25">
      <c r="A54" s="207" t="s">
        <v>163</v>
      </c>
      <c r="B54" s="778"/>
      <c r="C54" s="2"/>
      <c r="D54" s="2"/>
      <c r="E54" s="756"/>
      <c r="F54" s="778"/>
      <c r="G54" s="2"/>
      <c r="H54" s="2"/>
      <c r="I54" s="756"/>
      <c r="J54" s="778"/>
      <c r="K54" s="2"/>
      <c r="L54" s="2"/>
      <c r="M54" s="756"/>
      <c r="N54" s="778"/>
      <c r="O54" s="2"/>
      <c r="P54" s="2"/>
      <c r="Q54" s="756"/>
      <c r="R54" s="778"/>
      <c r="S54" s="2"/>
      <c r="T54" s="2"/>
      <c r="U54" s="756"/>
      <c r="V54" s="778"/>
      <c r="W54" s="2"/>
      <c r="X54" s="2"/>
      <c r="Y54" s="756"/>
      <c r="Z54" s="778"/>
      <c r="AA54" s="2"/>
      <c r="AB54" s="2"/>
      <c r="AC54" s="756"/>
      <c r="AD54" s="778"/>
      <c r="AE54" s="2"/>
      <c r="AF54" s="2"/>
      <c r="AG54" s="756"/>
      <c r="AH54" s="778"/>
      <c r="AI54" s="2"/>
      <c r="AJ54" s="2"/>
      <c r="AK54" s="756"/>
      <c r="AL54" s="778"/>
      <c r="AM54" s="2"/>
      <c r="AN54" s="2"/>
      <c r="AO54" s="756"/>
      <c r="AP54" s="778"/>
      <c r="AQ54" s="2"/>
      <c r="AR54" s="2"/>
      <c r="AS54" s="756"/>
      <c r="AT54" s="778"/>
      <c r="AU54" s="2"/>
      <c r="AV54" s="2"/>
      <c r="AW54" s="756"/>
      <c r="AX54" s="778"/>
      <c r="AY54" s="2"/>
      <c r="AZ54" s="2"/>
      <c r="BA54" s="756"/>
      <c r="BB54" s="778"/>
      <c r="BC54" s="2"/>
      <c r="BD54" s="2"/>
      <c r="BE54" s="756"/>
      <c r="BF54" s="778"/>
      <c r="BG54" s="2"/>
      <c r="BH54" s="2"/>
      <c r="BI54" s="756"/>
      <c r="BJ54" s="778"/>
      <c r="BK54" s="2"/>
      <c r="BL54" s="2"/>
      <c r="BM54" s="756"/>
      <c r="BN54" s="778"/>
      <c r="BO54" s="2"/>
      <c r="BP54" s="2"/>
      <c r="BQ54" s="756"/>
      <c r="BR54" s="778"/>
      <c r="BS54" s="2"/>
      <c r="BT54" s="2"/>
      <c r="BU54" s="756"/>
      <c r="BV54" s="778"/>
      <c r="BW54" s="2"/>
      <c r="BX54" s="2"/>
      <c r="BY54" s="756"/>
      <c r="BZ54" s="778"/>
      <c r="CA54" s="2"/>
      <c r="CB54" s="2"/>
      <c r="CC54" s="779"/>
      <c r="CD54" s="179"/>
      <c r="CE54" s="2"/>
      <c r="CF54" s="2"/>
      <c r="CG54" s="756"/>
      <c r="CH54" s="778"/>
      <c r="CI54" s="2"/>
      <c r="CJ54" s="2"/>
      <c r="CK54" s="779"/>
      <c r="CL54" s="179"/>
      <c r="CM54" s="2"/>
      <c r="CN54" s="2"/>
      <c r="CO54" s="178"/>
      <c r="CP54" s="2"/>
      <c r="CQ54" s="2"/>
      <c r="CR54" s="2"/>
      <c r="CS54" s="178"/>
      <c r="CT54" s="2"/>
      <c r="CU54" s="2"/>
      <c r="CV54" s="2"/>
      <c r="CW54" s="178"/>
      <c r="CX54" s="2"/>
      <c r="CY54" s="2"/>
      <c r="CZ54" s="2"/>
      <c r="DA54" s="178"/>
      <c r="DB54" s="2"/>
      <c r="DC54" s="2"/>
      <c r="DD54" s="2"/>
      <c r="DE54" s="178"/>
      <c r="DF54" s="2"/>
      <c r="DG54" s="2"/>
      <c r="DH54" s="2"/>
      <c r="DI54" s="178"/>
      <c r="DJ54" s="2"/>
      <c r="DK54" s="2"/>
      <c r="DL54" s="2"/>
      <c r="DM54" s="178"/>
      <c r="DN54" s="2"/>
      <c r="DO54" s="2"/>
      <c r="DP54" s="2"/>
      <c r="DQ54" s="178"/>
      <c r="DR54" s="2"/>
      <c r="DS54" s="2"/>
      <c r="DT54" s="2"/>
      <c r="DU54" s="178"/>
      <c r="DV54" s="2"/>
      <c r="DW54" s="2"/>
      <c r="DX54" s="2"/>
      <c r="DY54" s="178"/>
      <c r="DZ54" s="2"/>
      <c r="EA54" s="2"/>
      <c r="EB54" s="2"/>
      <c r="EC54" s="178"/>
      <c r="ED54" s="2"/>
      <c r="EE54" s="2"/>
      <c r="EF54" s="2"/>
      <c r="EG54" s="178"/>
      <c r="EH54" s="2"/>
      <c r="EI54" s="2"/>
      <c r="EJ54" s="2"/>
      <c r="EK54" s="178"/>
      <c r="EL54" s="2"/>
      <c r="EM54" s="2"/>
      <c r="EN54" s="2"/>
      <c r="EO54" s="178"/>
      <c r="EP54" s="2"/>
      <c r="EQ54" s="2"/>
      <c r="ER54" s="2"/>
      <c r="ES54" s="178"/>
      <c r="ET54" s="2"/>
      <c r="EU54" s="2"/>
      <c r="EV54" s="2"/>
      <c r="EW54" s="178"/>
      <c r="EX54" s="2"/>
      <c r="EY54" s="2"/>
      <c r="EZ54" s="2"/>
      <c r="FA54" s="178"/>
      <c r="FB54" s="2"/>
      <c r="FC54" s="2"/>
      <c r="FD54" s="2"/>
      <c r="FE54" s="178"/>
      <c r="FF54" s="2"/>
      <c r="FG54" s="2"/>
      <c r="FH54" s="2"/>
      <c r="FI54" s="178"/>
      <c r="FJ54" s="2"/>
      <c r="FK54" s="2"/>
      <c r="FL54" s="2"/>
      <c r="FM54" s="178"/>
      <c r="FN54" s="2"/>
      <c r="FO54" s="2"/>
      <c r="FP54" s="2"/>
      <c r="FQ54" s="178"/>
      <c r="FR54" s="2"/>
      <c r="FS54" s="2"/>
      <c r="FT54" s="2"/>
      <c r="FU54" s="178"/>
      <c r="FV54" s="2"/>
      <c r="FW54" s="2"/>
      <c r="FX54" s="2"/>
      <c r="FY54" s="178"/>
      <c r="FZ54" s="2"/>
      <c r="GA54" s="2"/>
      <c r="GB54" s="2"/>
      <c r="GC54" s="178"/>
      <c r="GD54" s="2"/>
      <c r="GE54" s="2"/>
      <c r="GF54" s="2"/>
      <c r="GG54" s="178"/>
      <c r="GH54" s="2"/>
      <c r="GI54" s="2"/>
      <c r="GJ54" s="2"/>
      <c r="GK54" s="178"/>
      <c r="GL54" s="2"/>
      <c r="GM54" s="2"/>
      <c r="GN54" s="2"/>
      <c r="GO54" s="178"/>
      <c r="GP54" s="2"/>
      <c r="GQ54" s="2"/>
      <c r="GR54" s="2"/>
      <c r="GS54" s="178"/>
      <c r="GT54" s="2"/>
      <c r="GU54" s="2"/>
      <c r="GV54" s="2"/>
      <c r="GW54" s="178"/>
      <c r="GX54" s="2"/>
      <c r="GY54" s="2"/>
      <c r="GZ54" s="2"/>
      <c r="HA54" s="756"/>
      <c r="HB54" s="81">
        <f t="shared" si="0"/>
        <v>0</v>
      </c>
      <c r="HC54" s="28">
        <f t="shared" si="1"/>
        <v>0</v>
      </c>
      <c r="HD54" s="762">
        <f t="shared" si="2"/>
        <v>0</v>
      </c>
      <c r="HE54" s="763">
        <f t="shared" si="3"/>
        <v>0</v>
      </c>
    </row>
    <row r="55" spans="1:213" x14ac:dyDescent="0.25">
      <c r="A55" s="207" t="s">
        <v>164</v>
      </c>
      <c r="B55" s="778"/>
      <c r="C55" s="2"/>
      <c r="D55" s="2"/>
      <c r="E55" s="756"/>
      <c r="F55" s="778"/>
      <c r="G55" s="2"/>
      <c r="H55" s="2"/>
      <c r="I55" s="756"/>
      <c r="J55" s="778"/>
      <c r="K55" s="2"/>
      <c r="L55" s="2"/>
      <c r="M55" s="756"/>
      <c r="N55" s="778"/>
      <c r="O55" s="2"/>
      <c r="P55" s="2"/>
      <c r="Q55" s="756"/>
      <c r="R55" s="778"/>
      <c r="S55" s="2"/>
      <c r="T55" s="2"/>
      <c r="U55" s="756">
        <v>4384</v>
      </c>
      <c r="V55" s="778"/>
      <c r="W55" s="2"/>
      <c r="X55" s="2"/>
      <c r="Y55" s="756">
        <v>1462</v>
      </c>
      <c r="Z55" s="778"/>
      <c r="AA55" s="2"/>
      <c r="AB55" s="2"/>
      <c r="AC55" s="756"/>
      <c r="AD55" s="778"/>
      <c r="AE55" s="2"/>
      <c r="AF55" s="2"/>
      <c r="AG55" s="756"/>
      <c r="AH55" s="778"/>
      <c r="AI55" s="2"/>
      <c r="AJ55" s="2"/>
      <c r="AK55" s="756"/>
      <c r="AL55" s="778"/>
      <c r="AM55" s="2"/>
      <c r="AN55" s="2"/>
      <c r="AO55" s="756"/>
      <c r="AP55" s="778"/>
      <c r="AQ55" s="2"/>
      <c r="AR55" s="2"/>
      <c r="AS55" s="756"/>
      <c r="AT55" s="778"/>
      <c r="AU55" s="2"/>
      <c r="AV55" s="2"/>
      <c r="AW55" s="756"/>
      <c r="AX55" s="778"/>
      <c r="AY55" s="2"/>
      <c r="AZ55" s="2"/>
      <c r="BA55" s="756"/>
      <c r="BB55" s="778"/>
      <c r="BC55" s="2"/>
      <c r="BD55" s="2"/>
      <c r="BE55" s="756"/>
      <c r="BF55" s="778"/>
      <c r="BG55" s="2"/>
      <c r="BH55" s="2"/>
      <c r="BI55" s="756"/>
      <c r="BJ55" s="778"/>
      <c r="BK55" s="2"/>
      <c r="BL55" s="2"/>
      <c r="BM55" s="756"/>
      <c r="BN55" s="778"/>
      <c r="BO55" s="2"/>
      <c r="BP55" s="2"/>
      <c r="BQ55" s="756"/>
      <c r="BR55" s="778"/>
      <c r="BS55" s="2"/>
      <c r="BT55" s="2"/>
      <c r="BU55" s="756"/>
      <c r="BV55" s="778"/>
      <c r="BW55" s="2"/>
      <c r="BX55" s="2"/>
      <c r="BY55" s="756"/>
      <c r="BZ55" s="778"/>
      <c r="CA55" s="2"/>
      <c r="CB55" s="2"/>
      <c r="CC55" s="779"/>
      <c r="CD55" s="179"/>
      <c r="CE55" s="2"/>
      <c r="CF55" s="2"/>
      <c r="CG55" s="756"/>
      <c r="CH55" s="778"/>
      <c r="CI55" s="2"/>
      <c r="CJ55" s="2"/>
      <c r="CK55" s="779"/>
      <c r="CL55" s="179"/>
      <c r="CM55" s="2"/>
      <c r="CN55" s="2"/>
      <c r="CO55" s="178"/>
      <c r="CP55" s="2"/>
      <c r="CQ55" s="2"/>
      <c r="CR55" s="2"/>
      <c r="CS55" s="178"/>
      <c r="CT55" s="2"/>
      <c r="CU55" s="2"/>
      <c r="CV55" s="2"/>
      <c r="CW55" s="178"/>
      <c r="CX55" s="2"/>
      <c r="CY55" s="2"/>
      <c r="CZ55" s="2"/>
      <c r="DA55" s="178"/>
      <c r="DB55" s="2"/>
      <c r="DC55" s="2"/>
      <c r="DD55" s="2"/>
      <c r="DE55" s="178"/>
      <c r="DF55" s="2"/>
      <c r="DG55" s="2"/>
      <c r="DH55" s="2"/>
      <c r="DI55" s="178"/>
      <c r="DJ55" s="2"/>
      <c r="DK55" s="2"/>
      <c r="DL55" s="2"/>
      <c r="DM55" s="178"/>
      <c r="DN55" s="2"/>
      <c r="DO55" s="2"/>
      <c r="DP55" s="2"/>
      <c r="DQ55" s="178"/>
      <c r="DR55" s="2"/>
      <c r="DS55" s="2"/>
      <c r="DT55" s="2"/>
      <c r="DU55" s="178"/>
      <c r="DV55" s="2"/>
      <c r="DW55" s="2"/>
      <c r="DX55" s="2"/>
      <c r="DY55" s="178"/>
      <c r="DZ55" s="2"/>
      <c r="EA55" s="2"/>
      <c r="EB55" s="2"/>
      <c r="EC55" s="178"/>
      <c r="ED55" s="2"/>
      <c r="EE55" s="2"/>
      <c r="EF55" s="2"/>
      <c r="EG55" s="178"/>
      <c r="EH55" s="2"/>
      <c r="EI55" s="2"/>
      <c r="EJ55" s="2"/>
      <c r="EK55" s="178"/>
      <c r="EL55" s="2"/>
      <c r="EM55" s="2"/>
      <c r="EN55" s="2"/>
      <c r="EO55" s="178"/>
      <c r="EP55" s="2"/>
      <c r="EQ55" s="2"/>
      <c r="ER55" s="2"/>
      <c r="ES55" s="178"/>
      <c r="ET55" s="2"/>
      <c r="EU55" s="2"/>
      <c r="EV55" s="2"/>
      <c r="EW55" s="178"/>
      <c r="EX55" s="2"/>
      <c r="EY55" s="2"/>
      <c r="EZ55" s="2"/>
      <c r="FA55" s="178"/>
      <c r="FB55" s="2"/>
      <c r="FC55" s="2"/>
      <c r="FD55" s="2"/>
      <c r="FE55" s="178"/>
      <c r="FF55" s="2"/>
      <c r="FG55" s="2"/>
      <c r="FH55" s="2"/>
      <c r="FI55" s="178"/>
      <c r="FJ55" s="2"/>
      <c r="FK55" s="2"/>
      <c r="FL55" s="2"/>
      <c r="FM55" s="178"/>
      <c r="FN55" s="2"/>
      <c r="FO55" s="2"/>
      <c r="FP55" s="2"/>
      <c r="FQ55" s="178"/>
      <c r="FR55" s="2"/>
      <c r="FS55" s="2"/>
      <c r="FT55" s="2"/>
      <c r="FU55" s="178"/>
      <c r="FV55" s="2"/>
      <c r="FW55" s="2"/>
      <c r="FX55" s="2"/>
      <c r="FY55" s="178"/>
      <c r="FZ55" s="2"/>
      <c r="GA55" s="2"/>
      <c r="GB55" s="2"/>
      <c r="GC55" s="178"/>
      <c r="GD55" s="2"/>
      <c r="GE55" s="2"/>
      <c r="GF55" s="2"/>
      <c r="GG55" s="178"/>
      <c r="GH55" s="2"/>
      <c r="GI55" s="2"/>
      <c r="GJ55" s="2"/>
      <c r="GK55" s="178"/>
      <c r="GL55" s="2"/>
      <c r="GM55" s="2"/>
      <c r="GN55" s="2"/>
      <c r="GO55" s="178"/>
      <c r="GP55" s="2"/>
      <c r="GQ55" s="2"/>
      <c r="GR55" s="2"/>
      <c r="GS55" s="178"/>
      <c r="GT55" s="2"/>
      <c r="GU55" s="2"/>
      <c r="GV55" s="2"/>
      <c r="GW55" s="178"/>
      <c r="GX55" s="2"/>
      <c r="GY55" s="2"/>
      <c r="GZ55" s="2"/>
      <c r="HA55" s="756"/>
      <c r="HB55" s="81">
        <f t="shared" si="0"/>
        <v>0</v>
      </c>
      <c r="HC55" s="28">
        <f t="shared" si="1"/>
        <v>0</v>
      </c>
      <c r="HD55" s="762">
        <f t="shared" si="2"/>
        <v>0</v>
      </c>
      <c r="HE55" s="763">
        <f t="shared" si="3"/>
        <v>5846</v>
      </c>
    </row>
    <row r="56" spans="1:213" x14ac:dyDescent="0.25">
      <c r="A56" s="207" t="s">
        <v>165</v>
      </c>
      <c r="B56" s="778">
        <v>1</v>
      </c>
      <c r="C56" s="2">
        <v>1</v>
      </c>
      <c r="D56" s="2"/>
      <c r="E56" s="756"/>
      <c r="F56" s="778">
        <v>1</v>
      </c>
      <c r="G56" s="2">
        <v>1</v>
      </c>
      <c r="H56" s="2">
        <v>1</v>
      </c>
      <c r="I56" s="756">
        <v>25579</v>
      </c>
      <c r="J56" s="778"/>
      <c r="K56" s="2"/>
      <c r="L56" s="2"/>
      <c r="M56" s="756"/>
      <c r="N56" s="778"/>
      <c r="O56" s="2"/>
      <c r="P56" s="2"/>
      <c r="Q56" s="756"/>
      <c r="R56" s="778"/>
      <c r="S56" s="2"/>
      <c r="T56" s="2"/>
      <c r="U56" s="756"/>
      <c r="V56" s="778"/>
      <c r="W56" s="2"/>
      <c r="X56" s="2"/>
      <c r="Y56" s="756"/>
      <c r="Z56" s="778"/>
      <c r="AA56" s="2">
        <v>1</v>
      </c>
      <c r="AB56" s="2">
        <v>1</v>
      </c>
      <c r="AC56" s="756">
        <v>17999</v>
      </c>
      <c r="AD56" s="778"/>
      <c r="AE56" s="2">
        <v>1</v>
      </c>
      <c r="AF56" s="2"/>
      <c r="AG56" s="756"/>
      <c r="AH56" s="778"/>
      <c r="AI56" s="2">
        <v>1</v>
      </c>
      <c r="AJ56" s="2">
        <v>2</v>
      </c>
      <c r="AK56" s="756">
        <v>45521</v>
      </c>
      <c r="AL56" s="778"/>
      <c r="AM56" s="2">
        <v>1</v>
      </c>
      <c r="AN56" s="2"/>
      <c r="AO56" s="756"/>
      <c r="AP56" s="778"/>
      <c r="AQ56" s="2"/>
      <c r="AR56" s="2"/>
      <c r="AS56" s="756"/>
      <c r="AT56" s="778">
        <v>2</v>
      </c>
      <c r="AU56" s="2">
        <v>1</v>
      </c>
      <c r="AV56" s="2">
        <v>1</v>
      </c>
      <c r="AW56" s="756">
        <v>12275</v>
      </c>
      <c r="AX56" s="778">
        <v>1</v>
      </c>
      <c r="AY56" s="2">
        <v>1</v>
      </c>
      <c r="AZ56" s="2"/>
      <c r="BA56" s="756"/>
      <c r="BB56" s="778">
        <v>1</v>
      </c>
      <c r="BC56" s="2">
        <v>1</v>
      </c>
      <c r="BD56" s="2">
        <v>2</v>
      </c>
      <c r="BE56" s="756">
        <v>14947</v>
      </c>
      <c r="BF56" s="778"/>
      <c r="BG56" s="2"/>
      <c r="BH56" s="2"/>
      <c r="BI56" s="756">
        <v>130</v>
      </c>
      <c r="BJ56" s="778">
        <v>1</v>
      </c>
      <c r="BK56" s="2">
        <v>1</v>
      </c>
      <c r="BL56" s="2"/>
      <c r="BM56" s="756"/>
      <c r="BN56" s="778"/>
      <c r="BO56" s="2"/>
      <c r="BP56" s="2"/>
      <c r="BQ56" s="756"/>
      <c r="BR56" s="778">
        <v>1</v>
      </c>
      <c r="BS56" s="2">
        <v>1</v>
      </c>
      <c r="BT56" s="2"/>
      <c r="BU56" s="756"/>
      <c r="BV56" s="778"/>
      <c r="BW56" s="2">
        <v>1</v>
      </c>
      <c r="BX56" s="2"/>
      <c r="BY56" s="756">
        <v>750</v>
      </c>
      <c r="BZ56" s="778">
        <v>1</v>
      </c>
      <c r="CA56" s="2">
        <v>1</v>
      </c>
      <c r="CB56" s="2">
        <v>1</v>
      </c>
      <c r="CC56" s="779">
        <v>24896</v>
      </c>
      <c r="CD56" s="179"/>
      <c r="CE56" s="2"/>
      <c r="CF56" s="2"/>
      <c r="CG56" s="756"/>
      <c r="CH56" s="778">
        <v>3</v>
      </c>
      <c r="CI56" s="2">
        <v>3</v>
      </c>
      <c r="CJ56" s="2"/>
      <c r="CK56" s="779"/>
      <c r="CL56" s="179">
        <v>1</v>
      </c>
      <c r="CM56" s="2"/>
      <c r="CN56" s="2">
        <v>1</v>
      </c>
      <c r="CO56" s="178">
        <v>34469</v>
      </c>
      <c r="CP56" s="2"/>
      <c r="CQ56" s="2"/>
      <c r="CR56" s="2"/>
      <c r="CS56" s="178"/>
      <c r="CT56" s="2">
        <v>2</v>
      </c>
      <c r="CU56" s="2">
        <v>1</v>
      </c>
      <c r="CV56" s="2">
        <v>1</v>
      </c>
      <c r="CW56" s="178">
        <v>8438</v>
      </c>
      <c r="CX56" s="2"/>
      <c r="CY56" s="2"/>
      <c r="CZ56" s="2"/>
      <c r="DA56" s="178"/>
      <c r="DB56" s="2"/>
      <c r="DC56" s="2"/>
      <c r="DD56" s="2"/>
      <c r="DE56" s="178"/>
      <c r="DF56" s="2"/>
      <c r="DG56" s="2"/>
      <c r="DH56" s="2"/>
      <c r="DI56" s="178"/>
      <c r="DJ56" s="2"/>
      <c r="DK56" s="2"/>
      <c r="DL56" s="2"/>
      <c r="DM56" s="178"/>
      <c r="DN56" s="2"/>
      <c r="DO56" s="2"/>
      <c r="DP56" s="2"/>
      <c r="DQ56" s="178"/>
      <c r="DR56" s="2"/>
      <c r="DS56" s="2"/>
      <c r="DT56" s="2"/>
      <c r="DU56" s="178"/>
      <c r="DV56" s="2"/>
      <c r="DW56" s="2"/>
      <c r="DX56" s="2"/>
      <c r="DY56" s="178"/>
      <c r="DZ56" s="2"/>
      <c r="EA56" s="2"/>
      <c r="EB56" s="2"/>
      <c r="EC56" s="178"/>
      <c r="ED56" s="2"/>
      <c r="EE56" s="2"/>
      <c r="EF56" s="2"/>
      <c r="EG56" s="178"/>
      <c r="EH56" s="2"/>
      <c r="EI56" s="2"/>
      <c r="EJ56" s="2"/>
      <c r="EK56" s="178"/>
      <c r="EL56" s="2"/>
      <c r="EM56" s="2"/>
      <c r="EN56" s="2"/>
      <c r="EO56" s="178"/>
      <c r="EP56" s="2"/>
      <c r="EQ56" s="2"/>
      <c r="ER56" s="2"/>
      <c r="ES56" s="178"/>
      <c r="ET56" s="2"/>
      <c r="EU56" s="2"/>
      <c r="EV56" s="2"/>
      <c r="EW56" s="178"/>
      <c r="EX56" s="2"/>
      <c r="EY56" s="2"/>
      <c r="EZ56" s="2"/>
      <c r="FA56" s="178"/>
      <c r="FB56" s="2"/>
      <c r="FC56" s="2"/>
      <c r="FD56" s="2"/>
      <c r="FE56" s="178"/>
      <c r="FF56" s="2"/>
      <c r="FG56" s="2"/>
      <c r="FH56" s="2"/>
      <c r="FI56" s="178"/>
      <c r="FJ56" s="2"/>
      <c r="FK56" s="2"/>
      <c r="FL56" s="2"/>
      <c r="FM56" s="178"/>
      <c r="FN56" s="2"/>
      <c r="FO56" s="2"/>
      <c r="FP56" s="2"/>
      <c r="FQ56" s="178"/>
      <c r="FR56" s="2"/>
      <c r="FS56" s="2"/>
      <c r="FT56" s="2"/>
      <c r="FU56" s="178"/>
      <c r="FV56" s="2"/>
      <c r="FW56" s="2"/>
      <c r="FX56" s="2"/>
      <c r="FY56" s="178"/>
      <c r="FZ56" s="2"/>
      <c r="GA56" s="2"/>
      <c r="GB56" s="2"/>
      <c r="GC56" s="178"/>
      <c r="GD56" s="2"/>
      <c r="GE56" s="2"/>
      <c r="GF56" s="2"/>
      <c r="GG56" s="178"/>
      <c r="GH56" s="2"/>
      <c r="GI56" s="2"/>
      <c r="GJ56" s="2"/>
      <c r="GK56" s="178"/>
      <c r="GL56" s="2"/>
      <c r="GM56" s="2"/>
      <c r="GN56" s="2"/>
      <c r="GO56" s="178"/>
      <c r="GP56" s="2"/>
      <c r="GQ56" s="2"/>
      <c r="GR56" s="2"/>
      <c r="GS56" s="178"/>
      <c r="GT56" s="2"/>
      <c r="GU56" s="2"/>
      <c r="GV56" s="2"/>
      <c r="GW56" s="178"/>
      <c r="GX56" s="2"/>
      <c r="GY56" s="2"/>
      <c r="GZ56" s="2"/>
      <c r="HA56" s="756"/>
      <c r="HB56" s="81">
        <f t="shared" si="0"/>
        <v>15</v>
      </c>
      <c r="HC56" s="28">
        <f t="shared" si="1"/>
        <v>17</v>
      </c>
      <c r="HD56" s="762">
        <f t="shared" si="2"/>
        <v>10</v>
      </c>
      <c r="HE56" s="763">
        <f t="shared" si="3"/>
        <v>185004</v>
      </c>
    </row>
    <row r="57" spans="1:213" x14ac:dyDescent="0.25">
      <c r="A57" s="207" t="s">
        <v>166</v>
      </c>
      <c r="B57" s="778"/>
      <c r="C57" s="2"/>
      <c r="D57" s="2"/>
      <c r="E57" s="756"/>
      <c r="F57" s="778"/>
      <c r="G57" s="2"/>
      <c r="H57" s="2"/>
      <c r="I57" s="756"/>
      <c r="J57" s="778"/>
      <c r="K57" s="2"/>
      <c r="L57" s="2"/>
      <c r="M57" s="756"/>
      <c r="N57" s="778"/>
      <c r="O57" s="2"/>
      <c r="P57" s="2"/>
      <c r="Q57" s="756"/>
      <c r="R57" s="778"/>
      <c r="S57" s="2"/>
      <c r="T57" s="2"/>
      <c r="U57" s="756"/>
      <c r="V57" s="778"/>
      <c r="W57" s="2"/>
      <c r="X57" s="2"/>
      <c r="Y57" s="756"/>
      <c r="Z57" s="778"/>
      <c r="AA57" s="2"/>
      <c r="AB57" s="2"/>
      <c r="AC57" s="756"/>
      <c r="AD57" s="778"/>
      <c r="AE57" s="2"/>
      <c r="AF57" s="2"/>
      <c r="AG57" s="756"/>
      <c r="AH57" s="778"/>
      <c r="AI57" s="2"/>
      <c r="AJ57" s="2"/>
      <c r="AK57" s="756"/>
      <c r="AL57" s="778"/>
      <c r="AM57" s="2"/>
      <c r="AN57" s="2"/>
      <c r="AO57" s="756"/>
      <c r="AP57" s="778"/>
      <c r="AQ57" s="2"/>
      <c r="AR57" s="2"/>
      <c r="AS57" s="756"/>
      <c r="AT57" s="778"/>
      <c r="AU57" s="2"/>
      <c r="AV57" s="2"/>
      <c r="AW57" s="756"/>
      <c r="AX57" s="778"/>
      <c r="AY57" s="2"/>
      <c r="AZ57" s="2"/>
      <c r="BA57" s="756"/>
      <c r="BB57" s="778"/>
      <c r="BC57" s="2"/>
      <c r="BD57" s="2"/>
      <c r="BE57" s="756"/>
      <c r="BF57" s="778"/>
      <c r="BG57" s="2"/>
      <c r="BH57" s="2"/>
      <c r="BI57" s="756"/>
      <c r="BJ57" s="778"/>
      <c r="BK57" s="2"/>
      <c r="BL57" s="2"/>
      <c r="BM57" s="756"/>
      <c r="BN57" s="778"/>
      <c r="BO57" s="2"/>
      <c r="BP57" s="2"/>
      <c r="BQ57" s="756"/>
      <c r="BR57" s="778"/>
      <c r="BS57" s="2"/>
      <c r="BT57" s="2"/>
      <c r="BU57" s="756"/>
      <c r="BV57" s="778"/>
      <c r="BW57" s="2"/>
      <c r="BX57" s="2"/>
      <c r="BY57" s="756"/>
      <c r="BZ57" s="778"/>
      <c r="CA57" s="2"/>
      <c r="CB57" s="2"/>
      <c r="CC57" s="779"/>
      <c r="CD57" s="179"/>
      <c r="CE57" s="2"/>
      <c r="CF57" s="2"/>
      <c r="CG57" s="756"/>
      <c r="CH57" s="778"/>
      <c r="CI57" s="2"/>
      <c r="CJ57" s="2"/>
      <c r="CK57" s="779"/>
      <c r="CL57" s="179"/>
      <c r="CM57" s="2"/>
      <c r="CN57" s="2"/>
      <c r="CO57" s="178"/>
      <c r="CP57" s="2"/>
      <c r="CQ57" s="2"/>
      <c r="CR57" s="2"/>
      <c r="CS57" s="178"/>
      <c r="CT57" s="2"/>
      <c r="CU57" s="2"/>
      <c r="CV57" s="2"/>
      <c r="CW57" s="178"/>
      <c r="CX57" s="2"/>
      <c r="CY57" s="2"/>
      <c r="CZ57" s="2"/>
      <c r="DA57" s="178"/>
      <c r="DB57" s="2"/>
      <c r="DC57" s="2"/>
      <c r="DD57" s="2"/>
      <c r="DE57" s="178"/>
      <c r="DF57" s="2"/>
      <c r="DG57" s="2"/>
      <c r="DH57" s="2"/>
      <c r="DI57" s="178"/>
      <c r="DJ57" s="2"/>
      <c r="DK57" s="2"/>
      <c r="DL57" s="2"/>
      <c r="DM57" s="178"/>
      <c r="DN57" s="2"/>
      <c r="DO57" s="2"/>
      <c r="DP57" s="2"/>
      <c r="DQ57" s="178"/>
      <c r="DR57" s="2"/>
      <c r="DS57" s="2"/>
      <c r="DT57" s="2"/>
      <c r="DU57" s="178"/>
      <c r="DV57" s="2"/>
      <c r="DW57" s="2"/>
      <c r="DX57" s="2"/>
      <c r="DY57" s="178"/>
      <c r="DZ57" s="2"/>
      <c r="EA57" s="2"/>
      <c r="EB57" s="2"/>
      <c r="EC57" s="178"/>
      <c r="ED57" s="2"/>
      <c r="EE57" s="2"/>
      <c r="EF57" s="2"/>
      <c r="EG57" s="178"/>
      <c r="EH57" s="2"/>
      <c r="EI57" s="2"/>
      <c r="EJ57" s="2"/>
      <c r="EK57" s="178"/>
      <c r="EL57" s="2"/>
      <c r="EM57" s="2"/>
      <c r="EN57" s="2"/>
      <c r="EO57" s="178"/>
      <c r="EP57" s="2"/>
      <c r="EQ57" s="2"/>
      <c r="ER57" s="2"/>
      <c r="ES57" s="178"/>
      <c r="ET57" s="2"/>
      <c r="EU57" s="2"/>
      <c r="EV57" s="2"/>
      <c r="EW57" s="178"/>
      <c r="EX57" s="2"/>
      <c r="EY57" s="2"/>
      <c r="EZ57" s="2"/>
      <c r="FA57" s="178"/>
      <c r="FB57" s="2"/>
      <c r="FC57" s="2"/>
      <c r="FD57" s="2"/>
      <c r="FE57" s="178"/>
      <c r="FF57" s="2"/>
      <c r="FG57" s="2"/>
      <c r="FH57" s="2"/>
      <c r="FI57" s="178"/>
      <c r="FJ57" s="2"/>
      <c r="FK57" s="2"/>
      <c r="FL57" s="2"/>
      <c r="FM57" s="178"/>
      <c r="FN57" s="2"/>
      <c r="FO57" s="2"/>
      <c r="FP57" s="2"/>
      <c r="FQ57" s="178"/>
      <c r="FR57" s="2"/>
      <c r="FS57" s="2"/>
      <c r="FT57" s="2"/>
      <c r="FU57" s="178"/>
      <c r="FV57" s="2"/>
      <c r="FW57" s="2"/>
      <c r="FX57" s="2"/>
      <c r="FY57" s="178"/>
      <c r="FZ57" s="2"/>
      <c r="GA57" s="2"/>
      <c r="GB57" s="2"/>
      <c r="GC57" s="178"/>
      <c r="GD57" s="2"/>
      <c r="GE57" s="2"/>
      <c r="GF57" s="2"/>
      <c r="GG57" s="178"/>
      <c r="GH57" s="2"/>
      <c r="GI57" s="2"/>
      <c r="GJ57" s="2"/>
      <c r="GK57" s="178"/>
      <c r="GL57" s="2"/>
      <c r="GM57" s="2"/>
      <c r="GN57" s="2"/>
      <c r="GO57" s="178"/>
      <c r="GP57" s="2"/>
      <c r="GQ57" s="2"/>
      <c r="GR57" s="2"/>
      <c r="GS57" s="178"/>
      <c r="GT57" s="2"/>
      <c r="GU57" s="2"/>
      <c r="GV57" s="2"/>
      <c r="GW57" s="178"/>
      <c r="GX57" s="2"/>
      <c r="GY57" s="2"/>
      <c r="GZ57" s="2"/>
      <c r="HA57" s="756"/>
      <c r="HB57" s="81">
        <f t="shared" si="0"/>
        <v>0</v>
      </c>
      <c r="HC57" s="28">
        <f t="shared" si="1"/>
        <v>0</v>
      </c>
      <c r="HD57" s="762">
        <f t="shared" si="2"/>
        <v>0</v>
      </c>
      <c r="HE57" s="763">
        <f t="shared" si="3"/>
        <v>0</v>
      </c>
    </row>
    <row r="58" spans="1:213" x14ac:dyDescent="0.25">
      <c r="A58" s="207" t="s">
        <v>167</v>
      </c>
      <c r="B58" s="778"/>
      <c r="C58" s="2"/>
      <c r="D58" s="2"/>
      <c r="E58" s="756"/>
      <c r="F58" s="778"/>
      <c r="G58" s="2"/>
      <c r="H58" s="2"/>
      <c r="I58" s="756"/>
      <c r="J58" s="778"/>
      <c r="K58" s="2"/>
      <c r="L58" s="2"/>
      <c r="M58" s="756"/>
      <c r="N58" s="778"/>
      <c r="O58" s="2"/>
      <c r="P58" s="2"/>
      <c r="Q58" s="756"/>
      <c r="R58" s="778"/>
      <c r="S58" s="2"/>
      <c r="T58" s="2"/>
      <c r="U58" s="756"/>
      <c r="V58" s="778"/>
      <c r="W58" s="2"/>
      <c r="X58" s="2"/>
      <c r="Y58" s="756"/>
      <c r="Z58" s="778"/>
      <c r="AA58" s="2"/>
      <c r="AB58" s="2"/>
      <c r="AC58" s="756"/>
      <c r="AD58" s="778"/>
      <c r="AE58" s="2"/>
      <c r="AF58" s="2"/>
      <c r="AG58" s="756"/>
      <c r="AH58" s="778"/>
      <c r="AI58" s="2"/>
      <c r="AJ58" s="2"/>
      <c r="AK58" s="756"/>
      <c r="AL58" s="778"/>
      <c r="AM58" s="2"/>
      <c r="AN58" s="2"/>
      <c r="AO58" s="756"/>
      <c r="AP58" s="778"/>
      <c r="AQ58" s="2"/>
      <c r="AR58" s="2"/>
      <c r="AS58" s="756"/>
      <c r="AT58" s="778"/>
      <c r="AU58" s="2"/>
      <c r="AV58" s="2"/>
      <c r="AW58" s="756"/>
      <c r="AX58" s="778"/>
      <c r="AY58" s="2"/>
      <c r="AZ58" s="2"/>
      <c r="BA58" s="756"/>
      <c r="BB58" s="778"/>
      <c r="BC58" s="2"/>
      <c r="BD58" s="2"/>
      <c r="BE58" s="756"/>
      <c r="BF58" s="778"/>
      <c r="BG58" s="2"/>
      <c r="BH58" s="2"/>
      <c r="BI58" s="756"/>
      <c r="BJ58" s="778"/>
      <c r="BK58" s="2"/>
      <c r="BL58" s="2"/>
      <c r="BM58" s="756"/>
      <c r="BN58" s="778"/>
      <c r="BO58" s="2"/>
      <c r="BP58" s="2"/>
      <c r="BQ58" s="756"/>
      <c r="BR58" s="778"/>
      <c r="BS58" s="2"/>
      <c r="BT58" s="2"/>
      <c r="BU58" s="756"/>
      <c r="BV58" s="778"/>
      <c r="BW58" s="2"/>
      <c r="BX58" s="2"/>
      <c r="BY58" s="756"/>
      <c r="BZ58" s="778"/>
      <c r="CA58" s="2"/>
      <c r="CB58" s="2"/>
      <c r="CC58" s="779"/>
      <c r="CD58" s="179"/>
      <c r="CE58" s="2"/>
      <c r="CF58" s="2"/>
      <c r="CG58" s="756"/>
      <c r="CH58" s="778"/>
      <c r="CI58" s="2"/>
      <c r="CJ58" s="2"/>
      <c r="CK58" s="779"/>
      <c r="CL58" s="179"/>
      <c r="CM58" s="2"/>
      <c r="CN58" s="2"/>
      <c r="CO58" s="178"/>
      <c r="CP58" s="2"/>
      <c r="CQ58" s="2"/>
      <c r="CR58" s="2"/>
      <c r="CS58" s="178"/>
      <c r="CT58" s="2"/>
      <c r="CU58" s="2"/>
      <c r="CV58" s="2"/>
      <c r="CW58" s="178"/>
      <c r="CX58" s="2"/>
      <c r="CY58" s="2"/>
      <c r="CZ58" s="2"/>
      <c r="DA58" s="178"/>
      <c r="DB58" s="2"/>
      <c r="DC58" s="2"/>
      <c r="DD58" s="2"/>
      <c r="DE58" s="178"/>
      <c r="DF58" s="2"/>
      <c r="DG58" s="2"/>
      <c r="DH58" s="2"/>
      <c r="DI58" s="178"/>
      <c r="DJ58" s="2"/>
      <c r="DK58" s="2"/>
      <c r="DL58" s="2"/>
      <c r="DM58" s="178"/>
      <c r="DN58" s="2"/>
      <c r="DO58" s="2"/>
      <c r="DP58" s="2"/>
      <c r="DQ58" s="178"/>
      <c r="DR58" s="2"/>
      <c r="DS58" s="2"/>
      <c r="DT58" s="2"/>
      <c r="DU58" s="178"/>
      <c r="DV58" s="2"/>
      <c r="DW58" s="2"/>
      <c r="DX58" s="2"/>
      <c r="DY58" s="178"/>
      <c r="DZ58" s="2"/>
      <c r="EA58" s="2"/>
      <c r="EB58" s="2"/>
      <c r="EC58" s="178"/>
      <c r="ED58" s="2"/>
      <c r="EE58" s="2"/>
      <c r="EF58" s="2"/>
      <c r="EG58" s="178"/>
      <c r="EH58" s="2"/>
      <c r="EI58" s="2"/>
      <c r="EJ58" s="2"/>
      <c r="EK58" s="178"/>
      <c r="EL58" s="2"/>
      <c r="EM58" s="2"/>
      <c r="EN58" s="2"/>
      <c r="EO58" s="178"/>
      <c r="EP58" s="2"/>
      <c r="EQ58" s="2"/>
      <c r="ER58" s="2"/>
      <c r="ES58" s="178"/>
      <c r="ET58" s="2"/>
      <c r="EU58" s="2"/>
      <c r="EV58" s="2"/>
      <c r="EW58" s="178"/>
      <c r="EX58" s="2"/>
      <c r="EY58" s="2"/>
      <c r="EZ58" s="2"/>
      <c r="FA58" s="178"/>
      <c r="FB58" s="2"/>
      <c r="FC58" s="2"/>
      <c r="FD58" s="2"/>
      <c r="FE58" s="178"/>
      <c r="FF58" s="2"/>
      <c r="FG58" s="2"/>
      <c r="FH58" s="2"/>
      <c r="FI58" s="178"/>
      <c r="FJ58" s="2"/>
      <c r="FK58" s="2"/>
      <c r="FL58" s="2"/>
      <c r="FM58" s="178"/>
      <c r="FN58" s="2"/>
      <c r="FO58" s="2"/>
      <c r="FP58" s="2"/>
      <c r="FQ58" s="178"/>
      <c r="FR58" s="2"/>
      <c r="FS58" s="2"/>
      <c r="FT58" s="2"/>
      <c r="FU58" s="178"/>
      <c r="FV58" s="2"/>
      <c r="FW58" s="2"/>
      <c r="FX58" s="2"/>
      <c r="FY58" s="178"/>
      <c r="FZ58" s="2"/>
      <c r="GA58" s="2"/>
      <c r="GB58" s="2"/>
      <c r="GC58" s="178"/>
      <c r="GD58" s="2"/>
      <c r="GE58" s="2"/>
      <c r="GF58" s="2"/>
      <c r="GG58" s="178"/>
      <c r="GH58" s="2"/>
      <c r="GI58" s="2"/>
      <c r="GJ58" s="2"/>
      <c r="GK58" s="178"/>
      <c r="GL58" s="2"/>
      <c r="GM58" s="2"/>
      <c r="GN58" s="2"/>
      <c r="GO58" s="178"/>
      <c r="GP58" s="2"/>
      <c r="GQ58" s="2"/>
      <c r="GR58" s="2"/>
      <c r="GS58" s="178"/>
      <c r="GT58" s="2"/>
      <c r="GU58" s="2"/>
      <c r="GV58" s="2"/>
      <c r="GW58" s="178"/>
      <c r="GX58" s="2"/>
      <c r="GY58" s="2"/>
      <c r="GZ58" s="2"/>
      <c r="HA58" s="756"/>
      <c r="HB58" s="81">
        <f t="shared" si="0"/>
        <v>0</v>
      </c>
      <c r="HC58" s="28">
        <f t="shared" si="1"/>
        <v>0</v>
      </c>
      <c r="HD58" s="762">
        <f t="shared" si="2"/>
        <v>0</v>
      </c>
      <c r="HE58" s="763">
        <f t="shared" si="3"/>
        <v>0</v>
      </c>
    </row>
    <row r="59" spans="1:213" x14ac:dyDescent="0.25">
      <c r="A59" s="207" t="s">
        <v>168</v>
      </c>
      <c r="B59" s="778"/>
      <c r="C59" s="2"/>
      <c r="D59" s="2"/>
      <c r="E59" s="756"/>
      <c r="F59" s="778"/>
      <c r="G59" s="2"/>
      <c r="H59" s="2"/>
      <c r="I59" s="756"/>
      <c r="J59" s="778"/>
      <c r="K59" s="2"/>
      <c r="L59" s="2"/>
      <c r="M59" s="756"/>
      <c r="N59" s="778"/>
      <c r="O59" s="2"/>
      <c r="P59" s="2"/>
      <c r="Q59" s="756"/>
      <c r="R59" s="778"/>
      <c r="S59" s="2"/>
      <c r="T59" s="2"/>
      <c r="U59" s="756"/>
      <c r="V59" s="778"/>
      <c r="W59" s="2"/>
      <c r="X59" s="2"/>
      <c r="Y59" s="756"/>
      <c r="Z59" s="778"/>
      <c r="AA59" s="2"/>
      <c r="AB59" s="2"/>
      <c r="AC59" s="756"/>
      <c r="AD59" s="778"/>
      <c r="AE59" s="2"/>
      <c r="AF59" s="2"/>
      <c r="AG59" s="756"/>
      <c r="AH59" s="778"/>
      <c r="AI59" s="2"/>
      <c r="AJ59" s="2"/>
      <c r="AK59" s="756"/>
      <c r="AL59" s="778"/>
      <c r="AM59" s="2"/>
      <c r="AN59" s="2"/>
      <c r="AO59" s="756"/>
      <c r="AP59" s="778"/>
      <c r="AQ59" s="2"/>
      <c r="AR59" s="2"/>
      <c r="AS59" s="756"/>
      <c r="AT59" s="778"/>
      <c r="AU59" s="2"/>
      <c r="AV59" s="2"/>
      <c r="AW59" s="756"/>
      <c r="AX59" s="778"/>
      <c r="AY59" s="2"/>
      <c r="AZ59" s="2"/>
      <c r="BA59" s="756"/>
      <c r="BB59" s="778"/>
      <c r="BC59" s="2">
        <v>1</v>
      </c>
      <c r="BD59" s="2"/>
      <c r="BE59" s="756"/>
      <c r="BF59" s="778"/>
      <c r="BG59" s="2">
        <v>1</v>
      </c>
      <c r="BH59" s="2"/>
      <c r="BI59" s="756"/>
      <c r="BJ59" s="778"/>
      <c r="BK59" s="2"/>
      <c r="BL59" s="2"/>
      <c r="BM59" s="756"/>
      <c r="BN59" s="778"/>
      <c r="BO59" s="2"/>
      <c r="BP59" s="2"/>
      <c r="BQ59" s="756"/>
      <c r="BR59" s="778"/>
      <c r="BS59" s="2"/>
      <c r="BT59" s="2"/>
      <c r="BU59" s="756"/>
      <c r="BV59" s="778"/>
      <c r="BW59" s="2"/>
      <c r="BX59" s="2"/>
      <c r="BY59" s="756"/>
      <c r="BZ59" s="778">
        <v>1</v>
      </c>
      <c r="CA59" s="2"/>
      <c r="CB59" s="2"/>
      <c r="CC59" s="779"/>
      <c r="CD59" s="179"/>
      <c r="CE59" s="2">
        <v>1</v>
      </c>
      <c r="CF59" s="2"/>
      <c r="CG59" s="756"/>
      <c r="CH59" s="778"/>
      <c r="CI59" s="2"/>
      <c r="CJ59" s="2"/>
      <c r="CK59" s="779"/>
      <c r="CL59" s="179"/>
      <c r="CM59" s="2"/>
      <c r="CN59" s="2"/>
      <c r="CO59" s="178"/>
      <c r="CP59" s="2"/>
      <c r="CQ59" s="2"/>
      <c r="CR59" s="2"/>
      <c r="CS59" s="178"/>
      <c r="CT59" s="2"/>
      <c r="CU59" s="2"/>
      <c r="CV59" s="2"/>
      <c r="CW59" s="178"/>
      <c r="CX59" s="2">
        <v>1</v>
      </c>
      <c r="CY59" s="2"/>
      <c r="CZ59" s="2"/>
      <c r="DA59" s="178"/>
      <c r="DB59" s="2"/>
      <c r="DC59" s="2">
        <v>1</v>
      </c>
      <c r="DD59" s="2"/>
      <c r="DE59" s="178"/>
      <c r="DF59" s="2">
        <v>1</v>
      </c>
      <c r="DG59" s="2"/>
      <c r="DH59" s="2"/>
      <c r="DI59" s="178"/>
      <c r="DJ59" s="2"/>
      <c r="DK59" s="2"/>
      <c r="DL59" s="2"/>
      <c r="DM59" s="178"/>
      <c r="DN59" s="2"/>
      <c r="DO59" s="2"/>
      <c r="DP59" s="2"/>
      <c r="DQ59" s="178"/>
      <c r="DR59" s="2"/>
      <c r="DS59" s="2"/>
      <c r="DT59" s="2"/>
      <c r="DU59" s="178"/>
      <c r="DV59" s="2"/>
      <c r="DW59" s="2"/>
      <c r="DX59" s="2"/>
      <c r="DY59" s="178"/>
      <c r="DZ59" s="2"/>
      <c r="EA59" s="2"/>
      <c r="EB59" s="2"/>
      <c r="EC59" s="178"/>
      <c r="ED59" s="2"/>
      <c r="EE59" s="2"/>
      <c r="EF59" s="2"/>
      <c r="EG59" s="178"/>
      <c r="EH59" s="2"/>
      <c r="EI59" s="2"/>
      <c r="EJ59" s="2"/>
      <c r="EK59" s="178"/>
      <c r="EL59" s="2"/>
      <c r="EM59" s="2"/>
      <c r="EN59" s="2"/>
      <c r="EO59" s="178"/>
      <c r="EP59" s="2"/>
      <c r="EQ59" s="2"/>
      <c r="ER59" s="2"/>
      <c r="ES59" s="178"/>
      <c r="ET59" s="2"/>
      <c r="EU59" s="2"/>
      <c r="EV59" s="2"/>
      <c r="EW59" s="178"/>
      <c r="EX59" s="2"/>
      <c r="EY59" s="2"/>
      <c r="EZ59" s="2"/>
      <c r="FA59" s="178"/>
      <c r="FB59" s="2"/>
      <c r="FC59" s="2"/>
      <c r="FD59" s="2"/>
      <c r="FE59" s="178"/>
      <c r="FF59" s="2"/>
      <c r="FG59" s="2"/>
      <c r="FH59" s="2"/>
      <c r="FI59" s="178"/>
      <c r="FJ59" s="2"/>
      <c r="FK59" s="2"/>
      <c r="FL59" s="2"/>
      <c r="FM59" s="178"/>
      <c r="FN59" s="2"/>
      <c r="FO59" s="2"/>
      <c r="FP59" s="2"/>
      <c r="FQ59" s="178"/>
      <c r="FR59" s="2"/>
      <c r="FS59" s="2"/>
      <c r="FT59" s="2"/>
      <c r="FU59" s="178"/>
      <c r="FV59" s="2"/>
      <c r="FW59" s="2"/>
      <c r="FX59" s="2"/>
      <c r="FY59" s="178"/>
      <c r="FZ59" s="2"/>
      <c r="GA59" s="2"/>
      <c r="GB59" s="2"/>
      <c r="GC59" s="178"/>
      <c r="GD59" s="2"/>
      <c r="GE59" s="2"/>
      <c r="GF59" s="2"/>
      <c r="GG59" s="178"/>
      <c r="GH59" s="2"/>
      <c r="GI59" s="2"/>
      <c r="GJ59" s="2"/>
      <c r="GK59" s="178"/>
      <c r="GL59" s="2"/>
      <c r="GM59" s="2"/>
      <c r="GN59" s="2"/>
      <c r="GO59" s="178"/>
      <c r="GP59" s="2"/>
      <c r="GQ59" s="2"/>
      <c r="GR59" s="2"/>
      <c r="GS59" s="178"/>
      <c r="GT59" s="2"/>
      <c r="GU59" s="2"/>
      <c r="GV59" s="2"/>
      <c r="GW59" s="178"/>
      <c r="GX59" s="2"/>
      <c r="GY59" s="2"/>
      <c r="GZ59" s="2"/>
      <c r="HA59" s="756"/>
      <c r="HB59" s="81">
        <f t="shared" si="0"/>
        <v>3</v>
      </c>
      <c r="HC59" s="28">
        <f t="shared" si="1"/>
        <v>4</v>
      </c>
      <c r="HD59" s="762">
        <f t="shared" si="2"/>
        <v>0</v>
      </c>
      <c r="HE59" s="763">
        <f t="shared" si="3"/>
        <v>0</v>
      </c>
    </row>
    <row r="60" spans="1:213" x14ac:dyDescent="0.25">
      <c r="A60" s="207" t="s">
        <v>169</v>
      </c>
      <c r="B60" s="778"/>
      <c r="C60" s="2"/>
      <c r="D60" s="2"/>
      <c r="E60" s="756"/>
      <c r="F60" s="778"/>
      <c r="G60" s="2"/>
      <c r="H60" s="2"/>
      <c r="I60" s="756"/>
      <c r="J60" s="778">
        <v>1</v>
      </c>
      <c r="K60" s="2"/>
      <c r="L60" s="2"/>
      <c r="M60" s="756"/>
      <c r="N60" s="778"/>
      <c r="O60" s="2"/>
      <c r="P60" s="2"/>
      <c r="Q60" s="756"/>
      <c r="R60" s="778"/>
      <c r="S60" s="2"/>
      <c r="T60" s="2"/>
      <c r="U60" s="756"/>
      <c r="V60" s="778"/>
      <c r="W60" s="2"/>
      <c r="X60" s="2"/>
      <c r="Y60" s="756"/>
      <c r="Z60" s="778">
        <v>1</v>
      </c>
      <c r="AA60" s="2">
        <v>1</v>
      </c>
      <c r="AB60" s="2"/>
      <c r="AC60" s="756"/>
      <c r="AD60" s="778"/>
      <c r="AE60" s="2"/>
      <c r="AF60" s="2"/>
      <c r="AG60" s="756"/>
      <c r="AH60" s="778"/>
      <c r="AI60" s="2"/>
      <c r="AJ60" s="2"/>
      <c r="AK60" s="756"/>
      <c r="AL60" s="778"/>
      <c r="AM60" s="2">
        <v>2</v>
      </c>
      <c r="AN60" s="2"/>
      <c r="AO60" s="756"/>
      <c r="AP60" s="778"/>
      <c r="AQ60" s="2"/>
      <c r="AR60" s="2">
        <v>1</v>
      </c>
      <c r="AS60" s="756">
        <v>14279</v>
      </c>
      <c r="AT60" s="778"/>
      <c r="AU60" s="2"/>
      <c r="AV60" s="2"/>
      <c r="AW60" s="756"/>
      <c r="AX60" s="778"/>
      <c r="AY60" s="2"/>
      <c r="AZ60" s="2"/>
      <c r="BA60" s="756"/>
      <c r="BB60" s="778"/>
      <c r="BC60" s="2"/>
      <c r="BD60" s="2"/>
      <c r="BE60" s="756"/>
      <c r="BF60" s="778"/>
      <c r="BG60" s="2"/>
      <c r="BH60" s="2"/>
      <c r="BI60" s="756"/>
      <c r="BJ60" s="778"/>
      <c r="BK60" s="2"/>
      <c r="BL60" s="2"/>
      <c r="BM60" s="756"/>
      <c r="BN60" s="778"/>
      <c r="BO60" s="2"/>
      <c r="BP60" s="2"/>
      <c r="BQ60" s="756"/>
      <c r="BR60" s="778"/>
      <c r="BS60" s="2"/>
      <c r="BT60" s="2"/>
      <c r="BU60" s="756"/>
      <c r="BV60" s="778"/>
      <c r="BW60" s="2"/>
      <c r="BX60" s="2"/>
      <c r="BY60" s="756"/>
      <c r="BZ60" s="778"/>
      <c r="CA60" s="2"/>
      <c r="CB60" s="2"/>
      <c r="CC60" s="779"/>
      <c r="CD60" s="179"/>
      <c r="CE60" s="2"/>
      <c r="CF60" s="2"/>
      <c r="CG60" s="756"/>
      <c r="CH60" s="778"/>
      <c r="CI60" s="2"/>
      <c r="CJ60" s="2"/>
      <c r="CK60" s="779"/>
      <c r="CL60" s="179"/>
      <c r="CM60" s="2"/>
      <c r="CN60" s="2"/>
      <c r="CO60" s="178"/>
      <c r="CP60" s="2"/>
      <c r="CQ60" s="2">
        <v>1</v>
      </c>
      <c r="CR60" s="2"/>
      <c r="CS60" s="178"/>
      <c r="CT60" s="2"/>
      <c r="CU60" s="2"/>
      <c r="CV60" s="2"/>
      <c r="CW60" s="178"/>
      <c r="CX60" s="2"/>
      <c r="CY60" s="2"/>
      <c r="CZ60" s="2"/>
      <c r="DA60" s="178"/>
      <c r="DB60" s="2"/>
      <c r="DC60" s="2"/>
      <c r="DD60" s="2"/>
      <c r="DE60" s="178"/>
      <c r="DF60" s="2"/>
      <c r="DG60" s="2"/>
      <c r="DH60" s="2"/>
      <c r="DI60" s="178"/>
      <c r="DJ60" s="2"/>
      <c r="DK60" s="2"/>
      <c r="DL60" s="2"/>
      <c r="DM60" s="178"/>
      <c r="DN60" s="2"/>
      <c r="DO60" s="2"/>
      <c r="DP60" s="2"/>
      <c r="DQ60" s="178"/>
      <c r="DR60" s="2"/>
      <c r="DS60" s="2"/>
      <c r="DT60" s="2"/>
      <c r="DU60" s="178"/>
      <c r="DV60" s="2"/>
      <c r="DW60" s="2"/>
      <c r="DX60" s="2"/>
      <c r="DY60" s="178"/>
      <c r="DZ60" s="2"/>
      <c r="EA60" s="2"/>
      <c r="EB60" s="2"/>
      <c r="EC60" s="178"/>
      <c r="ED60" s="2"/>
      <c r="EE60" s="2"/>
      <c r="EF60" s="2"/>
      <c r="EG60" s="178"/>
      <c r="EH60" s="2"/>
      <c r="EI60" s="2"/>
      <c r="EJ60" s="2"/>
      <c r="EK60" s="178"/>
      <c r="EL60" s="2"/>
      <c r="EM60" s="2"/>
      <c r="EN60" s="2"/>
      <c r="EO60" s="178"/>
      <c r="EP60" s="2"/>
      <c r="EQ60" s="2"/>
      <c r="ER60" s="2"/>
      <c r="ES60" s="178"/>
      <c r="ET60" s="2"/>
      <c r="EU60" s="2"/>
      <c r="EV60" s="2"/>
      <c r="EW60" s="178"/>
      <c r="EX60" s="2"/>
      <c r="EY60" s="2"/>
      <c r="EZ60" s="2"/>
      <c r="FA60" s="178"/>
      <c r="FB60" s="2"/>
      <c r="FC60" s="2"/>
      <c r="FD60" s="2"/>
      <c r="FE60" s="178"/>
      <c r="FF60" s="2"/>
      <c r="FG60" s="2"/>
      <c r="FH60" s="2"/>
      <c r="FI60" s="178"/>
      <c r="FJ60" s="2"/>
      <c r="FK60" s="2"/>
      <c r="FL60" s="2"/>
      <c r="FM60" s="178"/>
      <c r="FN60" s="2"/>
      <c r="FO60" s="2"/>
      <c r="FP60" s="2"/>
      <c r="FQ60" s="178"/>
      <c r="FR60" s="2"/>
      <c r="FS60" s="2"/>
      <c r="FT60" s="2"/>
      <c r="FU60" s="178"/>
      <c r="FV60" s="2"/>
      <c r="FW60" s="2"/>
      <c r="FX60" s="2"/>
      <c r="FY60" s="178"/>
      <c r="FZ60" s="2"/>
      <c r="GA60" s="2"/>
      <c r="GB60" s="2"/>
      <c r="GC60" s="178"/>
      <c r="GD60" s="2"/>
      <c r="GE60" s="2"/>
      <c r="GF60" s="2"/>
      <c r="GG60" s="178"/>
      <c r="GH60" s="2"/>
      <c r="GI60" s="2"/>
      <c r="GJ60" s="2"/>
      <c r="GK60" s="178"/>
      <c r="GL60" s="2"/>
      <c r="GM60" s="2"/>
      <c r="GN60" s="2"/>
      <c r="GO60" s="178"/>
      <c r="GP60" s="2"/>
      <c r="GQ60" s="2"/>
      <c r="GR60" s="2"/>
      <c r="GS60" s="178"/>
      <c r="GT60" s="2"/>
      <c r="GU60" s="2"/>
      <c r="GV60" s="2"/>
      <c r="GW60" s="178"/>
      <c r="GX60" s="2"/>
      <c r="GY60" s="2"/>
      <c r="GZ60" s="2"/>
      <c r="HA60" s="756"/>
      <c r="HB60" s="81">
        <f t="shared" si="0"/>
        <v>2</v>
      </c>
      <c r="HC60" s="28">
        <f t="shared" si="1"/>
        <v>4</v>
      </c>
      <c r="HD60" s="762">
        <f t="shared" si="2"/>
        <v>1</v>
      </c>
      <c r="HE60" s="763">
        <f t="shared" si="3"/>
        <v>14279</v>
      </c>
    </row>
    <row r="61" spans="1:213" x14ac:dyDescent="0.25">
      <c r="A61" s="207" t="s">
        <v>170</v>
      </c>
      <c r="B61" s="778"/>
      <c r="C61" s="2"/>
      <c r="D61" s="2"/>
      <c r="E61" s="756"/>
      <c r="F61" s="778"/>
      <c r="G61" s="2"/>
      <c r="H61" s="2"/>
      <c r="I61" s="756"/>
      <c r="J61" s="778"/>
      <c r="K61" s="2"/>
      <c r="L61" s="2"/>
      <c r="M61" s="756"/>
      <c r="N61" s="778"/>
      <c r="O61" s="2"/>
      <c r="P61" s="2"/>
      <c r="Q61" s="756"/>
      <c r="R61" s="778"/>
      <c r="S61" s="2"/>
      <c r="T61" s="2"/>
      <c r="U61" s="756"/>
      <c r="V61" s="778"/>
      <c r="W61" s="2"/>
      <c r="X61" s="2"/>
      <c r="Y61" s="756"/>
      <c r="Z61" s="778"/>
      <c r="AA61" s="2"/>
      <c r="AB61" s="2"/>
      <c r="AC61" s="756"/>
      <c r="AD61" s="778"/>
      <c r="AE61" s="2"/>
      <c r="AF61" s="2"/>
      <c r="AG61" s="756"/>
      <c r="AH61" s="778"/>
      <c r="AI61" s="2"/>
      <c r="AJ61" s="2">
        <v>1</v>
      </c>
      <c r="AK61" s="756">
        <v>12470</v>
      </c>
      <c r="AL61" s="778"/>
      <c r="AM61" s="2"/>
      <c r="AN61" s="2"/>
      <c r="AO61" s="756"/>
      <c r="AP61" s="778"/>
      <c r="AQ61" s="2"/>
      <c r="AR61" s="2"/>
      <c r="AS61" s="756"/>
      <c r="AT61" s="778">
        <v>1</v>
      </c>
      <c r="AU61" s="2"/>
      <c r="AV61" s="2"/>
      <c r="AW61" s="756"/>
      <c r="AX61" s="778"/>
      <c r="AY61" s="2"/>
      <c r="AZ61" s="2"/>
      <c r="BA61" s="756"/>
      <c r="BB61" s="778"/>
      <c r="BC61" s="2"/>
      <c r="BD61" s="2"/>
      <c r="BE61" s="756"/>
      <c r="BF61" s="778"/>
      <c r="BG61" s="2"/>
      <c r="BH61" s="2"/>
      <c r="BI61" s="756">
        <v>-5903</v>
      </c>
      <c r="BJ61" s="778">
        <v>1</v>
      </c>
      <c r="BK61" s="2">
        <v>1</v>
      </c>
      <c r="BL61" s="2"/>
      <c r="BM61" s="756"/>
      <c r="BN61" s="778"/>
      <c r="BO61" s="2"/>
      <c r="BP61" s="2"/>
      <c r="BQ61" s="756">
        <v>300</v>
      </c>
      <c r="BR61" s="778"/>
      <c r="BS61" s="2"/>
      <c r="BT61" s="2"/>
      <c r="BU61" s="756"/>
      <c r="BV61" s="778">
        <v>3</v>
      </c>
      <c r="BW61" s="2">
        <v>1</v>
      </c>
      <c r="BX61" s="2"/>
      <c r="BY61" s="756"/>
      <c r="BZ61" s="778"/>
      <c r="CA61" s="2">
        <v>1</v>
      </c>
      <c r="CB61" s="2"/>
      <c r="CC61" s="779"/>
      <c r="CD61" s="179"/>
      <c r="CE61" s="2"/>
      <c r="CF61" s="2"/>
      <c r="CG61" s="756"/>
      <c r="CH61" s="778"/>
      <c r="CI61" s="2"/>
      <c r="CJ61" s="2"/>
      <c r="CK61" s="779"/>
      <c r="CL61" s="179"/>
      <c r="CM61" s="2"/>
      <c r="CN61" s="2"/>
      <c r="CO61" s="178"/>
      <c r="CP61" s="2"/>
      <c r="CQ61" s="2"/>
      <c r="CR61" s="2"/>
      <c r="CS61" s="178"/>
      <c r="CT61" s="2"/>
      <c r="CU61" s="2"/>
      <c r="CV61" s="2"/>
      <c r="CW61" s="178"/>
      <c r="CX61" s="2"/>
      <c r="CY61" s="2"/>
      <c r="CZ61" s="2"/>
      <c r="DA61" s="178"/>
      <c r="DB61" s="2"/>
      <c r="DC61" s="2"/>
      <c r="DD61" s="2"/>
      <c r="DE61" s="178"/>
      <c r="DF61" s="2"/>
      <c r="DG61" s="2"/>
      <c r="DH61" s="2"/>
      <c r="DI61" s="178"/>
      <c r="DJ61" s="2"/>
      <c r="DK61" s="2"/>
      <c r="DL61" s="2"/>
      <c r="DM61" s="178"/>
      <c r="DN61" s="2"/>
      <c r="DO61" s="2"/>
      <c r="DP61" s="2"/>
      <c r="DQ61" s="178"/>
      <c r="DR61" s="2"/>
      <c r="DS61" s="2"/>
      <c r="DT61" s="2"/>
      <c r="DU61" s="178"/>
      <c r="DV61" s="2"/>
      <c r="DW61" s="2"/>
      <c r="DX61" s="2"/>
      <c r="DY61" s="178"/>
      <c r="DZ61" s="2"/>
      <c r="EA61" s="2"/>
      <c r="EB61" s="2"/>
      <c r="EC61" s="178"/>
      <c r="ED61" s="2"/>
      <c r="EE61" s="2"/>
      <c r="EF61" s="2"/>
      <c r="EG61" s="178"/>
      <c r="EH61" s="2"/>
      <c r="EI61" s="2"/>
      <c r="EJ61" s="2"/>
      <c r="EK61" s="178"/>
      <c r="EL61" s="2"/>
      <c r="EM61" s="2"/>
      <c r="EN61" s="2"/>
      <c r="EO61" s="178"/>
      <c r="EP61" s="2"/>
      <c r="EQ61" s="2"/>
      <c r="ER61" s="2"/>
      <c r="ES61" s="178"/>
      <c r="ET61" s="2"/>
      <c r="EU61" s="2"/>
      <c r="EV61" s="2"/>
      <c r="EW61" s="178"/>
      <c r="EX61" s="2"/>
      <c r="EY61" s="2"/>
      <c r="EZ61" s="2"/>
      <c r="FA61" s="178"/>
      <c r="FB61" s="2"/>
      <c r="FC61" s="2"/>
      <c r="FD61" s="2"/>
      <c r="FE61" s="178"/>
      <c r="FF61" s="2"/>
      <c r="FG61" s="2"/>
      <c r="FH61" s="2"/>
      <c r="FI61" s="178"/>
      <c r="FJ61" s="2"/>
      <c r="FK61" s="2"/>
      <c r="FL61" s="2"/>
      <c r="FM61" s="178"/>
      <c r="FN61" s="2"/>
      <c r="FO61" s="2"/>
      <c r="FP61" s="2"/>
      <c r="FQ61" s="178"/>
      <c r="FR61" s="2"/>
      <c r="FS61" s="2"/>
      <c r="FT61" s="2"/>
      <c r="FU61" s="178"/>
      <c r="FV61" s="2"/>
      <c r="FW61" s="2"/>
      <c r="FX61" s="2"/>
      <c r="FY61" s="178"/>
      <c r="FZ61" s="2"/>
      <c r="GA61" s="2"/>
      <c r="GB61" s="2"/>
      <c r="GC61" s="178"/>
      <c r="GD61" s="2"/>
      <c r="GE61" s="2"/>
      <c r="GF61" s="2"/>
      <c r="GG61" s="178"/>
      <c r="GH61" s="2"/>
      <c r="GI61" s="2"/>
      <c r="GJ61" s="2"/>
      <c r="GK61" s="178"/>
      <c r="GL61" s="2"/>
      <c r="GM61" s="2"/>
      <c r="GN61" s="2"/>
      <c r="GO61" s="178"/>
      <c r="GP61" s="2"/>
      <c r="GQ61" s="2"/>
      <c r="GR61" s="2"/>
      <c r="GS61" s="178"/>
      <c r="GT61" s="2"/>
      <c r="GU61" s="2"/>
      <c r="GV61" s="2"/>
      <c r="GW61" s="178"/>
      <c r="GX61" s="2"/>
      <c r="GY61" s="2"/>
      <c r="GZ61" s="2"/>
      <c r="HA61" s="756"/>
      <c r="HB61" s="81">
        <f t="shared" si="0"/>
        <v>5</v>
      </c>
      <c r="HC61" s="28">
        <f t="shared" si="1"/>
        <v>3</v>
      </c>
      <c r="HD61" s="762">
        <f t="shared" si="2"/>
        <v>1</v>
      </c>
      <c r="HE61" s="763">
        <f t="shared" si="3"/>
        <v>6867</v>
      </c>
    </row>
    <row r="62" spans="1:213" x14ac:dyDescent="0.25">
      <c r="A62" s="207" t="s">
        <v>171</v>
      </c>
      <c r="B62" s="778"/>
      <c r="C62" s="2"/>
      <c r="D62" s="2"/>
      <c r="E62" s="756"/>
      <c r="F62" s="778"/>
      <c r="G62" s="2"/>
      <c r="H62" s="2"/>
      <c r="I62" s="756"/>
      <c r="J62" s="778"/>
      <c r="K62" s="2"/>
      <c r="L62" s="2"/>
      <c r="M62" s="756"/>
      <c r="N62" s="778"/>
      <c r="O62" s="2"/>
      <c r="P62" s="2"/>
      <c r="Q62" s="756"/>
      <c r="R62" s="778"/>
      <c r="S62" s="2"/>
      <c r="T62" s="2"/>
      <c r="U62" s="756"/>
      <c r="V62" s="778"/>
      <c r="W62" s="2"/>
      <c r="X62" s="2"/>
      <c r="Y62" s="756"/>
      <c r="Z62" s="778"/>
      <c r="AA62" s="2"/>
      <c r="AB62" s="2"/>
      <c r="AC62" s="756"/>
      <c r="AD62" s="778"/>
      <c r="AE62" s="2"/>
      <c r="AF62" s="2"/>
      <c r="AG62" s="756"/>
      <c r="AH62" s="778"/>
      <c r="AI62" s="2"/>
      <c r="AJ62" s="2"/>
      <c r="AK62" s="756"/>
      <c r="AL62" s="778"/>
      <c r="AM62" s="2"/>
      <c r="AN62" s="2"/>
      <c r="AO62" s="756"/>
      <c r="AP62" s="778"/>
      <c r="AQ62" s="2"/>
      <c r="AR62" s="2"/>
      <c r="AS62" s="756"/>
      <c r="AT62" s="778"/>
      <c r="AU62" s="2"/>
      <c r="AV62" s="2"/>
      <c r="AW62" s="756"/>
      <c r="AX62" s="778"/>
      <c r="AY62" s="2"/>
      <c r="AZ62" s="2"/>
      <c r="BA62" s="756"/>
      <c r="BB62" s="778"/>
      <c r="BC62" s="2"/>
      <c r="BD62" s="2"/>
      <c r="BE62" s="756"/>
      <c r="BF62" s="778"/>
      <c r="BG62" s="2"/>
      <c r="BH62" s="2"/>
      <c r="BI62" s="756"/>
      <c r="BJ62" s="778"/>
      <c r="BK62" s="2"/>
      <c r="BL62" s="2"/>
      <c r="BM62" s="756"/>
      <c r="BN62" s="778"/>
      <c r="BO62" s="2"/>
      <c r="BP62" s="2"/>
      <c r="BQ62" s="756"/>
      <c r="BR62" s="778"/>
      <c r="BS62" s="2"/>
      <c r="BT62" s="2"/>
      <c r="BU62" s="756"/>
      <c r="BV62" s="778"/>
      <c r="BW62" s="2"/>
      <c r="BX62" s="2"/>
      <c r="BY62" s="756"/>
      <c r="BZ62" s="778"/>
      <c r="CA62" s="2"/>
      <c r="CB62" s="2"/>
      <c r="CC62" s="779"/>
      <c r="CD62" s="179"/>
      <c r="CE62" s="2"/>
      <c r="CF62" s="2"/>
      <c r="CG62" s="756"/>
      <c r="CH62" s="778"/>
      <c r="CI62" s="2"/>
      <c r="CJ62" s="2"/>
      <c r="CK62" s="779"/>
      <c r="CL62" s="179"/>
      <c r="CM62" s="2"/>
      <c r="CN62" s="2"/>
      <c r="CO62" s="178"/>
      <c r="CP62" s="2"/>
      <c r="CQ62" s="2"/>
      <c r="CR62" s="2"/>
      <c r="CS62" s="178"/>
      <c r="CT62" s="2"/>
      <c r="CU62" s="2"/>
      <c r="CV62" s="2"/>
      <c r="CW62" s="178"/>
      <c r="CX62" s="2"/>
      <c r="CY62" s="2">
        <v>1</v>
      </c>
      <c r="CZ62" s="2"/>
      <c r="DA62" s="178"/>
      <c r="DB62" s="2"/>
      <c r="DC62" s="2"/>
      <c r="DD62" s="2"/>
      <c r="DE62" s="178"/>
      <c r="DF62" s="2"/>
      <c r="DG62" s="2"/>
      <c r="DH62" s="2"/>
      <c r="DI62" s="178"/>
      <c r="DJ62" s="2"/>
      <c r="DK62" s="2"/>
      <c r="DL62" s="2"/>
      <c r="DM62" s="178"/>
      <c r="DN62" s="2"/>
      <c r="DO62" s="2"/>
      <c r="DP62" s="2"/>
      <c r="DQ62" s="178"/>
      <c r="DR62" s="2"/>
      <c r="DS62" s="2"/>
      <c r="DT62" s="2"/>
      <c r="DU62" s="178"/>
      <c r="DV62" s="2"/>
      <c r="DW62" s="2"/>
      <c r="DX62" s="2"/>
      <c r="DY62" s="178"/>
      <c r="DZ62" s="2"/>
      <c r="EA62" s="2"/>
      <c r="EB62" s="2"/>
      <c r="EC62" s="178"/>
      <c r="ED62" s="2"/>
      <c r="EE62" s="2"/>
      <c r="EF62" s="2"/>
      <c r="EG62" s="178"/>
      <c r="EH62" s="2"/>
      <c r="EI62" s="2"/>
      <c r="EJ62" s="2"/>
      <c r="EK62" s="178"/>
      <c r="EL62" s="2"/>
      <c r="EM62" s="2"/>
      <c r="EN62" s="2"/>
      <c r="EO62" s="178"/>
      <c r="EP62" s="2"/>
      <c r="EQ62" s="2"/>
      <c r="ER62" s="2"/>
      <c r="ES62" s="178"/>
      <c r="ET62" s="2"/>
      <c r="EU62" s="2"/>
      <c r="EV62" s="2"/>
      <c r="EW62" s="178"/>
      <c r="EX62" s="2"/>
      <c r="EY62" s="2"/>
      <c r="EZ62" s="2"/>
      <c r="FA62" s="178"/>
      <c r="FB62" s="2"/>
      <c r="FC62" s="2"/>
      <c r="FD62" s="2"/>
      <c r="FE62" s="178"/>
      <c r="FF62" s="2"/>
      <c r="FG62" s="2"/>
      <c r="FH62" s="2"/>
      <c r="FI62" s="178"/>
      <c r="FJ62" s="2"/>
      <c r="FK62" s="2"/>
      <c r="FL62" s="2"/>
      <c r="FM62" s="178"/>
      <c r="FN62" s="2"/>
      <c r="FO62" s="2"/>
      <c r="FP62" s="2"/>
      <c r="FQ62" s="178"/>
      <c r="FR62" s="2"/>
      <c r="FS62" s="2"/>
      <c r="FT62" s="2"/>
      <c r="FU62" s="178"/>
      <c r="FV62" s="2"/>
      <c r="FW62" s="2"/>
      <c r="FX62" s="2"/>
      <c r="FY62" s="178"/>
      <c r="FZ62" s="2"/>
      <c r="GA62" s="2"/>
      <c r="GB62" s="2"/>
      <c r="GC62" s="178"/>
      <c r="GD62" s="2"/>
      <c r="GE62" s="2"/>
      <c r="GF62" s="2"/>
      <c r="GG62" s="178"/>
      <c r="GH62" s="2"/>
      <c r="GI62" s="2"/>
      <c r="GJ62" s="2"/>
      <c r="GK62" s="178"/>
      <c r="GL62" s="2"/>
      <c r="GM62" s="2"/>
      <c r="GN62" s="2"/>
      <c r="GO62" s="178"/>
      <c r="GP62" s="2"/>
      <c r="GQ62" s="2"/>
      <c r="GR62" s="2"/>
      <c r="GS62" s="178"/>
      <c r="GT62" s="2"/>
      <c r="GU62" s="2"/>
      <c r="GV62" s="2"/>
      <c r="GW62" s="178"/>
      <c r="GX62" s="2"/>
      <c r="GY62" s="2"/>
      <c r="GZ62" s="2"/>
      <c r="HA62" s="756"/>
      <c r="HB62" s="81">
        <f t="shared" si="0"/>
        <v>0</v>
      </c>
      <c r="HC62" s="28">
        <f t="shared" si="1"/>
        <v>1</v>
      </c>
      <c r="HD62" s="762">
        <f t="shared" si="2"/>
        <v>0</v>
      </c>
      <c r="HE62" s="763">
        <f t="shared" si="3"/>
        <v>0</v>
      </c>
    </row>
    <row r="63" spans="1:213" x14ac:dyDescent="0.25">
      <c r="A63" s="209" t="s">
        <v>172</v>
      </c>
      <c r="B63" s="780"/>
      <c r="C63" s="752"/>
      <c r="D63" s="752"/>
      <c r="E63" s="757"/>
      <c r="F63" s="780"/>
      <c r="G63" s="752"/>
      <c r="H63" s="752"/>
      <c r="I63" s="757"/>
      <c r="J63" s="780"/>
      <c r="K63" s="752"/>
      <c r="L63" s="752"/>
      <c r="M63" s="757"/>
      <c r="N63" s="780"/>
      <c r="O63" s="752"/>
      <c r="P63" s="752"/>
      <c r="Q63" s="757"/>
      <c r="R63" s="780"/>
      <c r="S63" s="752"/>
      <c r="T63" s="752"/>
      <c r="U63" s="757"/>
      <c r="V63" s="780"/>
      <c r="W63" s="752"/>
      <c r="X63" s="752"/>
      <c r="Y63" s="757"/>
      <c r="Z63" s="780"/>
      <c r="AA63" s="752"/>
      <c r="AB63" s="752"/>
      <c r="AC63" s="757"/>
      <c r="AD63" s="780"/>
      <c r="AE63" s="752"/>
      <c r="AF63" s="752"/>
      <c r="AG63" s="757"/>
      <c r="AH63" s="780"/>
      <c r="AI63" s="752"/>
      <c r="AJ63" s="752"/>
      <c r="AK63" s="757"/>
      <c r="AL63" s="780"/>
      <c r="AM63" s="752"/>
      <c r="AN63" s="752"/>
      <c r="AO63" s="757"/>
      <c r="AP63" s="780"/>
      <c r="AQ63" s="752"/>
      <c r="AR63" s="752"/>
      <c r="AS63" s="757"/>
      <c r="AT63" s="780"/>
      <c r="AU63" s="752"/>
      <c r="AV63" s="752"/>
      <c r="AW63" s="757"/>
      <c r="AX63" s="780"/>
      <c r="AY63" s="752"/>
      <c r="AZ63" s="752"/>
      <c r="BA63" s="757"/>
      <c r="BB63" s="780"/>
      <c r="BC63" s="752"/>
      <c r="BD63" s="752"/>
      <c r="BE63" s="757"/>
      <c r="BF63" s="780"/>
      <c r="BG63" s="752"/>
      <c r="BH63" s="752"/>
      <c r="BI63" s="757"/>
      <c r="BJ63" s="780"/>
      <c r="BK63" s="752"/>
      <c r="BL63" s="752"/>
      <c r="BM63" s="757"/>
      <c r="BN63" s="780"/>
      <c r="BO63" s="752"/>
      <c r="BP63" s="752"/>
      <c r="BQ63" s="757"/>
      <c r="BR63" s="780"/>
      <c r="BS63" s="752"/>
      <c r="BT63" s="752"/>
      <c r="BU63" s="757"/>
      <c r="BV63" s="780"/>
      <c r="BW63" s="752"/>
      <c r="BX63" s="752"/>
      <c r="BY63" s="757"/>
      <c r="BZ63" s="780"/>
      <c r="CA63" s="752"/>
      <c r="CB63" s="752"/>
      <c r="CC63" s="781"/>
      <c r="CD63" s="751"/>
      <c r="CE63" s="752"/>
      <c r="CF63" s="752"/>
      <c r="CG63" s="757"/>
      <c r="CH63" s="780"/>
      <c r="CI63" s="752"/>
      <c r="CJ63" s="752"/>
      <c r="CK63" s="781"/>
      <c r="CL63" s="751"/>
      <c r="CM63" s="752"/>
      <c r="CN63" s="752"/>
      <c r="CO63" s="753"/>
      <c r="CP63" s="752"/>
      <c r="CQ63" s="752"/>
      <c r="CR63" s="752"/>
      <c r="CS63" s="753"/>
      <c r="CT63" s="752"/>
      <c r="CU63" s="752"/>
      <c r="CV63" s="752"/>
      <c r="CW63" s="753"/>
      <c r="CX63" s="752"/>
      <c r="CY63" s="752"/>
      <c r="CZ63" s="752"/>
      <c r="DA63" s="753"/>
      <c r="DB63" s="752"/>
      <c r="DC63" s="752"/>
      <c r="DD63" s="752"/>
      <c r="DE63" s="753"/>
      <c r="DF63" s="752"/>
      <c r="DG63" s="752"/>
      <c r="DH63" s="752"/>
      <c r="DI63" s="753"/>
      <c r="DJ63" s="752"/>
      <c r="DK63" s="752"/>
      <c r="DL63" s="752"/>
      <c r="DM63" s="753"/>
      <c r="DN63" s="752"/>
      <c r="DO63" s="752"/>
      <c r="DP63" s="752"/>
      <c r="DQ63" s="753"/>
      <c r="DR63" s="752"/>
      <c r="DS63" s="752"/>
      <c r="DT63" s="752"/>
      <c r="DU63" s="753"/>
      <c r="DV63" s="752"/>
      <c r="DW63" s="752"/>
      <c r="DX63" s="752"/>
      <c r="DY63" s="753"/>
      <c r="DZ63" s="752"/>
      <c r="EA63" s="752"/>
      <c r="EB63" s="752"/>
      <c r="EC63" s="753"/>
      <c r="ED63" s="752"/>
      <c r="EE63" s="752"/>
      <c r="EF63" s="752"/>
      <c r="EG63" s="753"/>
      <c r="EH63" s="752"/>
      <c r="EI63" s="752"/>
      <c r="EJ63" s="752"/>
      <c r="EK63" s="753"/>
      <c r="EL63" s="752"/>
      <c r="EM63" s="752"/>
      <c r="EN63" s="752"/>
      <c r="EO63" s="753"/>
      <c r="EP63" s="752"/>
      <c r="EQ63" s="752"/>
      <c r="ER63" s="752"/>
      <c r="ES63" s="753"/>
      <c r="ET63" s="752"/>
      <c r="EU63" s="752"/>
      <c r="EV63" s="752"/>
      <c r="EW63" s="753"/>
      <c r="EX63" s="752"/>
      <c r="EY63" s="752"/>
      <c r="EZ63" s="752"/>
      <c r="FA63" s="753"/>
      <c r="FB63" s="752"/>
      <c r="FC63" s="752"/>
      <c r="FD63" s="752"/>
      <c r="FE63" s="753"/>
      <c r="FF63" s="752"/>
      <c r="FG63" s="752"/>
      <c r="FH63" s="752"/>
      <c r="FI63" s="753"/>
      <c r="FJ63" s="752"/>
      <c r="FK63" s="752"/>
      <c r="FL63" s="752"/>
      <c r="FM63" s="753"/>
      <c r="FN63" s="752"/>
      <c r="FO63" s="752"/>
      <c r="FP63" s="752"/>
      <c r="FQ63" s="753"/>
      <c r="FR63" s="752"/>
      <c r="FS63" s="752"/>
      <c r="FT63" s="752"/>
      <c r="FU63" s="753"/>
      <c r="FV63" s="752"/>
      <c r="FW63" s="752"/>
      <c r="FX63" s="752"/>
      <c r="FY63" s="753"/>
      <c r="FZ63" s="752"/>
      <c r="GA63" s="752"/>
      <c r="GB63" s="752"/>
      <c r="GC63" s="753"/>
      <c r="GD63" s="752"/>
      <c r="GE63" s="752"/>
      <c r="GF63" s="752"/>
      <c r="GG63" s="753"/>
      <c r="GH63" s="752"/>
      <c r="GI63" s="752"/>
      <c r="GJ63" s="752"/>
      <c r="GK63" s="753"/>
      <c r="GL63" s="752"/>
      <c r="GM63" s="752"/>
      <c r="GN63" s="752"/>
      <c r="GO63" s="753"/>
      <c r="GP63" s="752"/>
      <c r="GQ63" s="752"/>
      <c r="GR63" s="752"/>
      <c r="GS63" s="753"/>
      <c r="GT63" s="752"/>
      <c r="GU63" s="752"/>
      <c r="GV63" s="752"/>
      <c r="GW63" s="753"/>
      <c r="GX63" s="752"/>
      <c r="GY63" s="752"/>
      <c r="GZ63" s="752"/>
      <c r="HA63" s="757"/>
      <c r="HB63" s="764">
        <f t="shared" si="0"/>
        <v>0</v>
      </c>
      <c r="HC63" s="765">
        <f t="shared" si="1"/>
        <v>0</v>
      </c>
      <c r="HD63" s="766">
        <f t="shared" si="2"/>
        <v>0</v>
      </c>
      <c r="HE63" s="767">
        <f t="shared" si="3"/>
        <v>0</v>
      </c>
    </row>
    <row r="64" spans="1:213" x14ac:dyDescent="0.25">
      <c r="A64" s="750"/>
      <c r="B64" s="747">
        <f>SUM(B4:B63)</f>
        <v>29</v>
      </c>
      <c r="C64" s="439">
        <f>SUM(C4:C63)</f>
        <v>10</v>
      </c>
      <c r="D64" s="439">
        <f t="shared" ref="D64:E64" si="6">SUM(D4:D63)</f>
        <v>1</v>
      </c>
      <c r="E64" s="749">
        <f t="shared" si="6"/>
        <v>31445</v>
      </c>
      <c r="F64" s="747">
        <f>SUM(F4:F63)</f>
        <v>33</v>
      </c>
      <c r="G64" s="439">
        <f t="shared" ref="G64" si="7">SUM(G4:G63)</f>
        <v>10</v>
      </c>
      <c r="H64" s="439">
        <f t="shared" ref="H64" si="8">SUM(H4:H63)</f>
        <v>0</v>
      </c>
      <c r="I64" s="749">
        <f t="shared" ref="I64" si="9">SUM(I4:I63)</f>
        <v>7457</v>
      </c>
      <c r="J64" s="747">
        <f>SUM(J4:J63)</f>
        <v>29</v>
      </c>
      <c r="K64" s="439">
        <f t="shared" ref="K64" si="10">SUM(K4:K63)</f>
        <v>17</v>
      </c>
      <c r="L64" s="439">
        <f t="shared" ref="L64" si="11">SUM(L4:L63)</f>
        <v>5</v>
      </c>
      <c r="M64" s="749">
        <f t="shared" ref="M64" si="12">SUM(M4:M63)</f>
        <v>103524</v>
      </c>
      <c r="N64" s="747">
        <f>SUM(N4:N63)</f>
        <v>20</v>
      </c>
      <c r="O64" s="439">
        <f t="shared" ref="O64" si="13">SUM(O4:O63)</f>
        <v>11</v>
      </c>
      <c r="P64" s="439">
        <f t="shared" ref="P64" si="14">SUM(P4:P63)</f>
        <v>6</v>
      </c>
      <c r="Q64" s="749">
        <f t="shared" ref="Q64" si="15">SUM(Q4:Q63)</f>
        <v>125728</v>
      </c>
      <c r="R64" s="747">
        <f>SUM(R4:R63)</f>
        <v>63</v>
      </c>
      <c r="S64" s="439">
        <f t="shared" ref="S64" si="16">SUM(S4:S63)</f>
        <v>11</v>
      </c>
      <c r="T64" s="439">
        <f t="shared" ref="T64" si="17">SUM(T4:T63)</f>
        <v>4</v>
      </c>
      <c r="U64" s="749">
        <f t="shared" ref="U64" si="18">SUM(U4:U63)</f>
        <v>23509</v>
      </c>
      <c r="V64" s="747">
        <f>SUM(V4:V63)</f>
        <v>21</v>
      </c>
      <c r="W64" s="439">
        <f t="shared" ref="W64" si="19">SUM(W4:W63)</f>
        <v>26</v>
      </c>
      <c r="X64" s="439">
        <f t="shared" ref="X64" si="20">SUM(X4:X63)</f>
        <v>3</v>
      </c>
      <c r="Y64" s="749">
        <f t="shared" ref="Y64" si="21">SUM(Y4:Y63)</f>
        <v>116526</v>
      </c>
      <c r="Z64" s="747">
        <f>SUM(Z4:Z63)</f>
        <v>35</v>
      </c>
      <c r="AA64" s="439">
        <f t="shared" ref="AA64" si="22">SUM(AA4:AA63)</f>
        <v>18</v>
      </c>
      <c r="AB64" s="439">
        <f t="shared" ref="AB64" si="23">SUM(AB4:AB63)</f>
        <v>7</v>
      </c>
      <c r="AC64" s="749">
        <f t="shared" ref="AC64" si="24">SUM(AC4:AC63)</f>
        <v>125154</v>
      </c>
      <c r="AD64" s="747">
        <f>SUM(AD4:AD63)</f>
        <v>30</v>
      </c>
      <c r="AE64" s="439">
        <f t="shared" ref="AE64" si="25">SUM(AE4:AE63)</f>
        <v>20</v>
      </c>
      <c r="AF64" s="438">
        <f t="shared" ref="AF64" si="26">SUM(AF4:AF63)</f>
        <v>4</v>
      </c>
      <c r="AG64" s="948">
        <f t="shared" ref="AG64" si="27">SUM(AG4:AG63)</f>
        <v>61725</v>
      </c>
      <c r="AH64" s="747">
        <f>SUM(AH4:AH63)</f>
        <v>40</v>
      </c>
      <c r="AI64" s="439">
        <f t="shared" ref="AI64" si="28">SUM(AI4:AI63)</f>
        <v>21</v>
      </c>
      <c r="AJ64" s="439">
        <f t="shared" ref="AJ64" si="29">SUM(AJ4:AJ63)</f>
        <v>11</v>
      </c>
      <c r="AK64" s="749">
        <f t="shared" ref="AK64" si="30">SUM(AK4:AK63)</f>
        <v>184255</v>
      </c>
      <c r="AL64" s="747">
        <f>SUM(AL4:AL63)</f>
        <v>25</v>
      </c>
      <c r="AM64" s="439">
        <f t="shared" ref="AM64" si="31">SUM(AM4:AM63)</f>
        <v>17</v>
      </c>
      <c r="AN64" s="439">
        <f t="shared" ref="AN64" si="32">SUM(AN4:AN63)</f>
        <v>3</v>
      </c>
      <c r="AO64" s="749">
        <f t="shared" ref="AO64" si="33">SUM(AO4:AO63)</f>
        <v>110055</v>
      </c>
      <c r="AP64" s="747">
        <f>SUM(AP4:AP63)</f>
        <v>50</v>
      </c>
      <c r="AQ64" s="439">
        <f t="shared" ref="AQ64" si="34">SUM(AQ4:AQ63)</f>
        <v>14</v>
      </c>
      <c r="AR64" s="439">
        <f t="shared" ref="AR64" si="35">SUM(AR4:AR63)</f>
        <v>5</v>
      </c>
      <c r="AS64" s="749">
        <f t="shared" ref="AS64" si="36">SUM(AS4:AS63)</f>
        <v>133571</v>
      </c>
      <c r="AT64" s="747">
        <f>SUM(AT4:AT63)</f>
        <v>52</v>
      </c>
      <c r="AU64" s="439">
        <f t="shared" ref="AU64" si="37">SUM(AU4:AU63)</f>
        <v>29</v>
      </c>
      <c r="AV64" s="439">
        <f t="shared" ref="AV64" si="38">SUM(AV4:AV63)</f>
        <v>13</v>
      </c>
      <c r="AW64" s="749">
        <f t="shared" ref="AW64" si="39">SUM(AW4:AW63)</f>
        <v>225063</v>
      </c>
      <c r="AX64" s="747">
        <f>SUM(AX4:AX63)</f>
        <v>29</v>
      </c>
      <c r="AY64" s="439">
        <f t="shared" ref="AY64" si="40">SUM(AY4:AY63)</f>
        <v>33</v>
      </c>
      <c r="AZ64" s="439">
        <f t="shared" ref="AZ64" si="41">SUM(AZ4:AZ63)</f>
        <v>11</v>
      </c>
      <c r="BA64" s="749">
        <f t="shared" ref="BA64" si="42">SUM(BA4:BA63)</f>
        <v>132099</v>
      </c>
      <c r="BB64" s="747">
        <f>SUM(BB4:BB63)</f>
        <v>18</v>
      </c>
      <c r="BC64" s="439">
        <f t="shared" ref="BC64" si="43">SUM(BC4:BC63)</f>
        <v>29</v>
      </c>
      <c r="BD64" s="439">
        <f t="shared" ref="BD64" si="44">SUM(BD4:BD63)</f>
        <v>9</v>
      </c>
      <c r="BE64" s="749">
        <f t="shared" ref="BE64" si="45">SUM(BE4:BE63)</f>
        <v>87372</v>
      </c>
      <c r="BF64" s="747">
        <f>SUM(BF4:BF63)</f>
        <v>20</v>
      </c>
      <c r="BG64" s="439">
        <f t="shared" ref="BG64" si="46">SUM(BG4:BG63)</f>
        <v>29</v>
      </c>
      <c r="BH64" s="439">
        <f t="shared" ref="BH64" si="47">SUM(BH4:BH63)</f>
        <v>8</v>
      </c>
      <c r="BI64" s="749">
        <f t="shared" ref="BI64" si="48">SUM(BI4:BI63)</f>
        <v>79148</v>
      </c>
      <c r="BJ64" s="747">
        <f>SUM(BJ4:BJ63)</f>
        <v>29</v>
      </c>
      <c r="BK64" s="439">
        <f t="shared" ref="BK64" si="49">SUM(BK4:BK63)</f>
        <v>26</v>
      </c>
      <c r="BL64" s="439">
        <f t="shared" ref="BL64" si="50">SUM(BL4:BL63)</f>
        <v>7</v>
      </c>
      <c r="BM64" s="749">
        <f t="shared" ref="BM64" si="51">SUM(BM4:BM63)</f>
        <v>41612</v>
      </c>
      <c r="BN64" s="747">
        <f>SUM(BN4:BN63)</f>
        <v>33</v>
      </c>
      <c r="BO64" s="439">
        <f t="shared" ref="BO64" si="52">SUM(BO4:BO63)</f>
        <v>16</v>
      </c>
      <c r="BP64" s="439">
        <f t="shared" ref="BP64" si="53">SUM(BP4:BP63)</f>
        <v>10</v>
      </c>
      <c r="BQ64" s="749">
        <f t="shared" ref="BQ64" si="54">SUM(BQ4:BQ63)</f>
        <v>82736</v>
      </c>
      <c r="BR64" s="747">
        <f>SUM(BR4:BR63)</f>
        <v>28</v>
      </c>
      <c r="BS64" s="439">
        <f t="shared" ref="BS64" si="55">SUM(BS4:BS63)</f>
        <v>20</v>
      </c>
      <c r="BT64" s="439">
        <f t="shared" ref="BT64" si="56">SUM(BT4:BT63)</f>
        <v>7</v>
      </c>
      <c r="BU64" s="749">
        <f t="shared" ref="BU64" si="57">SUM(BU4:BU63)</f>
        <v>73944</v>
      </c>
      <c r="BV64" s="747">
        <f>SUM(BV4:BV63)</f>
        <v>31</v>
      </c>
      <c r="BW64" s="439">
        <f t="shared" ref="BW64" si="58">SUM(BW4:BW63)</f>
        <v>23</v>
      </c>
      <c r="BX64" s="439">
        <f t="shared" ref="BX64" si="59">SUM(BX4:BX63)</f>
        <v>8</v>
      </c>
      <c r="BY64" s="749">
        <f t="shared" ref="BY64" si="60">SUM(BY4:BY63)</f>
        <v>104733</v>
      </c>
      <c r="BZ64" s="747">
        <f>SUM(BZ4:BZ63)</f>
        <v>60</v>
      </c>
      <c r="CA64" s="439">
        <f t="shared" ref="CA64" si="61">SUM(CA4:CA63)</f>
        <v>23</v>
      </c>
      <c r="CB64" s="439">
        <f t="shared" ref="CB64" si="62">SUM(CB4:CB63)</f>
        <v>7</v>
      </c>
      <c r="CC64" s="782">
        <f t="shared" ref="CC64" si="63">SUM(CC4:CC63)</f>
        <v>72633</v>
      </c>
      <c r="CD64" s="784">
        <f>SUM(CD4:CD63)</f>
        <v>14</v>
      </c>
      <c r="CE64" s="439">
        <f t="shared" ref="CE64" si="64">SUM(CE4:CE63)</f>
        <v>30</v>
      </c>
      <c r="CF64" s="439">
        <f t="shared" ref="CF64" si="65">SUM(CF4:CF63)</f>
        <v>5</v>
      </c>
      <c r="CG64" s="749">
        <f t="shared" ref="CG64" si="66">SUM(CG4:CG63)</f>
        <v>44585</v>
      </c>
      <c r="CH64" s="747">
        <f>SUM(CH4:CH63)</f>
        <v>23</v>
      </c>
      <c r="CI64" s="439">
        <f t="shared" ref="CI64" si="67">SUM(CI4:CI63)</f>
        <v>34</v>
      </c>
      <c r="CJ64" s="439">
        <f t="shared" ref="CJ64" si="68">SUM(CJ4:CJ63)</f>
        <v>10</v>
      </c>
      <c r="CK64" s="782">
        <f t="shared" ref="CK64" si="69">SUM(CK4:CK63)</f>
        <v>195904</v>
      </c>
      <c r="CL64" s="784">
        <f>SUM(CL4:CL63)</f>
        <v>24</v>
      </c>
      <c r="CM64" s="439">
        <f t="shared" ref="CM64" si="70">SUM(CM4:CM63)</f>
        <v>19</v>
      </c>
      <c r="CN64" s="439">
        <f t="shared" ref="CN64" si="71">SUM(CN4:CN63)</f>
        <v>-1</v>
      </c>
      <c r="CO64" s="748">
        <f t="shared" ref="CO64" si="72">SUM(CO4:CO63)</f>
        <v>-72901</v>
      </c>
      <c r="CP64" s="439">
        <f>SUM(CP4:CP63)</f>
        <v>24</v>
      </c>
      <c r="CQ64" s="439">
        <f t="shared" ref="CQ64" si="73">SUM(CQ4:CQ63)</f>
        <v>19</v>
      </c>
      <c r="CR64" s="439">
        <f t="shared" ref="CR64" si="74">SUM(CR4:CR63)</f>
        <v>4</v>
      </c>
      <c r="CS64" s="748">
        <f t="shared" ref="CS64" si="75">SUM(CS4:CS63)</f>
        <v>31478</v>
      </c>
      <c r="CT64" s="439">
        <f>SUM(CT4:CT63)</f>
        <v>17</v>
      </c>
      <c r="CU64" s="439">
        <f t="shared" ref="CU64" si="76">SUM(CU4:CU63)</f>
        <v>12</v>
      </c>
      <c r="CV64" s="439">
        <f t="shared" ref="CV64" si="77">SUM(CV4:CV63)</f>
        <v>2</v>
      </c>
      <c r="CW64" s="748">
        <f t="shared" ref="CW64" si="78">SUM(CW4:CW63)</f>
        <v>-8144</v>
      </c>
      <c r="CX64" s="439">
        <f>SUM(CX4:CX63)</f>
        <v>31</v>
      </c>
      <c r="CY64" s="439">
        <f t="shared" ref="CY64" si="79">SUM(CY4:CY63)</f>
        <v>17</v>
      </c>
      <c r="CZ64" s="439">
        <f t="shared" ref="CZ64" si="80">SUM(CZ4:CZ63)</f>
        <v>7</v>
      </c>
      <c r="DA64" s="748">
        <f t="shared" ref="DA64" si="81">SUM(DA4:DA63)</f>
        <v>93732</v>
      </c>
      <c r="DB64" s="439">
        <f>SUM(DB4:DB63)</f>
        <v>36</v>
      </c>
      <c r="DC64" s="439">
        <f t="shared" ref="DC64" si="82">SUM(DC4:DC63)</f>
        <v>12</v>
      </c>
      <c r="DD64" s="439">
        <f t="shared" ref="DD64" si="83">SUM(DD4:DD63)</f>
        <v>2</v>
      </c>
      <c r="DE64" s="748">
        <f t="shared" ref="DE64" si="84">SUM(DE4:DE63)</f>
        <v>62970</v>
      </c>
      <c r="DF64" s="439">
        <f>SUM(DF4:DF63)</f>
        <v>48</v>
      </c>
      <c r="DG64" s="439">
        <f t="shared" ref="DG64" si="85">SUM(DG4:DG63)</f>
        <v>17</v>
      </c>
      <c r="DH64" s="439">
        <f t="shared" ref="DH64" si="86">SUM(DH4:DH63)</f>
        <v>1</v>
      </c>
      <c r="DI64" s="748">
        <f t="shared" ref="DI64" si="87">SUM(DI4:DI63)</f>
        <v>8105</v>
      </c>
      <c r="DJ64" s="439">
        <f>SUM(DJ4:DJ63)</f>
        <v>0</v>
      </c>
      <c r="DK64" s="439">
        <f t="shared" ref="DK64" si="88">SUM(DK4:DK63)</f>
        <v>0</v>
      </c>
      <c r="DL64" s="439">
        <f t="shared" ref="DL64" si="89">SUM(DL4:DL63)</f>
        <v>0</v>
      </c>
      <c r="DM64" s="748">
        <f t="shared" ref="DM64" si="90">SUM(DM4:DM63)</f>
        <v>0</v>
      </c>
      <c r="DN64" s="439">
        <f>SUM(DN4:DN63)</f>
        <v>0</v>
      </c>
      <c r="DO64" s="439">
        <f t="shared" ref="DO64" si="91">SUM(DO4:DO63)</f>
        <v>0</v>
      </c>
      <c r="DP64" s="439">
        <f t="shared" ref="DP64" si="92">SUM(DP4:DP63)</f>
        <v>0</v>
      </c>
      <c r="DQ64" s="748">
        <f t="shared" ref="DQ64" si="93">SUM(DQ4:DQ63)</f>
        <v>0</v>
      </c>
      <c r="DR64" s="439">
        <f>SUM(DR4:DR63)</f>
        <v>0</v>
      </c>
      <c r="DS64" s="439">
        <f t="shared" ref="DS64" si="94">SUM(DS4:DS63)</f>
        <v>0</v>
      </c>
      <c r="DT64" s="439">
        <f t="shared" ref="DT64" si="95">SUM(DT4:DT63)</f>
        <v>0</v>
      </c>
      <c r="DU64" s="748">
        <f t="shared" ref="DU64" si="96">SUM(DU4:DU63)</f>
        <v>0</v>
      </c>
      <c r="DV64" s="439">
        <f>SUM(DV4:DV63)</f>
        <v>0</v>
      </c>
      <c r="DW64" s="439">
        <f t="shared" ref="DW64" si="97">SUM(DW4:DW63)</f>
        <v>0</v>
      </c>
      <c r="DX64" s="439">
        <f t="shared" ref="DX64" si="98">SUM(DX4:DX63)</f>
        <v>0</v>
      </c>
      <c r="DY64" s="748">
        <f t="shared" ref="DY64" si="99">SUM(DY4:DY63)</f>
        <v>0</v>
      </c>
      <c r="DZ64" s="439">
        <f>SUM(DZ4:DZ63)</f>
        <v>0</v>
      </c>
      <c r="EA64" s="439">
        <f t="shared" ref="EA64" si="100">SUM(EA4:EA63)</f>
        <v>0</v>
      </c>
      <c r="EB64" s="439">
        <f t="shared" ref="EB64" si="101">SUM(EB4:EB63)</f>
        <v>0</v>
      </c>
      <c r="EC64" s="748">
        <f t="shared" ref="EC64" si="102">SUM(EC4:EC63)</f>
        <v>0</v>
      </c>
      <c r="ED64" s="439">
        <f>SUM(ED4:ED63)</f>
        <v>0</v>
      </c>
      <c r="EE64" s="439">
        <f t="shared" ref="EE64" si="103">SUM(EE4:EE63)</f>
        <v>0</v>
      </c>
      <c r="EF64" s="439">
        <f t="shared" ref="EF64" si="104">SUM(EF4:EF63)</f>
        <v>0</v>
      </c>
      <c r="EG64" s="748">
        <f t="shared" ref="EG64" si="105">SUM(EG4:EG63)</f>
        <v>0</v>
      </c>
      <c r="EH64" s="439">
        <f>SUM(EH4:EH63)</f>
        <v>0</v>
      </c>
      <c r="EI64" s="439">
        <f t="shared" ref="EI64" si="106">SUM(EI4:EI63)</f>
        <v>0</v>
      </c>
      <c r="EJ64" s="439">
        <f t="shared" ref="EJ64" si="107">SUM(EJ4:EJ63)</f>
        <v>0</v>
      </c>
      <c r="EK64" s="748">
        <f t="shared" ref="EK64" si="108">SUM(EK4:EK63)</f>
        <v>0</v>
      </c>
      <c r="EL64" s="439">
        <f>SUM(EL4:EL63)</f>
        <v>0</v>
      </c>
      <c r="EM64" s="439">
        <f t="shared" ref="EM64" si="109">SUM(EM4:EM63)</f>
        <v>0</v>
      </c>
      <c r="EN64" s="439">
        <f t="shared" ref="EN64" si="110">SUM(EN4:EN63)</f>
        <v>0</v>
      </c>
      <c r="EO64" s="748">
        <f t="shared" ref="EO64" si="111">SUM(EO4:EO63)</f>
        <v>0</v>
      </c>
      <c r="EP64" s="439">
        <f>SUM(EP4:EP63)</f>
        <v>0</v>
      </c>
      <c r="EQ64" s="439">
        <f t="shared" ref="EQ64" si="112">SUM(EQ4:EQ63)</f>
        <v>0</v>
      </c>
      <c r="ER64" s="439">
        <f t="shared" ref="ER64" si="113">SUM(ER4:ER63)</f>
        <v>0</v>
      </c>
      <c r="ES64" s="748">
        <f t="shared" ref="ES64" si="114">SUM(ES4:ES63)</f>
        <v>0</v>
      </c>
      <c r="ET64" s="439">
        <f>SUM(ET4:ET63)</f>
        <v>0</v>
      </c>
      <c r="EU64" s="439">
        <f t="shared" ref="EU64" si="115">SUM(EU4:EU63)</f>
        <v>0</v>
      </c>
      <c r="EV64" s="439">
        <f t="shared" ref="EV64" si="116">SUM(EV4:EV63)</f>
        <v>0</v>
      </c>
      <c r="EW64" s="748">
        <f t="shared" ref="EW64" si="117">SUM(EW4:EW63)</f>
        <v>0</v>
      </c>
      <c r="EX64" s="439">
        <f>SUM(EX4:EX63)</f>
        <v>0</v>
      </c>
      <c r="EY64" s="439">
        <f t="shared" ref="EY64" si="118">SUM(EY4:EY63)</f>
        <v>0</v>
      </c>
      <c r="EZ64" s="439">
        <f t="shared" ref="EZ64" si="119">SUM(EZ4:EZ63)</f>
        <v>0</v>
      </c>
      <c r="FA64" s="748">
        <f t="shared" ref="FA64" si="120">SUM(FA4:FA63)</f>
        <v>0</v>
      </c>
      <c r="FB64" s="439">
        <f>SUM(FB4:FB63)</f>
        <v>0</v>
      </c>
      <c r="FC64" s="439">
        <f t="shared" ref="FC64" si="121">SUM(FC4:FC63)</f>
        <v>0</v>
      </c>
      <c r="FD64" s="439">
        <f t="shared" ref="FD64" si="122">SUM(FD4:FD63)</f>
        <v>0</v>
      </c>
      <c r="FE64" s="748">
        <f t="shared" ref="FE64" si="123">SUM(FE4:FE63)</f>
        <v>0</v>
      </c>
      <c r="FF64" s="439">
        <f>SUM(FF4:FF63)</f>
        <v>0</v>
      </c>
      <c r="FG64" s="439">
        <f t="shared" ref="FG64" si="124">SUM(FG4:FG63)</f>
        <v>0</v>
      </c>
      <c r="FH64" s="439">
        <f t="shared" ref="FH64" si="125">SUM(FH4:FH63)</f>
        <v>0</v>
      </c>
      <c r="FI64" s="748">
        <f t="shared" ref="FI64" si="126">SUM(FI4:FI63)</f>
        <v>0</v>
      </c>
      <c r="FJ64" s="439">
        <f>SUM(FJ4:FJ63)</f>
        <v>0</v>
      </c>
      <c r="FK64" s="439">
        <f t="shared" ref="FK64" si="127">SUM(FK4:FK63)</f>
        <v>0</v>
      </c>
      <c r="FL64" s="439">
        <f t="shared" ref="FL64" si="128">SUM(FL4:FL63)</f>
        <v>0</v>
      </c>
      <c r="FM64" s="748">
        <f t="shared" ref="FM64" si="129">SUM(FM4:FM63)</f>
        <v>0</v>
      </c>
      <c r="FN64" s="439">
        <f>SUM(FN4:FN63)</f>
        <v>0</v>
      </c>
      <c r="FO64" s="439">
        <f t="shared" ref="FO64" si="130">SUM(FO4:FO63)</f>
        <v>0</v>
      </c>
      <c r="FP64" s="439">
        <f t="shared" ref="FP64" si="131">SUM(FP4:FP63)</f>
        <v>0</v>
      </c>
      <c r="FQ64" s="748">
        <f t="shared" ref="FQ64" si="132">SUM(FQ4:FQ63)</f>
        <v>0</v>
      </c>
      <c r="FR64" s="439">
        <f>SUM(FR4:FR63)</f>
        <v>0</v>
      </c>
      <c r="FS64" s="439">
        <f t="shared" ref="FS64" si="133">SUM(FS4:FS63)</f>
        <v>0</v>
      </c>
      <c r="FT64" s="439">
        <f t="shared" ref="FT64" si="134">SUM(FT4:FT63)</f>
        <v>0</v>
      </c>
      <c r="FU64" s="748">
        <f t="shared" ref="FU64" si="135">SUM(FU4:FU63)</f>
        <v>0</v>
      </c>
      <c r="FV64" s="439">
        <f>SUM(FV4:FV63)</f>
        <v>0</v>
      </c>
      <c r="FW64" s="439">
        <f t="shared" ref="FW64" si="136">SUM(FW4:FW63)</f>
        <v>0</v>
      </c>
      <c r="FX64" s="439">
        <f t="shared" ref="FX64" si="137">SUM(FX4:FX63)</f>
        <v>0</v>
      </c>
      <c r="FY64" s="748">
        <f t="shared" ref="FY64" si="138">SUM(FY4:FY63)</f>
        <v>0</v>
      </c>
      <c r="FZ64" s="439">
        <f>SUM(FZ4:FZ63)</f>
        <v>0</v>
      </c>
      <c r="GA64" s="439">
        <f t="shared" ref="GA64" si="139">SUM(GA4:GA63)</f>
        <v>0</v>
      </c>
      <c r="GB64" s="439">
        <f t="shared" ref="GB64" si="140">SUM(GB4:GB63)</f>
        <v>0</v>
      </c>
      <c r="GC64" s="748">
        <f t="shared" ref="GC64" si="141">SUM(GC4:GC63)</f>
        <v>0</v>
      </c>
      <c r="GD64" s="439">
        <f>SUM(GD4:GD63)</f>
        <v>0</v>
      </c>
      <c r="GE64" s="439">
        <f t="shared" ref="GE64" si="142">SUM(GE4:GE63)</f>
        <v>0</v>
      </c>
      <c r="GF64" s="439">
        <f t="shared" ref="GF64" si="143">SUM(GF4:GF63)</f>
        <v>0</v>
      </c>
      <c r="GG64" s="748">
        <f t="shared" ref="GG64" si="144">SUM(GG4:GG63)</f>
        <v>0</v>
      </c>
      <c r="GH64" s="439">
        <f>SUM(GH4:GH63)</f>
        <v>0</v>
      </c>
      <c r="GI64" s="439">
        <f t="shared" ref="GI64" si="145">SUM(GI4:GI63)</f>
        <v>0</v>
      </c>
      <c r="GJ64" s="439">
        <f t="shared" ref="GJ64" si="146">SUM(GJ4:GJ63)</f>
        <v>0</v>
      </c>
      <c r="GK64" s="748">
        <f t="shared" ref="GK64" si="147">SUM(GK4:GK63)</f>
        <v>0</v>
      </c>
      <c r="GL64" s="439">
        <f>SUM(GL4:GL63)</f>
        <v>0</v>
      </c>
      <c r="GM64" s="439">
        <f t="shared" ref="GM64" si="148">SUM(GM4:GM63)</f>
        <v>0</v>
      </c>
      <c r="GN64" s="439">
        <f t="shared" ref="GN64" si="149">SUM(GN4:GN63)</f>
        <v>0</v>
      </c>
      <c r="GO64" s="748">
        <f t="shared" ref="GO64" si="150">SUM(GO4:GO63)</f>
        <v>0</v>
      </c>
      <c r="GP64" s="439">
        <f>SUM(GP4:GP63)</f>
        <v>0</v>
      </c>
      <c r="GQ64" s="439">
        <f t="shared" ref="GQ64" si="151">SUM(GQ4:GQ63)</f>
        <v>0</v>
      </c>
      <c r="GR64" s="439">
        <f t="shared" ref="GR64" si="152">SUM(GR4:GR63)</f>
        <v>0</v>
      </c>
      <c r="GS64" s="748">
        <f t="shared" ref="GS64" si="153">SUM(GS4:GS63)</f>
        <v>0</v>
      </c>
      <c r="GT64" s="439">
        <f>SUM(GT4:GT63)</f>
        <v>0</v>
      </c>
      <c r="GU64" s="439">
        <f t="shared" ref="GU64" si="154">SUM(GU4:GU63)</f>
        <v>0</v>
      </c>
      <c r="GV64" s="439">
        <f t="shared" ref="GV64" si="155">SUM(GV4:GV63)</f>
        <v>0</v>
      </c>
      <c r="GW64" s="748">
        <f t="shared" ref="GW64" si="156">SUM(GW4:GW63)</f>
        <v>0</v>
      </c>
      <c r="GX64" s="439">
        <f>SUM(GX4:GX63)</f>
        <v>0</v>
      </c>
      <c r="GY64" s="439">
        <f t="shared" ref="GY64" si="157">SUM(GY4:GY63)</f>
        <v>0</v>
      </c>
      <c r="GZ64" s="439">
        <f t="shared" ref="GZ64" si="158">SUM(GZ4:GZ63)</f>
        <v>0</v>
      </c>
      <c r="HA64" s="749">
        <f t="shared" ref="HA64" si="159">SUM(HA4:HA63)</f>
        <v>0</v>
      </c>
      <c r="HB64" s="774">
        <f>B64+F64+J64+N64+R64+V64+Z64+AD64+AH64+AL64+AP64+AT64+AX64+BB64+BF64+BJ64+BN64+BR64+BV64+BZ64+CD64+CH64+CL64+CP64+CT64+CX64+DB64+DF64+DJ64+DN64+DR64+DV64+DZ64+ED64+EH64+EL64+EP64+ET64+EX64+FB64+FF64+FJ64+FN64+FR64+FV64+FZ64+GD64+GH64+GL64+GP64+GT64+GX64</f>
        <v>892</v>
      </c>
      <c r="HC64" s="438">
        <f>C64+G64+K64+O64+S64+W64+AA64+AE64+AI64+AM64+AQ64+AU64+AY64+BC64+BG64+BK64+BO64+BS64+BW64+CA64+CE64+CI64+CM64+CQ64+CU64+CY64+DC64+DG64+DK64+DO64+DS64+DW64+EA64+EE64+EI64+EM64+EQ64+EU64+EY64+FC64+FG64+FK64+FO64+FS64+FW64+GA64+GE64+GI64+GM64+GQ64+GU64+GY64</f>
        <v>563</v>
      </c>
      <c r="HD64" s="439">
        <f>D64+H64+L64+P64+T64+X64+AB64+AF64+AJ64+AN64+AR64+AV64+AZ64+BD64+BH64+BL64+BP64+BT64+BX64+CB64+CF64+CJ64+CN64+CR64+CV64+CZ64+DD64+DH64+DL64+DP64+DT64+DX64+EB64+EF64+EJ64+EN64+ER64+EV64+EZ64+FD64+FH64+FL64+FP64+FT64+FX64+GB64+GF64+GJ64+GN64+GR64+GV64+GZ64</f>
        <v>159</v>
      </c>
      <c r="HE64" s="775">
        <f t="shared" si="3"/>
        <v>2278018</v>
      </c>
    </row>
    <row r="65" spans="1:212" x14ac:dyDescent="0.25">
      <c r="AP65" t="s">
        <v>173</v>
      </c>
      <c r="BR65" t="s">
        <v>174</v>
      </c>
      <c r="CY65" t="s">
        <v>175</v>
      </c>
      <c r="DF65" t="s">
        <v>176</v>
      </c>
      <c r="HC65" s="1017">
        <f>HC64/HB64</f>
        <v>0.6311659192825112</v>
      </c>
      <c r="HD65" s="1017">
        <f>HD64/HC64</f>
        <v>0.28241563055062169</v>
      </c>
    </row>
    <row r="66" spans="1:212" x14ac:dyDescent="0.25">
      <c r="A66" s="86" t="s">
        <v>177</v>
      </c>
      <c r="AP66" t="s">
        <v>178</v>
      </c>
    </row>
    <row r="67" spans="1:212" x14ac:dyDescent="0.25">
      <c r="AP67" t="s">
        <v>179</v>
      </c>
    </row>
  </sheetData>
  <mergeCells count="106">
    <mergeCell ref="GX1:HA1"/>
    <mergeCell ref="GX2:HA2"/>
    <mergeCell ref="HB1:HE2"/>
    <mergeCell ref="A1:A3"/>
    <mergeCell ref="FV1:FY1"/>
    <mergeCell ref="FV2:FY2"/>
    <mergeCell ref="FZ1:GC1"/>
    <mergeCell ref="FZ2:GC2"/>
    <mergeCell ref="GD1:GG1"/>
    <mergeCell ref="GD2:GG2"/>
    <mergeCell ref="FJ1:FM1"/>
    <mergeCell ref="FJ2:FM2"/>
    <mergeCell ref="FN1:FQ1"/>
    <mergeCell ref="FN2:FQ2"/>
    <mergeCell ref="FR1:FU1"/>
    <mergeCell ref="FR2:FU2"/>
    <mergeCell ref="EH1:EK1"/>
    <mergeCell ref="EH2:EK2"/>
    <mergeCell ref="EL1:EO1"/>
    <mergeCell ref="EL2:EO2"/>
    <mergeCell ref="EP1:ES1"/>
    <mergeCell ref="EP2:ES2"/>
    <mergeCell ref="DF1:DI1"/>
    <mergeCell ref="DF2:DI2"/>
    <mergeCell ref="DJ1:DM1"/>
    <mergeCell ref="DJ2:DM2"/>
    <mergeCell ref="DN1:DQ1"/>
    <mergeCell ref="DN2:DQ2"/>
    <mergeCell ref="CD1:CG1"/>
    <mergeCell ref="CD2:CG2"/>
    <mergeCell ref="CH1:CK1"/>
    <mergeCell ref="CH2:CK2"/>
    <mergeCell ref="CL1:CO1"/>
    <mergeCell ref="CL2:CO2"/>
    <mergeCell ref="CP2:CS2"/>
    <mergeCell ref="CT2:CW2"/>
    <mergeCell ref="CX2:DA2"/>
    <mergeCell ref="DB2:DE2"/>
    <mergeCell ref="BF1:BI1"/>
    <mergeCell ref="BF2:BI2"/>
    <mergeCell ref="BJ1:BM1"/>
    <mergeCell ref="BJ2:BM2"/>
    <mergeCell ref="AP1:AS1"/>
    <mergeCell ref="AP2:AS2"/>
    <mergeCell ref="AT1:AW1"/>
    <mergeCell ref="AT2:AW2"/>
    <mergeCell ref="AX1:BA1"/>
    <mergeCell ref="AX2:BA2"/>
    <mergeCell ref="J2:M2"/>
    <mergeCell ref="N1:Q1"/>
    <mergeCell ref="N2:Q2"/>
    <mergeCell ref="R1:U1"/>
    <mergeCell ref="R2:U2"/>
    <mergeCell ref="V1:Y1"/>
    <mergeCell ref="V2:Y2"/>
    <mergeCell ref="B1:E1"/>
    <mergeCell ref="B2:E2"/>
    <mergeCell ref="F1:I1"/>
    <mergeCell ref="F2:I2"/>
    <mergeCell ref="J1:M1"/>
    <mergeCell ref="GL2:GO2"/>
    <mergeCell ref="GP2:GS2"/>
    <mergeCell ref="GT2:GW2"/>
    <mergeCell ref="ET2:EW2"/>
    <mergeCell ref="EX2:FA2"/>
    <mergeCell ref="FB2:FE2"/>
    <mergeCell ref="FF2:FI2"/>
    <mergeCell ref="DR2:DU2"/>
    <mergeCell ref="DV2:DY2"/>
    <mergeCell ref="DZ2:EC2"/>
    <mergeCell ref="ED2:EG2"/>
    <mergeCell ref="BN2:BQ2"/>
    <mergeCell ref="BR2:BU2"/>
    <mergeCell ref="BV2:BY2"/>
    <mergeCell ref="BZ2:CC2"/>
    <mergeCell ref="Z2:AC2"/>
    <mergeCell ref="AD2:AG2"/>
    <mergeCell ref="AH2:AK2"/>
    <mergeCell ref="AL2:AO2"/>
    <mergeCell ref="GH1:GK1"/>
    <mergeCell ref="CP1:CS1"/>
    <mergeCell ref="CT1:CW1"/>
    <mergeCell ref="CX1:DA1"/>
    <mergeCell ref="DB1:DE1"/>
    <mergeCell ref="BN1:BQ1"/>
    <mergeCell ref="BR1:BU1"/>
    <mergeCell ref="BV1:BY1"/>
    <mergeCell ref="BZ1:CC1"/>
    <mergeCell ref="Z1:AC1"/>
    <mergeCell ref="AD1:AG1"/>
    <mergeCell ref="AH1:AK1"/>
    <mergeCell ref="AL1:AO1"/>
    <mergeCell ref="GH2:GK2"/>
    <mergeCell ref="BB1:BE1"/>
    <mergeCell ref="BB2:BE2"/>
    <mergeCell ref="GL1:GO1"/>
    <mergeCell ref="GP1:GS1"/>
    <mergeCell ref="GT1:GW1"/>
    <mergeCell ref="ET1:EW1"/>
    <mergeCell ref="EX1:FA1"/>
    <mergeCell ref="FB1:FE1"/>
    <mergeCell ref="FF1:FI1"/>
    <mergeCell ref="DR1:DU1"/>
    <mergeCell ref="DV1:DY1"/>
    <mergeCell ref="DZ1:EC1"/>
    <mergeCell ref="ED1:EG1"/>
  </mergeCells>
  <conditionalFormatting sqref="B3:HA49 B50:CD50 CF50:HA50 B51:HA63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3E1C-C534-404B-A61B-DFA8505B3E62}">
  <sheetPr>
    <tabColor theme="9" tint="-0.249977111117893"/>
  </sheetPr>
  <dimension ref="A1:P75"/>
  <sheetViews>
    <sheetView topLeftCell="A21" workbookViewId="0">
      <selection activeCell="D52" sqref="D52"/>
    </sheetView>
  </sheetViews>
  <sheetFormatPr defaultRowHeight="15" x14ac:dyDescent="0.25"/>
  <cols>
    <col min="1" max="1" width="9.85546875" bestFit="1" customWidth="1"/>
    <col min="2" max="2" width="33.140625" bestFit="1" customWidth="1"/>
    <col min="3" max="3" width="36.5703125" bestFit="1" customWidth="1"/>
    <col min="4" max="4" width="12" style="440" bestFit="1" customWidth="1"/>
    <col min="5" max="5" width="6" bestFit="1" customWidth="1"/>
    <col min="6" max="6" width="9.28515625" bestFit="1" customWidth="1"/>
    <col min="7" max="7" width="26.85546875" customWidth="1"/>
    <col min="8" max="8" width="15.7109375" style="83" customWidth="1"/>
    <col min="9" max="9" width="10.5703125" style="83" customWidth="1"/>
    <col min="10" max="10" width="13.7109375" style="83" customWidth="1"/>
    <col min="11" max="11" width="10.28515625" style="83" bestFit="1" customWidth="1"/>
    <col min="12" max="12" width="13.42578125" style="83" bestFit="1" customWidth="1"/>
    <col min="13" max="13" width="12.28515625" style="83" bestFit="1" customWidth="1"/>
    <col min="14" max="14" width="11.85546875" style="83" bestFit="1" customWidth="1"/>
    <col min="15" max="15" width="14.85546875" style="83" bestFit="1" customWidth="1"/>
    <col min="16" max="16" width="17.85546875" style="83" bestFit="1" customWidth="1"/>
  </cols>
  <sheetData>
    <row r="1" spans="1:16" x14ac:dyDescent="0.25">
      <c r="B1" t="s">
        <v>180</v>
      </c>
      <c r="C1" t="s">
        <v>181</v>
      </c>
      <c r="D1" s="440" t="s">
        <v>182</v>
      </c>
      <c r="G1" s="1110" t="s">
        <v>183</v>
      </c>
      <c r="H1" s="1110" t="s">
        <v>184</v>
      </c>
      <c r="I1" s="1110" t="s">
        <v>185</v>
      </c>
      <c r="J1" s="1110" t="s">
        <v>186</v>
      </c>
      <c r="K1" s="1110" t="s">
        <v>187</v>
      </c>
      <c r="L1" s="1110" t="s">
        <v>188</v>
      </c>
      <c r="M1" s="1110" t="s">
        <v>189</v>
      </c>
      <c r="N1" s="1110" t="s">
        <v>190</v>
      </c>
      <c r="O1" s="1110" t="s">
        <v>191</v>
      </c>
      <c r="P1" s="1110" t="s">
        <v>192</v>
      </c>
    </row>
    <row r="2" spans="1:16" x14ac:dyDescent="0.25">
      <c r="B2" t="s">
        <v>193</v>
      </c>
      <c r="G2" s="1110"/>
      <c r="H2" s="1110"/>
      <c r="I2" s="1110"/>
      <c r="J2" s="1110"/>
      <c r="K2" s="1110"/>
      <c r="L2" s="1110"/>
      <c r="M2" s="1110"/>
      <c r="N2" s="1110"/>
      <c r="O2" s="1110"/>
      <c r="P2" s="1110"/>
    </row>
    <row r="3" spans="1:16" x14ac:dyDescent="0.25">
      <c r="C3" t="s">
        <v>194</v>
      </c>
      <c r="D3" s="441"/>
      <c r="E3" t="s">
        <v>195</v>
      </c>
      <c r="G3" s="442" t="s">
        <v>196</v>
      </c>
      <c r="H3" s="443">
        <f>D5+D7+D8</f>
        <v>16500</v>
      </c>
      <c r="I3" s="153">
        <f>'Lead Source'!HB50+'Lead Source'!HB51+'Lead Source'!HB53</f>
        <v>140</v>
      </c>
      <c r="J3" s="443">
        <f>H3/I3</f>
        <v>117.85714285714286</v>
      </c>
      <c r="K3" s="153">
        <f>'Lead Source'!HC50+'Lead Source'!HC51+'Lead Source'!HC53</f>
        <v>165</v>
      </c>
      <c r="L3" s="443">
        <f t="shared" ref="L3:L17" si="0">H3/K3</f>
        <v>100</v>
      </c>
      <c r="M3" s="153">
        <f>'Lead Source'!HD50+'Lead Source'!HD51+'Lead Source'!HD53</f>
        <v>65</v>
      </c>
      <c r="N3" s="443">
        <f t="shared" ref="N3:N17" si="1">H3/M3</f>
        <v>253.84615384615384</v>
      </c>
      <c r="O3" s="443">
        <f>'Lead Source'!HE50+'Lead Source'!HE51+'Lead Source'!HE53</f>
        <v>742820</v>
      </c>
      <c r="P3" s="444">
        <f t="shared" ref="P3:P17" si="2">H3/O3</f>
        <v>2.2212649093993161E-2</v>
      </c>
    </row>
    <row r="4" spans="1:16" x14ac:dyDescent="0.25">
      <c r="A4" t="s">
        <v>197</v>
      </c>
      <c r="G4" s="445" t="s">
        <v>198</v>
      </c>
      <c r="H4" s="446">
        <f>D6+D69</f>
        <v>900</v>
      </c>
      <c r="I4" s="447">
        <f>'Lead Source'!HB52</f>
        <v>0</v>
      </c>
      <c r="J4" s="446" t="e">
        <f t="shared" ref="J4:J17" si="3">H4/I4</f>
        <v>#DIV/0!</v>
      </c>
      <c r="K4" s="447">
        <f>'Lead Source'!HC52</f>
        <v>0</v>
      </c>
      <c r="L4" s="446" t="e">
        <f t="shared" si="0"/>
        <v>#DIV/0!</v>
      </c>
      <c r="M4" s="447">
        <f>'Lead Source'!HD52</f>
        <v>0</v>
      </c>
      <c r="N4" s="446" t="e">
        <f t="shared" si="1"/>
        <v>#DIV/0!</v>
      </c>
      <c r="O4" s="446">
        <f>'Lead Source'!HE52</f>
        <v>0</v>
      </c>
      <c r="P4" s="448" t="e">
        <f t="shared" si="2"/>
        <v>#DIV/0!</v>
      </c>
    </row>
    <row r="5" spans="1:16" x14ac:dyDescent="0.25">
      <c r="B5" t="s">
        <v>199</v>
      </c>
      <c r="C5" t="s">
        <v>200</v>
      </c>
      <c r="D5" s="449">
        <v>9000</v>
      </c>
      <c r="E5" t="s">
        <v>195</v>
      </c>
      <c r="G5" s="450" t="s">
        <v>201</v>
      </c>
      <c r="H5" s="451">
        <f>D12+D14+D20+D27</f>
        <v>2291.88</v>
      </c>
      <c r="I5" s="452">
        <f>'Lead Source'!HB6+'Lead Source'!HB7+'Lead Source'!HB8+'Lead Source'!HB9+'Lead Source'!HB10+'Lead Source'!HB11+'Lead Source'!HB12+'Lead Source'!HB13+'Lead Source'!HB14+'Lead Source'!HB15</f>
        <v>85</v>
      </c>
      <c r="J5" s="451">
        <f t="shared" si="3"/>
        <v>26.96329411764706</v>
      </c>
      <c r="K5" s="452">
        <f>'Lead Source'!HC6+'Lead Source'!HC7+'Lead Source'!HC8+'Lead Source'!HC9+'Lead Source'!HC10+'Lead Source'!HC11+'Lead Source'!HC12+'Lead Source'!HC13+'Lead Source'!HC14+'Lead Source'!HC15</f>
        <v>59</v>
      </c>
      <c r="L5" s="451">
        <f t="shared" si="0"/>
        <v>38.845423728813564</v>
      </c>
      <c r="M5" s="452">
        <f>'Lead Source'!HD6+'Lead Source'!HD7+'Lead Source'!HD8+'Lead Source'!HD9+'Lead Source'!HD10+'Lead Source'!HD11+'Lead Source'!HD12+'Lead Source'!HD13+'Lead Source'!HD14+'Lead Source'!HD15</f>
        <v>12</v>
      </c>
      <c r="N5" s="451">
        <f t="shared" si="1"/>
        <v>190.99</v>
      </c>
      <c r="O5" s="451">
        <f>'Lead Source'!HE6+'Lead Source'!HE7+'Lead Source'!HE8+'Lead Source'!HE9+'Lead Source'!HE10+'Lead Source'!HE11+'Lead Source'!HE12+'Lead Source'!HE13+'Lead Source'!HE14+'Lead Source'!HE15</f>
        <v>208153</v>
      </c>
      <c r="P5" s="453">
        <f t="shared" si="2"/>
        <v>1.1010554736179637E-2</v>
      </c>
    </row>
    <row r="6" spans="1:16" x14ac:dyDescent="0.25">
      <c r="B6" t="s">
        <v>202</v>
      </c>
      <c r="C6" t="s">
        <v>203</v>
      </c>
      <c r="D6" s="454">
        <v>900</v>
      </c>
      <c r="E6" t="s">
        <v>195</v>
      </c>
      <c r="G6" s="151" t="s">
        <v>204</v>
      </c>
      <c r="H6" s="329">
        <f>D23+D24+D25</f>
        <v>0</v>
      </c>
      <c r="I6" s="110">
        <f>'Lead Source'!HB63</f>
        <v>0</v>
      </c>
      <c r="J6" s="329" t="e">
        <f t="shared" si="3"/>
        <v>#DIV/0!</v>
      </c>
      <c r="K6" s="110">
        <f>'Lead Source'!HC63</f>
        <v>0</v>
      </c>
      <c r="L6" s="329" t="e">
        <f t="shared" si="0"/>
        <v>#DIV/0!</v>
      </c>
      <c r="M6" s="110">
        <f>'Lead Source'!HD63</f>
        <v>0</v>
      </c>
      <c r="N6" s="329" t="e">
        <f t="shared" si="1"/>
        <v>#DIV/0!</v>
      </c>
      <c r="O6" s="329">
        <f>'Lead Source'!HE63</f>
        <v>0</v>
      </c>
      <c r="P6" s="455" t="e">
        <f t="shared" si="2"/>
        <v>#DIV/0!</v>
      </c>
    </row>
    <row r="7" spans="1:16" x14ac:dyDescent="0.25">
      <c r="B7" t="s">
        <v>205</v>
      </c>
      <c r="C7" t="s">
        <v>200</v>
      </c>
      <c r="D7" s="449"/>
      <c r="E7" t="s">
        <v>195</v>
      </c>
      <c r="G7" s="456" t="s">
        <v>206</v>
      </c>
      <c r="H7" s="457">
        <f>(D31/3)+D32+D39+D40+(D41/3)+D30+D29+D45</f>
        <v>16991.833333333332</v>
      </c>
      <c r="I7" s="123">
        <f>'Lead Source'!HB22</f>
        <v>7</v>
      </c>
      <c r="J7" s="457">
        <f t="shared" si="3"/>
        <v>2427.4047619047619</v>
      </c>
      <c r="K7" s="123">
        <f>'Lead Source'!HC22</f>
        <v>7</v>
      </c>
      <c r="L7" s="457">
        <f t="shared" si="0"/>
        <v>2427.4047619047619</v>
      </c>
      <c r="M7" s="123">
        <f>'Lead Source'!HD22</f>
        <v>3</v>
      </c>
      <c r="N7" s="457">
        <f t="shared" si="1"/>
        <v>5663.9444444444443</v>
      </c>
      <c r="O7" s="457">
        <f>'Lead Source'!HE22</f>
        <v>57131</v>
      </c>
      <c r="P7" s="214">
        <f t="shared" si="2"/>
        <v>0.29741879773386309</v>
      </c>
    </row>
    <row r="8" spans="1:16" x14ac:dyDescent="0.25">
      <c r="B8" t="s">
        <v>207</v>
      </c>
      <c r="C8" t="s">
        <v>200</v>
      </c>
      <c r="D8" s="449">
        <v>7500</v>
      </c>
      <c r="E8" t="s">
        <v>195</v>
      </c>
      <c r="G8" s="458" t="s">
        <v>208</v>
      </c>
      <c r="H8" s="156">
        <f>(D31/3)+D35+D36+D37+D49+D50+D51+D54+(D41/3)</f>
        <v>57731.05333333333</v>
      </c>
      <c r="I8" s="141">
        <f>'Lead Source'!HB23+'Lead Source'!HB20+'Lead Source'!HB30+'Lead Source'!HB37</f>
        <v>352</v>
      </c>
      <c r="J8" s="156">
        <f t="shared" si="3"/>
        <v>164.00867424242423</v>
      </c>
      <c r="K8" s="141">
        <f>'Lead Source'!HC23+'Lead Source'!HC20+'Lead Source'!HC30+'Lead Source'!HC37</f>
        <v>108</v>
      </c>
      <c r="L8" s="156">
        <f t="shared" si="0"/>
        <v>534.54679012345673</v>
      </c>
      <c r="M8" s="141">
        <f>'Lead Source'!HD23+'Lead Source'!HD20+'Lead Source'!HD30+'Lead Source'!HD37</f>
        <v>18</v>
      </c>
      <c r="N8" s="156">
        <f t="shared" si="1"/>
        <v>3207.2807407407404</v>
      </c>
      <c r="O8" s="156">
        <f>'Lead Source'!HE23+'Lead Source'!HE20+'Lead Source'!HE30+'Lead Source'!HE37</f>
        <v>342046</v>
      </c>
      <c r="P8" s="215">
        <f t="shared" si="2"/>
        <v>0.16878154790096458</v>
      </c>
    </row>
    <row r="9" spans="1:16" x14ac:dyDescent="0.25">
      <c r="B9" t="s">
        <v>209</v>
      </c>
      <c r="G9" s="459" t="s">
        <v>210</v>
      </c>
      <c r="H9" s="460">
        <f>(D31/3)+D33+D34+D38+D42+D43+D44+D52+D53+D57+D58+D61+D62+(D41/3)+D47</f>
        <v>17969.833333333332</v>
      </c>
      <c r="I9" s="461">
        <f>'Lead Source'!HB16+'Lead Source'!HB19+'Lead Source'!HB25</f>
        <v>123</v>
      </c>
      <c r="J9" s="460">
        <f t="shared" si="3"/>
        <v>146.0962059620596</v>
      </c>
      <c r="K9" s="461">
        <f>'Lead Source'!HC16+'Lead Source'!HC19+'Lead Source'!HC25</f>
        <v>72</v>
      </c>
      <c r="L9" s="460">
        <f t="shared" si="0"/>
        <v>249.5810185185185</v>
      </c>
      <c r="M9" s="461">
        <f>'Lead Source'!HD16+'Lead Source'!HD19+'Lead Source'!HD25</f>
        <v>20</v>
      </c>
      <c r="N9" s="460">
        <f t="shared" si="1"/>
        <v>898.49166666666656</v>
      </c>
      <c r="O9" s="460">
        <f>'Lead Source'!HE16+'Lead Source'!HE19+'Lead Source'!HE25</f>
        <v>249460</v>
      </c>
      <c r="P9" s="462">
        <f t="shared" si="2"/>
        <v>7.2034928779497048E-2</v>
      </c>
    </row>
    <row r="10" spans="1:16" x14ac:dyDescent="0.25">
      <c r="G10" s="463" t="s">
        <v>211</v>
      </c>
      <c r="H10" s="464">
        <f>D48</f>
        <v>0</v>
      </c>
      <c r="I10" s="465">
        <f>'Lead Source'!HB17</f>
        <v>17</v>
      </c>
      <c r="J10" s="464">
        <f t="shared" si="3"/>
        <v>0</v>
      </c>
      <c r="K10" s="465">
        <f>'Lead Source'!HC17</f>
        <v>8</v>
      </c>
      <c r="L10" s="464">
        <f t="shared" si="0"/>
        <v>0</v>
      </c>
      <c r="M10" s="465">
        <f>'Lead Source'!HD17</f>
        <v>0</v>
      </c>
      <c r="N10" s="464" t="e">
        <f t="shared" si="1"/>
        <v>#DIV/0!</v>
      </c>
      <c r="O10" s="464">
        <f>'Lead Source'!HE17</f>
        <v>0</v>
      </c>
      <c r="P10" s="466" t="e">
        <f t="shared" si="2"/>
        <v>#DIV/0!</v>
      </c>
    </row>
    <row r="11" spans="1:16" x14ac:dyDescent="0.25">
      <c r="B11" t="s">
        <v>212</v>
      </c>
      <c r="G11" s="467" t="s">
        <v>149</v>
      </c>
      <c r="H11" s="468">
        <f>D56</f>
        <v>0</v>
      </c>
      <c r="I11" s="469">
        <f>'Lead Source'!HB40</f>
        <v>0</v>
      </c>
      <c r="J11" s="468" t="e">
        <f t="shared" si="3"/>
        <v>#DIV/0!</v>
      </c>
      <c r="K11" s="469">
        <f>'Lead Source'!HC40</f>
        <v>0</v>
      </c>
      <c r="L11" s="468" t="e">
        <f t="shared" si="0"/>
        <v>#DIV/0!</v>
      </c>
      <c r="M11" s="469">
        <f>'Lead Source'!HD40</f>
        <v>0</v>
      </c>
      <c r="N11" s="468" t="e">
        <f t="shared" si="1"/>
        <v>#DIV/0!</v>
      </c>
      <c r="O11" s="468">
        <f>'Lead Source'!HE40</f>
        <v>0</v>
      </c>
      <c r="P11" s="470" t="e">
        <f t="shared" si="2"/>
        <v>#DIV/0!</v>
      </c>
    </row>
    <row r="12" spans="1:16" x14ac:dyDescent="0.25">
      <c r="C12" s="1012" t="s">
        <v>213</v>
      </c>
      <c r="D12" s="471">
        <v>825.63</v>
      </c>
      <c r="E12" t="s">
        <v>195</v>
      </c>
      <c r="G12" s="472" t="s">
        <v>214</v>
      </c>
      <c r="H12" s="473">
        <f>D65+D66+D59+D46+D64+D67</f>
        <v>48993</v>
      </c>
      <c r="I12" s="474">
        <f>'Lead Source'!HB27+'Lead Source'!HB36+'Lead Source'!HB45+'Lead Source'!HB47+'Lead Source'!HB48+'Lead Source'!HB49+'Lead Source'!HB59+'Lead Source'!HB60</f>
        <v>25</v>
      </c>
      <c r="J12" s="473">
        <f t="shared" si="3"/>
        <v>1959.72</v>
      </c>
      <c r="K12" s="474">
        <f>'Lead Source'!HC27+'Lead Source'!HC36+'Lead Source'!HC45+'Lead Source'!HC47+'Lead Source'!HC48+'Lead Source'!HC49+'Lead Source'!HC59+'Lead Source'!HC60</f>
        <v>21</v>
      </c>
      <c r="L12" s="473">
        <f t="shared" si="0"/>
        <v>2333</v>
      </c>
      <c r="M12" s="475">
        <f>'Lead Source'!HD27+'Lead Source'!HD36+'Lead Source'!HD45+'Lead Source'!HD47+'Lead Source'!HD48+'Lead Source'!HD49+'Lead Source'!HD59+'Lead Source'!HD60</f>
        <v>2</v>
      </c>
      <c r="N12" s="473">
        <f t="shared" si="1"/>
        <v>24496.5</v>
      </c>
      <c r="O12" s="473">
        <f>'Lead Source'!HE27+'Lead Source'!HE36+'Lead Source'!HE48+'Lead Source'!HE47+'Lead Source'!HE49+'Lead Source'!HE59+'Lead Source'!HE60</f>
        <v>65691</v>
      </c>
      <c r="P12" s="476">
        <f t="shared" si="2"/>
        <v>0.74580992830068049</v>
      </c>
    </row>
    <row r="13" spans="1:16" x14ac:dyDescent="0.25">
      <c r="C13" s="1012" t="s">
        <v>215</v>
      </c>
      <c r="D13" s="471">
        <v>200</v>
      </c>
      <c r="G13" s="477" t="s">
        <v>167</v>
      </c>
      <c r="H13" s="478">
        <f>D60</f>
        <v>0</v>
      </c>
      <c r="I13" s="479">
        <f>'Lead Source'!HB58</f>
        <v>0</v>
      </c>
      <c r="J13" s="478" t="e">
        <f t="shared" si="3"/>
        <v>#DIV/0!</v>
      </c>
      <c r="K13" s="479">
        <f>'Lead Source'!HC58</f>
        <v>0</v>
      </c>
      <c r="L13" s="478" t="e">
        <f t="shared" si="0"/>
        <v>#DIV/0!</v>
      </c>
      <c r="M13" s="479">
        <f>'Lead Source'!HD58</f>
        <v>0</v>
      </c>
      <c r="N13" s="478" t="e">
        <f t="shared" si="1"/>
        <v>#DIV/0!</v>
      </c>
      <c r="O13" s="478">
        <f>'Lead Source'!HE58</f>
        <v>0</v>
      </c>
      <c r="P13" s="480" t="e">
        <f t="shared" si="2"/>
        <v>#DIV/0!</v>
      </c>
    </row>
    <row r="14" spans="1:16" x14ac:dyDescent="0.25">
      <c r="C14" t="s">
        <v>216</v>
      </c>
      <c r="D14" s="471">
        <v>798.25</v>
      </c>
      <c r="E14" t="s">
        <v>195</v>
      </c>
      <c r="G14" s="482" t="s">
        <v>217</v>
      </c>
      <c r="H14" s="483">
        <f>D73+D74</f>
        <v>26902.62</v>
      </c>
      <c r="I14" s="484">
        <f>'Lead Source'!HB41</f>
        <v>22</v>
      </c>
      <c r="J14" s="483">
        <f t="shared" si="3"/>
        <v>1222.8463636363635</v>
      </c>
      <c r="K14" s="484">
        <f>'Lead Source'!HC41</f>
        <v>24</v>
      </c>
      <c r="L14" s="483">
        <f t="shared" si="0"/>
        <v>1120.9424999999999</v>
      </c>
      <c r="M14" s="484">
        <f>'Lead Source'!HD41</f>
        <v>9</v>
      </c>
      <c r="N14" s="483">
        <f t="shared" si="1"/>
        <v>2989.18</v>
      </c>
      <c r="O14" s="483">
        <f>'Lead Source'!HE41</f>
        <v>73835</v>
      </c>
      <c r="P14" s="485">
        <f t="shared" si="2"/>
        <v>0.36436134624500577</v>
      </c>
    </row>
    <row r="15" spans="1:16" x14ac:dyDescent="0.25">
      <c r="C15" t="s">
        <v>218</v>
      </c>
      <c r="D15" s="471">
        <v>265</v>
      </c>
      <c r="G15" s="486" t="s">
        <v>219</v>
      </c>
      <c r="H15" s="487">
        <f>D63</f>
        <v>0</v>
      </c>
      <c r="I15" s="488">
        <f>'Lead Source'!HB18+'Lead Source'!HB21+'Lead Source'!HB24+'Lead Source'!HB26+'Lead Source'!HB28+'Lead Source'!HB29+'Lead Source'!HB31+'Lead Source'!HB32+'Lead Source'!HB34+'Lead Source'!HB35+'Lead Source'!HB42+'Lead Source'!HB46+'Lead Source'!HB55+'Lead Source'!HB57+'Lead Source'!HB33</f>
        <v>22</v>
      </c>
      <c r="J15" s="487">
        <f t="shared" si="3"/>
        <v>0</v>
      </c>
      <c r="K15" s="488">
        <f>'Lead Source'!HC18+'Lead Source'!HC21+'Lead Source'!HC24+'Lead Source'!HC26+'Lead Source'!HC28+'Lead Source'!HC29+'Lead Source'!HC31+'Lead Source'!HC32+'Lead Source'!HC34+'Lead Source'!HC35+'Lead Source'!HC42+'Lead Source'!HC46+'Lead Source'!HC55+'Lead Source'!HC57+'Lead Source'!HC33</f>
        <v>23</v>
      </c>
      <c r="L15" s="487">
        <f t="shared" si="0"/>
        <v>0</v>
      </c>
      <c r="M15" s="488">
        <f>'Lead Source'!HD18+'Lead Source'!HD21+'Lead Source'!HD24+'Lead Source'!HD26+'Lead Source'!HD28+'Lead Source'!HD29+'Lead Source'!HD31+'Lead Source'!HD32+'Lead Source'!HD34+'Lead Source'!HD35+'Lead Source'!HD42+'Lead Source'!HD46+'Lead Source'!HD55+'Lead Source'!HD33</f>
        <v>3</v>
      </c>
      <c r="N15" s="487">
        <f t="shared" si="1"/>
        <v>0</v>
      </c>
      <c r="O15" s="487">
        <f>'Lead Source'!HE18+'Lead Source'!HE21+'Lead Source'!HE24+'Lead Source'!HE26+'Lead Source'!HE28+'Lead Source'!HE29+'Lead Source'!HE31+'Lead Source'!HE32+'Lead Source'!HE34+'Lead Source'!HE35+'Lead Source'!HE42+'Lead Source'!HE47+'Lead Source'!HE55+'Lead Source'!HE33</f>
        <v>117580</v>
      </c>
      <c r="P15" s="489">
        <f t="shared" si="2"/>
        <v>0</v>
      </c>
    </row>
    <row r="16" spans="1:16" x14ac:dyDescent="0.25">
      <c r="C16" t="s">
        <v>220</v>
      </c>
      <c r="D16" s="471">
        <v>795</v>
      </c>
      <c r="G16" s="490" t="s">
        <v>221</v>
      </c>
      <c r="H16" s="491">
        <v>0</v>
      </c>
      <c r="I16" s="492">
        <f>'Lead Source'!HB4+'Lead Source'!HB5+'Lead Source'!HB43+'Lead Source'!HB44+'Lead Source'!HB56+'Lead Source'!HB61+'Lead Source'!HB62</f>
        <v>44</v>
      </c>
      <c r="J16" s="491">
        <f t="shared" si="3"/>
        <v>0</v>
      </c>
      <c r="K16" s="492">
        <f>'Lead Source'!HC4+'Lead Source'!HC5+'Lead Source'!HC43+'Lead Source'!HC44+'Lead Source'!HC56+'Lead Source'!HC61+'Lead Source'!HC62</f>
        <v>75</v>
      </c>
      <c r="L16" s="491">
        <f t="shared" si="0"/>
        <v>0</v>
      </c>
      <c r="M16" s="492">
        <f>'Lead Source'!HD4+'Lead Source'!HD5+'Lead Source'!HD43+'Lead Source'!HD44+'Lead Source'!HD56+'Lead Source'!HD61+'Lead Source'!HD62</f>
        <v>27</v>
      </c>
      <c r="N16" s="491">
        <f t="shared" si="1"/>
        <v>0</v>
      </c>
      <c r="O16" s="491">
        <f>'Lead Source'!HE4+'Lead Source'!HE5+'Lead Source'!HE43+'Lead Source'!HE56+'Lead Source'!HE61+'Lead Source'!HE62+'Lead Source'!HE44</f>
        <v>421302</v>
      </c>
      <c r="P16" s="493">
        <f t="shared" si="2"/>
        <v>0</v>
      </c>
    </row>
    <row r="17" spans="2:16" x14ac:dyDescent="0.25">
      <c r="C17" s="1012" t="s">
        <v>222</v>
      </c>
      <c r="D17" s="471">
        <v>1139.8</v>
      </c>
      <c r="G17" s="495" t="s">
        <v>223</v>
      </c>
      <c r="H17" s="496">
        <f>SUM(H3:H16)</f>
        <v>188280.21999999997</v>
      </c>
      <c r="I17" s="497">
        <f>SUM(I3:I16)</f>
        <v>837</v>
      </c>
      <c r="J17" s="496">
        <f t="shared" si="3"/>
        <v>224.9464994026284</v>
      </c>
      <c r="K17" s="497">
        <f>SUM(K3:K16)</f>
        <v>562</v>
      </c>
      <c r="L17" s="496">
        <f t="shared" si="0"/>
        <v>335.01818505338071</v>
      </c>
      <c r="M17" s="497">
        <f>SUM(M3:M16)</f>
        <v>159</v>
      </c>
      <c r="N17" s="496">
        <f t="shared" si="1"/>
        <v>1184.152327044025</v>
      </c>
      <c r="O17" s="496">
        <f>SUM(O3:O16)</f>
        <v>2278018</v>
      </c>
      <c r="P17" s="498">
        <f t="shared" si="2"/>
        <v>8.2650892135180662E-2</v>
      </c>
    </row>
    <row r="18" spans="2:16" x14ac:dyDescent="0.25">
      <c r="C18" t="s">
        <v>224</v>
      </c>
      <c r="D18" s="471"/>
      <c r="K18" s="499">
        <f>K17/I17</f>
        <v>0.67144563918757472</v>
      </c>
      <c r="M18" s="499">
        <f>M17/K17</f>
        <v>0.28291814946619215</v>
      </c>
    </row>
    <row r="19" spans="2:16" x14ac:dyDescent="0.25">
      <c r="C19" s="1012" t="s">
        <v>225</v>
      </c>
      <c r="D19" s="471">
        <v>966.63</v>
      </c>
      <c r="G19" s="89"/>
      <c r="H19" s="90"/>
      <c r="I19" s="90"/>
      <c r="J19" s="90"/>
      <c r="K19" s="310" t="s">
        <v>111</v>
      </c>
      <c r="L19" s="310"/>
      <c r="M19" s="310" t="s">
        <v>112</v>
      </c>
      <c r="N19" s="310"/>
      <c r="O19" s="310"/>
      <c r="P19" s="311" t="s">
        <v>226</v>
      </c>
    </row>
    <row r="20" spans="2:16" x14ac:dyDescent="0.25">
      <c r="C20" s="1012" t="s">
        <v>227</v>
      </c>
      <c r="D20" s="481">
        <v>518</v>
      </c>
      <c r="E20" t="s">
        <v>195</v>
      </c>
      <c r="G20" s="298" t="s">
        <v>228</v>
      </c>
      <c r="H20" s="500"/>
      <c r="I20" s="501"/>
      <c r="J20" s="500"/>
      <c r="K20" s="501">
        <f>'Appts By Salesperson'!JC76</f>
        <v>303</v>
      </c>
      <c r="L20" s="500"/>
      <c r="M20" s="501">
        <f>'Appts By Salesperson'!JD76</f>
        <v>120</v>
      </c>
      <c r="N20" s="500"/>
      <c r="O20" s="500">
        <f>'Appts By Salesperson'!JE76</f>
        <v>1077598</v>
      </c>
      <c r="P20" s="502">
        <f>M20/K20</f>
        <v>0.39603960396039606</v>
      </c>
    </row>
    <row r="21" spans="2:16" x14ac:dyDescent="0.25">
      <c r="B21" t="s">
        <v>229</v>
      </c>
      <c r="G21" s="88" t="s">
        <v>230</v>
      </c>
      <c r="H21" s="503"/>
      <c r="I21" s="504"/>
      <c r="J21" s="503"/>
      <c r="K21" s="504">
        <f>'Appts By Salesperson'!JC77</f>
        <v>207</v>
      </c>
      <c r="L21" s="503"/>
      <c r="M21" s="504">
        <f>'Appts By Salesperson'!JD77</f>
        <v>34</v>
      </c>
      <c r="N21" s="503"/>
      <c r="O21" s="503">
        <f>'Appts By Salesperson'!JE77</f>
        <v>1060847</v>
      </c>
      <c r="P21" s="505">
        <f t="shared" ref="P21:P24" si="4">M21/K21</f>
        <v>0.16425120772946861</v>
      </c>
    </row>
    <row r="22" spans="2:16" x14ac:dyDescent="0.25">
      <c r="B22" t="s">
        <v>231</v>
      </c>
      <c r="G22" s="88" t="s">
        <v>232</v>
      </c>
      <c r="H22" s="503"/>
      <c r="I22" s="504"/>
      <c r="J22" s="503"/>
      <c r="K22" s="504">
        <f>'Appts By Salesperson'!JC79</f>
        <v>0</v>
      </c>
      <c r="L22" s="503"/>
      <c r="M22" s="504">
        <f>'Appts By Salesperson'!JD79</f>
        <v>0</v>
      </c>
      <c r="N22" s="503"/>
      <c r="O22" s="503">
        <f>'Appts By Salesperson'!JE79</f>
        <v>0</v>
      </c>
      <c r="P22" s="505"/>
    </row>
    <row r="23" spans="2:16" x14ac:dyDescent="0.25">
      <c r="C23" t="s">
        <v>233</v>
      </c>
      <c r="D23" s="494"/>
      <c r="G23" s="88" t="s">
        <v>234</v>
      </c>
      <c r="H23" s="503"/>
      <c r="I23" s="504"/>
      <c r="J23" s="503"/>
      <c r="K23" s="504">
        <f>'Appts By Salesperson'!JC78</f>
        <v>4</v>
      </c>
      <c r="L23" s="503"/>
      <c r="M23" s="504">
        <f>'Appts By Salesperson'!JD78</f>
        <v>0</v>
      </c>
      <c r="N23" s="503"/>
      <c r="O23" s="503">
        <f>'Appts By Salesperson'!JE78</f>
        <v>0</v>
      </c>
      <c r="P23" s="505">
        <f t="shared" si="4"/>
        <v>0</v>
      </c>
    </row>
    <row r="24" spans="2:16" x14ac:dyDescent="0.25">
      <c r="C24" t="s">
        <v>235</v>
      </c>
      <c r="D24" s="494"/>
      <c r="E24" t="s">
        <v>195</v>
      </c>
      <c r="G24" s="88" t="s">
        <v>236</v>
      </c>
      <c r="H24" s="507"/>
      <c r="I24" s="507"/>
      <c r="J24" s="507"/>
      <c r="K24" s="507">
        <f>'Appts By Salesperson'!JC80</f>
        <v>48</v>
      </c>
      <c r="L24" s="507"/>
      <c r="M24" s="507">
        <f>'Appts By Salesperson'!JD80</f>
        <v>5</v>
      </c>
      <c r="N24" s="507"/>
      <c r="O24" s="503">
        <f>'Appts By Salesperson'!JE80</f>
        <v>139573</v>
      </c>
      <c r="P24" s="505">
        <f t="shared" si="4"/>
        <v>0.10416666666666667</v>
      </c>
    </row>
    <row r="25" spans="2:16" x14ac:dyDescent="0.25">
      <c r="C25" t="s">
        <v>237</v>
      </c>
      <c r="D25" s="494"/>
      <c r="G25" s="285" t="s">
        <v>238</v>
      </c>
      <c r="H25" s="508"/>
      <c r="I25" s="509"/>
      <c r="J25" s="508"/>
      <c r="K25" s="509">
        <f>SUM(K20:K24)</f>
        <v>562</v>
      </c>
      <c r="L25" s="508"/>
      <c r="M25" s="509">
        <f>SUM(M20:M24)</f>
        <v>159</v>
      </c>
      <c r="N25" s="508"/>
      <c r="O25" s="508">
        <f>SUM(O20:O24)</f>
        <v>2278018</v>
      </c>
      <c r="P25" s="510">
        <f>M25/K25</f>
        <v>0.28291814946619215</v>
      </c>
    </row>
    <row r="26" spans="2:16" x14ac:dyDescent="0.25">
      <c r="B26" t="s">
        <v>239</v>
      </c>
    </row>
    <row r="27" spans="2:16" x14ac:dyDescent="0.25">
      <c r="C27" t="s">
        <v>240</v>
      </c>
      <c r="D27" s="471">
        <v>150</v>
      </c>
      <c r="E27" t="s">
        <v>195</v>
      </c>
    </row>
    <row r="28" spans="2:16" x14ac:dyDescent="0.25">
      <c r="B28" t="s">
        <v>241</v>
      </c>
    </row>
    <row r="29" spans="2:16" x14ac:dyDescent="0.25">
      <c r="C29" t="s">
        <v>242</v>
      </c>
      <c r="D29" s="506">
        <v>7788</v>
      </c>
      <c r="E29" t="s">
        <v>195</v>
      </c>
    </row>
    <row r="30" spans="2:16" x14ac:dyDescent="0.25">
      <c r="C30" t="s">
        <v>243</v>
      </c>
      <c r="D30" s="506"/>
      <c r="E30" t="s">
        <v>195</v>
      </c>
    </row>
    <row r="31" spans="2:16" x14ac:dyDescent="0.25">
      <c r="C31" t="s">
        <v>244</v>
      </c>
      <c r="D31" s="506">
        <v>13993</v>
      </c>
      <c r="E31" t="s">
        <v>245</v>
      </c>
      <c r="F31" t="s">
        <v>195</v>
      </c>
    </row>
    <row r="32" spans="2:16" x14ac:dyDescent="0.25">
      <c r="C32" t="s">
        <v>246</v>
      </c>
      <c r="D32" s="506">
        <v>1393</v>
      </c>
      <c r="E32" t="s">
        <v>195</v>
      </c>
    </row>
    <row r="33" spans="3:6" x14ac:dyDescent="0.25">
      <c r="C33" t="s">
        <v>247</v>
      </c>
      <c r="D33" s="511">
        <v>4893</v>
      </c>
      <c r="E33" t="s">
        <v>195</v>
      </c>
    </row>
    <row r="34" spans="3:6" x14ac:dyDescent="0.25">
      <c r="C34" t="s">
        <v>248</v>
      </c>
      <c r="D34" s="511">
        <v>1043</v>
      </c>
      <c r="E34" t="s">
        <v>195</v>
      </c>
    </row>
    <row r="35" spans="3:6" x14ac:dyDescent="0.25">
      <c r="C35" t="s">
        <v>249</v>
      </c>
      <c r="D35" s="512">
        <v>4193</v>
      </c>
      <c r="E35" t="s">
        <v>195</v>
      </c>
    </row>
    <row r="36" spans="3:6" x14ac:dyDescent="0.25">
      <c r="C36" t="s">
        <v>250</v>
      </c>
      <c r="D36" s="512">
        <v>4193</v>
      </c>
      <c r="E36" t="s">
        <v>195</v>
      </c>
    </row>
    <row r="37" spans="3:6" x14ac:dyDescent="0.25">
      <c r="C37" t="s">
        <v>251</v>
      </c>
      <c r="D37" s="512">
        <v>4193</v>
      </c>
      <c r="E37" t="s">
        <v>195</v>
      </c>
    </row>
    <row r="38" spans="3:6" x14ac:dyDescent="0.25">
      <c r="C38" t="s">
        <v>252</v>
      </c>
      <c r="D38" s="511">
        <v>3311</v>
      </c>
      <c r="E38" t="s">
        <v>195</v>
      </c>
    </row>
    <row r="39" spans="3:6" x14ac:dyDescent="0.25">
      <c r="C39" t="s">
        <v>253</v>
      </c>
      <c r="D39" s="506">
        <v>1043</v>
      </c>
      <c r="E39" t="s">
        <v>195</v>
      </c>
    </row>
    <row r="40" spans="3:6" x14ac:dyDescent="0.25">
      <c r="C40" t="s">
        <v>254</v>
      </c>
      <c r="D40" s="506"/>
      <c r="E40" t="s">
        <v>195</v>
      </c>
    </row>
    <row r="41" spans="3:6" x14ac:dyDescent="0.25">
      <c r="C41" t="s">
        <v>255</v>
      </c>
      <c r="D41" s="506">
        <v>-4189.5</v>
      </c>
      <c r="E41" t="s">
        <v>245</v>
      </c>
      <c r="F41" t="s">
        <v>195</v>
      </c>
    </row>
    <row r="42" spans="3:6" x14ac:dyDescent="0.25">
      <c r="C42" t="s">
        <v>256</v>
      </c>
      <c r="D42" s="511"/>
      <c r="E42" t="s">
        <v>195</v>
      </c>
    </row>
    <row r="43" spans="3:6" x14ac:dyDescent="0.25">
      <c r="C43" t="s">
        <v>257</v>
      </c>
      <c r="D43" s="511">
        <v>70</v>
      </c>
      <c r="E43" t="s">
        <v>195</v>
      </c>
    </row>
    <row r="44" spans="3:6" x14ac:dyDescent="0.25">
      <c r="C44" t="s">
        <v>258</v>
      </c>
      <c r="D44" s="511"/>
      <c r="E44" t="s">
        <v>195</v>
      </c>
    </row>
    <row r="45" spans="3:6" x14ac:dyDescent="0.25">
      <c r="C45" t="s">
        <v>259</v>
      </c>
      <c r="D45" s="512">
        <v>3500</v>
      </c>
      <c r="E45" t="s">
        <v>195</v>
      </c>
    </row>
    <row r="46" spans="3:6" x14ac:dyDescent="0.25">
      <c r="C46" t="s">
        <v>260</v>
      </c>
      <c r="D46" s="513">
        <v>693</v>
      </c>
      <c r="E46" t="s">
        <v>195</v>
      </c>
    </row>
    <row r="47" spans="3:6" x14ac:dyDescent="0.25">
      <c r="C47" t="s">
        <v>261</v>
      </c>
      <c r="D47" s="514">
        <v>1043</v>
      </c>
      <c r="E47" t="s">
        <v>195</v>
      </c>
    </row>
    <row r="48" spans="3:6" x14ac:dyDescent="0.25">
      <c r="C48" t="s">
        <v>211</v>
      </c>
      <c r="D48" s="515"/>
      <c r="E48" t="s">
        <v>195</v>
      </c>
    </row>
    <row r="49" spans="2:5" x14ac:dyDescent="0.25">
      <c r="C49" t="s">
        <v>262</v>
      </c>
      <c r="D49" s="512">
        <v>31532.14</v>
      </c>
      <c r="E49" t="s">
        <v>195</v>
      </c>
    </row>
    <row r="50" spans="2:5" x14ac:dyDescent="0.25">
      <c r="C50" t="s">
        <v>263</v>
      </c>
      <c r="D50" s="512">
        <v>357.08</v>
      </c>
      <c r="E50" t="s">
        <v>195</v>
      </c>
    </row>
    <row r="51" spans="2:5" x14ac:dyDescent="0.25">
      <c r="C51" t="s">
        <v>264</v>
      </c>
      <c r="D51" s="512">
        <v>7000</v>
      </c>
      <c r="E51" t="s">
        <v>195</v>
      </c>
    </row>
    <row r="52" spans="2:5" x14ac:dyDescent="0.25">
      <c r="C52" t="s">
        <v>265</v>
      </c>
      <c r="D52" s="511">
        <v>1198</v>
      </c>
      <c r="E52" t="s">
        <v>195</v>
      </c>
    </row>
    <row r="53" spans="2:5" x14ac:dyDescent="0.25">
      <c r="C53" t="s">
        <v>266</v>
      </c>
      <c r="D53" s="511">
        <v>2995</v>
      </c>
      <c r="E53" t="s">
        <v>195</v>
      </c>
    </row>
    <row r="54" spans="2:5" x14ac:dyDescent="0.25">
      <c r="C54" t="s">
        <v>267</v>
      </c>
      <c r="D54" s="512">
        <v>2995</v>
      </c>
      <c r="E54" t="s">
        <v>195</v>
      </c>
    </row>
    <row r="55" spans="2:5" x14ac:dyDescent="0.25">
      <c r="C55" t="s">
        <v>268</v>
      </c>
      <c r="D55" s="512">
        <v>4842</v>
      </c>
    </row>
    <row r="56" spans="2:5" x14ac:dyDescent="0.25">
      <c r="C56" t="s">
        <v>149</v>
      </c>
      <c r="D56" s="516"/>
      <c r="E56" t="s">
        <v>195</v>
      </c>
    </row>
    <row r="57" spans="2:5" x14ac:dyDescent="0.25">
      <c r="C57" t="s">
        <v>269</v>
      </c>
      <c r="D57" s="511"/>
      <c r="E57" t="s">
        <v>195</v>
      </c>
    </row>
    <row r="58" spans="2:5" x14ac:dyDescent="0.25">
      <c r="C58" t="s">
        <v>270</v>
      </c>
      <c r="D58" s="511"/>
      <c r="E58" t="s">
        <v>195</v>
      </c>
    </row>
    <row r="59" spans="2:5" x14ac:dyDescent="0.25">
      <c r="C59" t="s">
        <v>271</v>
      </c>
      <c r="D59" s="517">
        <v>2995</v>
      </c>
    </row>
    <row r="60" spans="2:5" x14ac:dyDescent="0.25">
      <c r="B60" t="s">
        <v>272</v>
      </c>
      <c r="E60" t="s">
        <v>195</v>
      </c>
    </row>
    <row r="61" spans="2:5" x14ac:dyDescent="0.25">
      <c r="C61" t="s">
        <v>273</v>
      </c>
      <c r="D61" s="511">
        <v>149</v>
      </c>
      <c r="E61" t="s">
        <v>195</v>
      </c>
    </row>
    <row r="62" spans="2:5" x14ac:dyDescent="0.25">
      <c r="C62" t="s">
        <v>274</v>
      </c>
      <c r="D62" s="511"/>
      <c r="E62" t="s">
        <v>195</v>
      </c>
    </row>
    <row r="63" spans="2:5" x14ac:dyDescent="0.25">
      <c r="C63" t="s">
        <v>275</v>
      </c>
      <c r="D63" s="511"/>
      <c r="E63" t="s">
        <v>195</v>
      </c>
    </row>
    <row r="64" spans="2:5" x14ac:dyDescent="0.25">
      <c r="B64" t="s">
        <v>276</v>
      </c>
      <c r="C64" t="s">
        <v>277</v>
      </c>
      <c r="D64" s="518">
        <v>28790</v>
      </c>
      <c r="E64" t="s">
        <v>195</v>
      </c>
    </row>
    <row r="65" spans="2:5" x14ac:dyDescent="0.25">
      <c r="C65" t="s">
        <v>278</v>
      </c>
      <c r="D65" s="518"/>
    </row>
    <row r="66" spans="2:5" x14ac:dyDescent="0.25">
      <c r="B66" t="s">
        <v>279</v>
      </c>
      <c r="C66" t="s">
        <v>280</v>
      </c>
      <c r="D66" s="518"/>
    </row>
    <row r="67" spans="2:5" x14ac:dyDescent="0.25">
      <c r="C67" t="s">
        <v>281</v>
      </c>
      <c r="D67" s="518">
        <v>16515</v>
      </c>
    </row>
    <row r="68" spans="2:5" x14ac:dyDescent="0.25">
      <c r="E68" t="s">
        <v>195</v>
      </c>
    </row>
    <row r="69" spans="2:5" x14ac:dyDescent="0.25">
      <c r="B69" t="s">
        <v>282</v>
      </c>
      <c r="D69" s="454"/>
      <c r="E69" t="s">
        <v>195</v>
      </c>
    </row>
    <row r="70" spans="2:5" x14ac:dyDescent="0.25">
      <c r="B70" t="s">
        <v>283</v>
      </c>
      <c r="C70" t="s">
        <v>284</v>
      </c>
      <c r="D70" s="519"/>
    </row>
    <row r="72" spans="2:5" x14ac:dyDescent="0.25">
      <c r="E72" t="s">
        <v>195</v>
      </c>
    </row>
    <row r="73" spans="2:5" x14ac:dyDescent="0.25">
      <c r="B73" t="s">
        <v>285</v>
      </c>
      <c r="D73" s="520">
        <v>26902.62</v>
      </c>
    </row>
    <row r="74" spans="2:5" x14ac:dyDescent="0.25">
      <c r="B74" t="s">
        <v>286</v>
      </c>
      <c r="C74" s="521"/>
      <c r="D74" s="522"/>
    </row>
    <row r="75" spans="2:5" x14ac:dyDescent="0.25">
      <c r="C75" s="1" t="s">
        <v>238</v>
      </c>
      <c r="D75" s="523">
        <f>SUM(D3:D74)</f>
        <v>196488.65</v>
      </c>
    </row>
  </sheetData>
  <mergeCells count="10">
    <mergeCell ref="M1:M2"/>
    <mergeCell ref="N1:N2"/>
    <mergeCell ref="O1:O2"/>
    <mergeCell ref="P1:P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7594C-188C-4E05-98C1-79A83D64CB95}">
  <sheetPr>
    <tabColor theme="5" tint="-0.249977111117893"/>
  </sheetPr>
  <dimension ref="A1:KO81"/>
  <sheetViews>
    <sheetView workbookViewId="0">
      <pane xSplit="1" ySplit="3" topLeftCell="EA4" activePane="bottomRight" state="frozen"/>
      <selection pane="topRight"/>
      <selection pane="bottomLeft"/>
      <selection pane="bottomRight" activeCell="ED16" sqref="ED16"/>
    </sheetView>
  </sheetViews>
  <sheetFormatPr defaultRowHeight="15" x14ac:dyDescent="0.25"/>
  <cols>
    <col min="1" max="1" width="12.5703125" customWidth="1"/>
    <col min="2" max="2" width="14.7109375" customWidth="1"/>
    <col min="5" max="5" width="14.7109375" style="27" customWidth="1"/>
    <col min="7" max="7" width="14.7109375" customWidth="1"/>
    <col min="10" max="10" width="14.7109375" style="27" customWidth="1"/>
    <col min="12" max="12" width="14.7109375" customWidth="1"/>
    <col min="15" max="15" width="14.7109375" style="27" customWidth="1"/>
    <col min="17" max="17" width="14.7109375" customWidth="1"/>
    <col min="20" max="20" width="14.7109375" style="27" customWidth="1"/>
    <col min="22" max="22" width="14.7109375" customWidth="1"/>
    <col min="25" max="25" width="14.7109375" style="27" customWidth="1"/>
    <col min="27" max="27" width="14.7109375" customWidth="1"/>
    <col min="30" max="30" width="14.7109375" style="27" customWidth="1"/>
    <col min="32" max="32" width="14.7109375" customWidth="1"/>
    <col min="35" max="35" width="14.7109375" style="27" customWidth="1"/>
    <col min="37" max="37" width="14.7109375" customWidth="1"/>
    <col min="40" max="40" width="14.7109375" style="27" customWidth="1"/>
    <col min="42" max="42" width="14.7109375" customWidth="1"/>
    <col min="45" max="45" width="14.7109375" style="27" customWidth="1"/>
    <col min="47" max="47" width="14.7109375" customWidth="1"/>
    <col min="50" max="50" width="14.7109375" style="27" customWidth="1"/>
    <col min="52" max="52" width="14.7109375" customWidth="1"/>
    <col min="55" max="55" width="14.7109375" style="27" customWidth="1"/>
    <col min="57" max="57" width="14.7109375" customWidth="1"/>
    <col min="60" max="60" width="14.7109375" style="27" customWidth="1"/>
    <col min="62" max="62" width="14.7109375" customWidth="1"/>
    <col min="65" max="65" width="14.7109375" style="27" customWidth="1"/>
    <col min="67" max="67" width="14.7109375" customWidth="1"/>
    <col min="70" max="70" width="14.7109375" style="27" customWidth="1"/>
    <col min="72" max="72" width="14.7109375" customWidth="1"/>
    <col min="75" max="75" width="14.7109375" style="27" customWidth="1"/>
    <col min="77" max="77" width="14.7109375" customWidth="1"/>
    <col min="80" max="80" width="14.7109375" style="27" customWidth="1"/>
    <col min="82" max="82" width="14.7109375" customWidth="1"/>
    <col min="85" max="85" width="14.7109375" style="27" customWidth="1"/>
    <col min="87" max="87" width="14.7109375" customWidth="1"/>
    <col min="90" max="90" width="14.7109375" style="27" customWidth="1"/>
    <col min="92" max="92" width="14.7109375" customWidth="1"/>
    <col min="95" max="95" width="14.7109375" style="27" customWidth="1"/>
    <col min="97" max="97" width="14.7109375" customWidth="1"/>
    <col min="100" max="100" width="14.7109375" style="27" customWidth="1"/>
    <col min="102" max="102" width="14.7109375" customWidth="1"/>
    <col min="105" max="105" width="14.7109375" style="27" customWidth="1"/>
    <col min="107" max="107" width="14.7109375" customWidth="1"/>
    <col min="110" max="110" width="14.7109375" style="27" customWidth="1"/>
    <col min="112" max="112" width="14.7109375" customWidth="1"/>
    <col min="115" max="115" width="14.7109375" style="27" customWidth="1"/>
    <col min="117" max="117" width="14.7109375" customWidth="1"/>
    <col min="120" max="120" width="14.7109375" style="27" customWidth="1"/>
    <col min="122" max="122" width="14.7109375" customWidth="1"/>
    <col min="125" max="125" width="14.7109375" style="27" customWidth="1"/>
    <col min="127" max="127" width="14.7109375" customWidth="1"/>
    <col min="130" max="130" width="14.7109375" style="27" customWidth="1"/>
    <col min="132" max="132" width="14.7109375" customWidth="1"/>
    <col min="135" max="135" width="14.7109375" style="27" customWidth="1"/>
    <col min="137" max="137" width="14.7109375" customWidth="1"/>
    <col min="140" max="140" width="14.7109375" style="27" customWidth="1"/>
    <col min="142" max="142" width="14.7109375" customWidth="1"/>
    <col min="145" max="145" width="14.7109375" style="27" customWidth="1"/>
    <col min="147" max="147" width="14.7109375" customWidth="1"/>
    <col min="150" max="150" width="14.7109375" style="27" customWidth="1"/>
    <col min="152" max="152" width="14.7109375" customWidth="1"/>
    <col min="155" max="155" width="14.7109375" style="27" customWidth="1"/>
    <col min="157" max="157" width="14.7109375" customWidth="1"/>
    <col min="160" max="160" width="14.7109375" style="27" customWidth="1"/>
    <col min="162" max="162" width="14.7109375" customWidth="1"/>
    <col min="165" max="165" width="14.7109375" style="27" customWidth="1"/>
    <col min="167" max="167" width="14.7109375" customWidth="1"/>
    <col min="170" max="170" width="14.7109375" style="27" customWidth="1"/>
    <col min="172" max="172" width="14.7109375" customWidth="1"/>
    <col min="175" max="175" width="14.7109375" style="27" customWidth="1"/>
    <col min="177" max="177" width="14.7109375" customWidth="1"/>
    <col min="180" max="180" width="14.7109375" style="27" customWidth="1"/>
    <col min="182" max="182" width="14.7109375" customWidth="1"/>
    <col min="185" max="185" width="14.7109375" style="27" customWidth="1"/>
    <col min="187" max="187" width="14.7109375" customWidth="1"/>
    <col min="190" max="190" width="14.7109375" style="27" customWidth="1"/>
    <col min="192" max="192" width="14.7109375" customWidth="1"/>
    <col min="195" max="195" width="14.7109375" style="27" customWidth="1"/>
    <col min="197" max="197" width="14.7109375" customWidth="1"/>
    <col min="200" max="200" width="14.7109375" style="27" customWidth="1"/>
    <col min="202" max="202" width="14.7109375" customWidth="1"/>
    <col min="205" max="205" width="14.7109375" style="27" customWidth="1"/>
    <col min="207" max="207" width="14.7109375" customWidth="1"/>
    <col min="210" max="210" width="14.7109375" style="27" customWidth="1"/>
    <col min="212" max="212" width="14.7109375" customWidth="1"/>
    <col min="215" max="215" width="14.7109375" style="27" customWidth="1"/>
    <col min="217" max="217" width="14.7109375" customWidth="1"/>
    <col min="220" max="220" width="14.7109375" style="27" customWidth="1"/>
    <col min="222" max="222" width="14.7109375" customWidth="1"/>
    <col min="225" max="225" width="14.7109375" style="27" customWidth="1"/>
    <col min="227" max="227" width="14.7109375" customWidth="1"/>
    <col min="230" max="230" width="14.7109375" style="27" customWidth="1"/>
    <col min="232" max="232" width="14.7109375" customWidth="1"/>
    <col min="235" max="235" width="14.7109375" style="27" customWidth="1"/>
    <col min="237" max="237" width="14.7109375" customWidth="1"/>
    <col min="240" max="240" width="14.7109375" style="27" customWidth="1"/>
    <col min="242" max="242" width="14.7109375" customWidth="1"/>
    <col min="245" max="245" width="14.7109375" style="27" customWidth="1"/>
    <col min="247" max="247" width="14.7109375" customWidth="1"/>
    <col min="250" max="250" width="14.7109375" style="27" customWidth="1"/>
    <col min="252" max="252" width="14.7109375" customWidth="1"/>
    <col min="255" max="255" width="14.7109375" style="27" customWidth="1"/>
    <col min="257" max="257" width="14.7109375" customWidth="1"/>
    <col min="260" max="260" width="14.7109375" style="27" customWidth="1"/>
    <col min="262" max="262" width="14.7109375" customWidth="1"/>
    <col min="265" max="265" width="14.7109375" customWidth="1"/>
  </cols>
  <sheetData>
    <row r="1" spans="1:266" x14ac:dyDescent="0.25">
      <c r="A1" s="1147" t="s">
        <v>0</v>
      </c>
      <c r="B1" s="1111" t="s">
        <v>1</v>
      </c>
      <c r="C1" s="1112"/>
      <c r="D1" s="1112"/>
      <c r="E1" s="1112"/>
      <c r="F1" s="1113"/>
      <c r="G1" s="1111" t="s">
        <v>2</v>
      </c>
      <c r="H1" s="1112"/>
      <c r="I1" s="1112"/>
      <c r="J1" s="1112"/>
      <c r="K1" s="1113"/>
      <c r="L1" s="1111" t="s">
        <v>3</v>
      </c>
      <c r="M1" s="1112"/>
      <c r="N1" s="1112"/>
      <c r="O1" s="1112"/>
      <c r="P1" s="1113"/>
      <c r="Q1" s="1111" t="s">
        <v>4</v>
      </c>
      <c r="R1" s="1112"/>
      <c r="S1" s="1112"/>
      <c r="T1" s="1112"/>
      <c r="U1" s="1113"/>
      <c r="V1" s="1111" t="s">
        <v>5</v>
      </c>
      <c r="W1" s="1112"/>
      <c r="X1" s="1112"/>
      <c r="Y1" s="1112"/>
      <c r="Z1" s="1113"/>
      <c r="AA1" s="1111" t="s">
        <v>6</v>
      </c>
      <c r="AB1" s="1112"/>
      <c r="AC1" s="1112"/>
      <c r="AD1" s="1112"/>
      <c r="AE1" s="1113"/>
      <c r="AF1" s="1111" t="s">
        <v>7</v>
      </c>
      <c r="AG1" s="1112"/>
      <c r="AH1" s="1112"/>
      <c r="AI1" s="1112"/>
      <c r="AJ1" s="1113"/>
      <c r="AK1" s="1111" t="s">
        <v>8</v>
      </c>
      <c r="AL1" s="1112"/>
      <c r="AM1" s="1112"/>
      <c r="AN1" s="1112"/>
      <c r="AO1" s="1113"/>
      <c r="AP1" s="1111" t="s">
        <v>9</v>
      </c>
      <c r="AQ1" s="1112"/>
      <c r="AR1" s="1112"/>
      <c r="AS1" s="1112"/>
      <c r="AT1" s="1113"/>
      <c r="AU1" s="1111" t="s">
        <v>10</v>
      </c>
      <c r="AV1" s="1112"/>
      <c r="AW1" s="1112"/>
      <c r="AX1" s="1112"/>
      <c r="AY1" s="1113"/>
      <c r="AZ1" s="1111" t="s">
        <v>11</v>
      </c>
      <c r="BA1" s="1112"/>
      <c r="BB1" s="1112"/>
      <c r="BC1" s="1112"/>
      <c r="BD1" s="1113"/>
      <c r="BE1" s="1111" t="s">
        <v>12</v>
      </c>
      <c r="BF1" s="1112"/>
      <c r="BG1" s="1112"/>
      <c r="BH1" s="1112"/>
      <c r="BI1" s="1113"/>
      <c r="BJ1" s="1111" t="s">
        <v>13</v>
      </c>
      <c r="BK1" s="1112"/>
      <c r="BL1" s="1112"/>
      <c r="BM1" s="1112"/>
      <c r="BN1" s="1113"/>
      <c r="BO1" s="1111" t="s">
        <v>14</v>
      </c>
      <c r="BP1" s="1112"/>
      <c r="BQ1" s="1112"/>
      <c r="BR1" s="1112"/>
      <c r="BS1" s="1113"/>
      <c r="BT1" s="1111" t="s">
        <v>15</v>
      </c>
      <c r="BU1" s="1112"/>
      <c r="BV1" s="1112"/>
      <c r="BW1" s="1112"/>
      <c r="BX1" s="1113"/>
      <c r="BY1" s="1111" t="s">
        <v>16</v>
      </c>
      <c r="BZ1" s="1112"/>
      <c r="CA1" s="1112"/>
      <c r="CB1" s="1112"/>
      <c r="CC1" s="1113"/>
      <c r="CD1" s="1111" t="s">
        <v>17</v>
      </c>
      <c r="CE1" s="1112"/>
      <c r="CF1" s="1112"/>
      <c r="CG1" s="1112"/>
      <c r="CH1" s="1113"/>
      <c r="CI1" s="1111" t="s">
        <v>18</v>
      </c>
      <c r="CJ1" s="1112"/>
      <c r="CK1" s="1112"/>
      <c r="CL1" s="1112"/>
      <c r="CM1" s="1118"/>
      <c r="CN1" s="1120" t="s">
        <v>19</v>
      </c>
      <c r="CO1" s="1117"/>
      <c r="CP1" s="1117"/>
      <c r="CQ1" s="1117"/>
      <c r="CR1" s="1117"/>
      <c r="CS1" s="1117" t="s">
        <v>20</v>
      </c>
      <c r="CT1" s="1117"/>
      <c r="CU1" s="1117"/>
      <c r="CV1" s="1117"/>
      <c r="CW1" s="1117"/>
      <c r="CX1" s="1117" t="s">
        <v>21</v>
      </c>
      <c r="CY1" s="1117"/>
      <c r="CZ1" s="1117"/>
      <c r="DA1" s="1117"/>
      <c r="DB1" s="1117"/>
      <c r="DC1" s="1117" t="s">
        <v>22</v>
      </c>
      <c r="DD1" s="1117"/>
      <c r="DE1" s="1117"/>
      <c r="DF1" s="1117"/>
      <c r="DG1" s="1117"/>
      <c r="DH1" s="1117" t="s">
        <v>23</v>
      </c>
      <c r="DI1" s="1117"/>
      <c r="DJ1" s="1117"/>
      <c r="DK1" s="1117"/>
      <c r="DL1" s="1117"/>
      <c r="DM1" s="1117" t="s">
        <v>24</v>
      </c>
      <c r="DN1" s="1117"/>
      <c r="DO1" s="1117"/>
      <c r="DP1" s="1117"/>
      <c r="DQ1" s="1117"/>
      <c r="DR1" s="1117" t="s">
        <v>25</v>
      </c>
      <c r="DS1" s="1117"/>
      <c r="DT1" s="1117"/>
      <c r="DU1" s="1117"/>
      <c r="DV1" s="1117"/>
      <c r="DW1" s="1117" t="s">
        <v>26</v>
      </c>
      <c r="DX1" s="1117"/>
      <c r="DY1" s="1117"/>
      <c r="DZ1" s="1117"/>
      <c r="EA1" s="1117"/>
      <c r="EB1" s="1117" t="s">
        <v>27</v>
      </c>
      <c r="EC1" s="1117"/>
      <c r="ED1" s="1117"/>
      <c r="EE1" s="1117"/>
      <c r="EF1" s="1117"/>
      <c r="EG1" s="1117" t="s">
        <v>28</v>
      </c>
      <c r="EH1" s="1117"/>
      <c r="EI1" s="1117"/>
      <c r="EJ1" s="1117"/>
      <c r="EK1" s="1117"/>
      <c r="EL1" s="1117" t="s">
        <v>29</v>
      </c>
      <c r="EM1" s="1117"/>
      <c r="EN1" s="1117"/>
      <c r="EO1" s="1117"/>
      <c r="EP1" s="1117"/>
      <c r="EQ1" s="1117" t="s">
        <v>30</v>
      </c>
      <c r="ER1" s="1117"/>
      <c r="ES1" s="1117"/>
      <c r="ET1" s="1117"/>
      <c r="EU1" s="1117"/>
      <c r="EV1" s="1117" t="s">
        <v>31</v>
      </c>
      <c r="EW1" s="1117"/>
      <c r="EX1" s="1117"/>
      <c r="EY1" s="1117"/>
      <c r="EZ1" s="1117"/>
      <c r="FA1" s="1117" t="s">
        <v>32</v>
      </c>
      <c r="FB1" s="1117"/>
      <c r="FC1" s="1117"/>
      <c r="FD1" s="1117"/>
      <c r="FE1" s="1117"/>
      <c r="FF1" s="1117" t="s">
        <v>33</v>
      </c>
      <c r="FG1" s="1117"/>
      <c r="FH1" s="1117"/>
      <c r="FI1" s="1117"/>
      <c r="FJ1" s="1117"/>
      <c r="FK1" s="1117" t="s">
        <v>34</v>
      </c>
      <c r="FL1" s="1117"/>
      <c r="FM1" s="1117"/>
      <c r="FN1" s="1117"/>
      <c r="FO1" s="1117"/>
      <c r="FP1" s="1117" t="s">
        <v>35</v>
      </c>
      <c r="FQ1" s="1117"/>
      <c r="FR1" s="1117"/>
      <c r="FS1" s="1117"/>
      <c r="FT1" s="1117"/>
      <c r="FU1" s="1117" t="s">
        <v>36</v>
      </c>
      <c r="FV1" s="1117"/>
      <c r="FW1" s="1117"/>
      <c r="FX1" s="1117"/>
      <c r="FY1" s="1117"/>
      <c r="FZ1" s="1117" t="s">
        <v>37</v>
      </c>
      <c r="GA1" s="1117"/>
      <c r="GB1" s="1117"/>
      <c r="GC1" s="1117"/>
      <c r="GD1" s="1117"/>
      <c r="GE1" s="1117" t="s">
        <v>38</v>
      </c>
      <c r="GF1" s="1117"/>
      <c r="GG1" s="1117"/>
      <c r="GH1" s="1117"/>
      <c r="GI1" s="1117"/>
      <c r="GJ1" s="1117" t="s">
        <v>39</v>
      </c>
      <c r="GK1" s="1117"/>
      <c r="GL1" s="1117"/>
      <c r="GM1" s="1117"/>
      <c r="GN1" s="1117"/>
      <c r="GO1" s="1117" t="s">
        <v>40</v>
      </c>
      <c r="GP1" s="1117"/>
      <c r="GQ1" s="1117"/>
      <c r="GR1" s="1117"/>
      <c r="GS1" s="1117"/>
      <c r="GT1" s="1117" t="s">
        <v>41</v>
      </c>
      <c r="GU1" s="1117"/>
      <c r="GV1" s="1117"/>
      <c r="GW1" s="1117"/>
      <c r="GX1" s="1117"/>
      <c r="GY1" s="1117" t="s">
        <v>42</v>
      </c>
      <c r="GZ1" s="1117"/>
      <c r="HA1" s="1117"/>
      <c r="HB1" s="1117"/>
      <c r="HC1" s="1117"/>
      <c r="HD1" s="1117" t="s">
        <v>43</v>
      </c>
      <c r="HE1" s="1117"/>
      <c r="HF1" s="1117"/>
      <c r="HG1" s="1117"/>
      <c r="HH1" s="1117"/>
      <c r="HI1" s="1117" t="s">
        <v>44</v>
      </c>
      <c r="HJ1" s="1117"/>
      <c r="HK1" s="1117"/>
      <c r="HL1" s="1117"/>
      <c r="HM1" s="1117"/>
      <c r="HN1" s="1117" t="s">
        <v>45</v>
      </c>
      <c r="HO1" s="1117"/>
      <c r="HP1" s="1117"/>
      <c r="HQ1" s="1117"/>
      <c r="HR1" s="1117"/>
      <c r="HS1" s="1117" t="s">
        <v>46</v>
      </c>
      <c r="HT1" s="1117"/>
      <c r="HU1" s="1117"/>
      <c r="HV1" s="1117"/>
      <c r="HW1" s="1117"/>
      <c r="HX1" s="1117" t="s">
        <v>47</v>
      </c>
      <c r="HY1" s="1117"/>
      <c r="HZ1" s="1117"/>
      <c r="IA1" s="1117"/>
      <c r="IB1" s="1117"/>
      <c r="IC1" s="1117" t="s">
        <v>48</v>
      </c>
      <c r="ID1" s="1117"/>
      <c r="IE1" s="1117"/>
      <c r="IF1" s="1117"/>
      <c r="IG1" s="1117"/>
      <c r="IH1" s="1117" t="s">
        <v>49</v>
      </c>
      <c r="II1" s="1117"/>
      <c r="IJ1" s="1117"/>
      <c r="IK1" s="1117"/>
      <c r="IL1" s="1117"/>
      <c r="IM1" s="1117" t="s">
        <v>50</v>
      </c>
      <c r="IN1" s="1117"/>
      <c r="IO1" s="1117"/>
      <c r="IP1" s="1117"/>
      <c r="IQ1" s="1117"/>
      <c r="IR1" s="1117" t="s">
        <v>51</v>
      </c>
      <c r="IS1" s="1117"/>
      <c r="IT1" s="1117"/>
      <c r="IU1" s="1117"/>
      <c r="IV1" s="1153"/>
      <c r="IW1" s="1117" t="s">
        <v>52</v>
      </c>
      <c r="IX1" s="1117"/>
      <c r="IY1" s="1117"/>
      <c r="IZ1" s="1117"/>
      <c r="JA1" s="1117"/>
      <c r="JB1" s="1122" t="s">
        <v>53</v>
      </c>
      <c r="JC1" s="1123"/>
      <c r="JD1" s="1123"/>
      <c r="JE1" s="1123"/>
      <c r="JF1" s="1124"/>
    </row>
    <row r="2" spans="1:266" x14ac:dyDescent="0.25">
      <c r="A2" s="1148"/>
      <c r="B2" s="1114" t="s">
        <v>54</v>
      </c>
      <c r="C2" s="1115"/>
      <c r="D2" s="1115"/>
      <c r="E2" s="1115"/>
      <c r="F2" s="1116"/>
      <c r="G2" s="1114" t="s">
        <v>55</v>
      </c>
      <c r="H2" s="1115"/>
      <c r="I2" s="1115"/>
      <c r="J2" s="1115"/>
      <c r="K2" s="1116"/>
      <c r="L2" s="1114" t="s">
        <v>56</v>
      </c>
      <c r="M2" s="1115"/>
      <c r="N2" s="1115"/>
      <c r="O2" s="1115"/>
      <c r="P2" s="1116"/>
      <c r="Q2" s="1114" t="s">
        <v>57</v>
      </c>
      <c r="R2" s="1115"/>
      <c r="S2" s="1115"/>
      <c r="T2" s="1115"/>
      <c r="U2" s="1116"/>
      <c r="V2" s="1114" t="s">
        <v>58</v>
      </c>
      <c r="W2" s="1115"/>
      <c r="X2" s="1115"/>
      <c r="Y2" s="1115"/>
      <c r="Z2" s="1116"/>
      <c r="AA2" s="1114" t="s">
        <v>287</v>
      </c>
      <c r="AB2" s="1115"/>
      <c r="AC2" s="1115"/>
      <c r="AD2" s="1115"/>
      <c r="AE2" s="1116"/>
      <c r="AF2" s="1114" t="s">
        <v>60</v>
      </c>
      <c r="AG2" s="1115"/>
      <c r="AH2" s="1115"/>
      <c r="AI2" s="1115"/>
      <c r="AJ2" s="1116"/>
      <c r="AK2" s="1114" t="s">
        <v>61</v>
      </c>
      <c r="AL2" s="1115"/>
      <c r="AM2" s="1115"/>
      <c r="AN2" s="1115"/>
      <c r="AO2" s="1116"/>
      <c r="AP2" s="1114" t="s">
        <v>62</v>
      </c>
      <c r="AQ2" s="1115"/>
      <c r="AR2" s="1115"/>
      <c r="AS2" s="1115"/>
      <c r="AT2" s="1116"/>
      <c r="AU2" s="1114" t="s">
        <v>63</v>
      </c>
      <c r="AV2" s="1115"/>
      <c r="AW2" s="1115"/>
      <c r="AX2" s="1115"/>
      <c r="AY2" s="1116"/>
      <c r="AZ2" s="1114" t="s">
        <v>64</v>
      </c>
      <c r="BA2" s="1115"/>
      <c r="BB2" s="1115"/>
      <c r="BC2" s="1115"/>
      <c r="BD2" s="1116"/>
      <c r="BE2" s="1114" t="s">
        <v>65</v>
      </c>
      <c r="BF2" s="1115"/>
      <c r="BG2" s="1115"/>
      <c r="BH2" s="1115"/>
      <c r="BI2" s="1116"/>
      <c r="BJ2" s="1114" t="s">
        <v>66</v>
      </c>
      <c r="BK2" s="1115"/>
      <c r="BL2" s="1115"/>
      <c r="BM2" s="1115"/>
      <c r="BN2" s="1116"/>
      <c r="BO2" s="1114" t="s">
        <v>67</v>
      </c>
      <c r="BP2" s="1115"/>
      <c r="BQ2" s="1115"/>
      <c r="BR2" s="1115"/>
      <c r="BS2" s="1116"/>
      <c r="BT2" s="1114" t="s">
        <v>68</v>
      </c>
      <c r="BU2" s="1115"/>
      <c r="BV2" s="1115"/>
      <c r="BW2" s="1115"/>
      <c r="BX2" s="1116"/>
      <c r="BY2" s="1114" t="s">
        <v>69</v>
      </c>
      <c r="BZ2" s="1115"/>
      <c r="CA2" s="1115"/>
      <c r="CB2" s="1115"/>
      <c r="CC2" s="1116"/>
      <c r="CD2" s="1114" t="s">
        <v>70</v>
      </c>
      <c r="CE2" s="1115"/>
      <c r="CF2" s="1115"/>
      <c r="CG2" s="1115"/>
      <c r="CH2" s="1116"/>
      <c r="CI2" s="1114" t="s">
        <v>71</v>
      </c>
      <c r="CJ2" s="1115"/>
      <c r="CK2" s="1115"/>
      <c r="CL2" s="1115"/>
      <c r="CM2" s="1119"/>
      <c r="CN2" s="1121" t="s">
        <v>72</v>
      </c>
      <c r="CO2" s="1115"/>
      <c r="CP2" s="1115"/>
      <c r="CQ2" s="1115"/>
      <c r="CR2" s="1115"/>
      <c r="CS2" s="1115" t="s">
        <v>73</v>
      </c>
      <c r="CT2" s="1115"/>
      <c r="CU2" s="1115"/>
      <c r="CV2" s="1115"/>
      <c r="CW2" s="1115"/>
      <c r="CX2" s="1115" t="s">
        <v>74</v>
      </c>
      <c r="CY2" s="1115"/>
      <c r="CZ2" s="1115"/>
      <c r="DA2" s="1115"/>
      <c r="DB2" s="1115"/>
      <c r="DC2" s="1115" t="s">
        <v>75</v>
      </c>
      <c r="DD2" s="1115"/>
      <c r="DE2" s="1115"/>
      <c r="DF2" s="1115"/>
      <c r="DG2" s="1115"/>
      <c r="DH2" s="1115" t="s">
        <v>76</v>
      </c>
      <c r="DI2" s="1115"/>
      <c r="DJ2" s="1115"/>
      <c r="DK2" s="1115"/>
      <c r="DL2" s="1115"/>
      <c r="DM2" s="1115" t="s">
        <v>77</v>
      </c>
      <c r="DN2" s="1115"/>
      <c r="DO2" s="1115"/>
      <c r="DP2" s="1115"/>
      <c r="DQ2" s="1115"/>
      <c r="DR2" s="1115" t="s">
        <v>78</v>
      </c>
      <c r="DS2" s="1115"/>
      <c r="DT2" s="1115"/>
      <c r="DU2" s="1115"/>
      <c r="DV2" s="1115"/>
      <c r="DW2" s="1115" t="s">
        <v>79</v>
      </c>
      <c r="DX2" s="1115"/>
      <c r="DY2" s="1115"/>
      <c r="DZ2" s="1115"/>
      <c r="EA2" s="1115"/>
      <c r="EB2" s="1115" t="s">
        <v>80</v>
      </c>
      <c r="EC2" s="1115"/>
      <c r="ED2" s="1115"/>
      <c r="EE2" s="1115"/>
      <c r="EF2" s="1115"/>
      <c r="EG2" s="1115" t="s">
        <v>81</v>
      </c>
      <c r="EH2" s="1115"/>
      <c r="EI2" s="1115"/>
      <c r="EJ2" s="1115"/>
      <c r="EK2" s="1115"/>
      <c r="EL2" s="1115" t="s">
        <v>82</v>
      </c>
      <c r="EM2" s="1115"/>
      <c r="EN2" s="1115"/>
      <c r="EO2" s="1115"/>
      <c r="EP2" s="1115"/>
      <c r="EQ2" s="1115" t="s">
        <v>83</v>
      </c>
      <c r="ER2" s="1115"/>
      <c r="ES2" s="1115"/>
      <c r="ET2" s="1115"/>
      <c r="EU2" s="1115"/>
      <c r="EV2" s="1115" t="s">
        <v>288</v>
      </c>
      <c r="EW2" s="1115"/>
      <c r="EX2" s="1115"/>
      <c r="EY2" s="1115"/>
      <c r="EZ2" s="1115"/>
      <c r="FA2" s="1115" t="s">
        <v>85</v>
      </c>
      <c r="FB2" s="1115"/>
      <c r="FC2" s="1115"/>
      <c r="FD2" s="1115"/>
      <c r="FE2" s="1115"/>
      <c r="FF2" s="1115" t="s">
        <v>86</v>
      </c>
      <c r="FG2" s="1115"/>
      <c r="FH2" s="1115"/>
      <c r="FI2" s="1115"/>
      <c r="FJ2" s="1115"/>
      <c r="FK2" s="1115" t="s">
        <v>87</v>
      </c>
      <c r="FL2" s="1115"/>
      <c r="FM2" s="1115"/>
      <c r="FN2" s="1115"/>
      <c r="FO2" s="1115"/>
      <c r="FP2" s="1115" t="s">
        <v>88</v>
      </c>
      <c r="FQ2" s="1115"/>
      <c r="FR2" s="1115"/>
      <c r="FS2" s="1115"/>
      <c r="FT2" s="1115"/>
      <c r="FU2" s="1115" t="s">
        <v>89</v>
      </c>
      <c r="FV2" s="1115"/>
      <c r="FW2" s="1115"/>
      <c r="FX2" s="1115"/>
      <c r="FY2" s="1115"/>
      <c r="FZ2" s="1115" t="s">
        <v>90</v>
      </c>
      <c r="GA2" s="1115"/>
      <c r="GB2" s="1115"/>
      <c r="GC2" s="1115"/>
      <c r="GD2" s="1115"/>
      <c r="GE2" s="1115" t="s">
        <v>91</v>
      </c>
      <c r="GF2" s="1115"/>
      <c r="GG2" s="1115"/>
      <c r="GH2" s="1115"/>
      <c r="GI2" s="1115"/>
      <c r="GJ2" s="1115" t="s">
        <v>92</v>
      </c>
      <c r="GK2" s="1115"/>
      <c r="GL2" s="1115"/>
      <c r="GM2" s="1115"/>
      <c r="GN2" s="1115"/>
      <c r="GO2" s="1115" t="s">
        <v>93</v>
      </c>
      <c r="GP2" s="1115"/>
      <c r="GQ2" s="1115"/>
      <c r="GR2" s="1115"/>
      <c r="GS2" s="1115"/>
      <c r="GT2" s="1115" t="s">
        <v>94</v>
      </c>
      <c r="GU2" s="1115"/>
      <c r="GV2" s="1115"/>
      <c r="GW2" s="1115"/>
      <c r="GX2" s="1115"/>
      <c r="GY2" s="1115" t="s">
        <v>95</v>
      </c>
      <c r="GZ2" s="1115"/>
      <c r="HA2" s="1115"/>
      <c r="HB2" s="1115"/>
      <c r="HC2" s="1115"/>
      <c r="HD2" s="1115" t="s">
        <v>96</v>
      </c>
      <c r="HE2" s="1115"/>
      <c r="HF2" s="1115"/>
      <c r="HG2" s="1115"/>
      <c r="HH2" s="1115"/>
      <c r="HI2" s="1115" t="s">
        <v>289</v>
      </c>
      <c r="HJ2" s="1115"/>
      <c r="HK2" s="1115"/>
      <c r="HL2" s="1115"/>
      <c r="HM2" s="1115"/>
      <c r="HN2" s="1115" t="s">
        <v>98</v>
      </c>
      <c r="HO2" s="1115"/>
      <c r="HP2" s="1115"/>
      <c r="HQ2" s="1115"/>
      <c r="HR2" s="1115"/>
      <c r="HS2" s="1115" t="s">
        <v>99</v>
      </c>
      <c r="HT2" s="1115"/>
      <c r="HU2" s="1115"/>
      <c r="HV2" s="1115"/>
      <c r="HW2" s="1115"/>
      <c r="HX2" s="1115" t="s">
        <v>100</v>
      </c>
      <c r="HY2" s="1115"/>
      <c r="HZ2" s="1115"/>
      <c r="IA2" s="1115"/>
      <c r="IB2" s="1115"/>
      <c r="IC2" s="1115" t="s">
        <v>101</v>
      </c>
      <c r="ID2" s="1115"/>
      <c r="IE2" s="1115"/>
      <c r="IF2" s="1115"/>
      <c r="IG2" s="1115"/>
      <c r="IH2" s="1115" t="s">
        <v>102</v>
      </c>
      <c r="II2" s="1115"/>
      <c r="IJ2" s="1115"/>
      <c r="IK2" s="1115"/>
      <c r="IL2" s="1115"/>
      <c r="IM2" s="1115" t="s">
        <v>103</v>
      </c>
      <c r="IN2" s="1115"/>
      <c r="IO2" s="1115"/>
      <c r="IP2" s="1115"/>
      <c r="IQ2" s="1115"/>
      <c r="IR2" s="1115" t="s">
        <v>104</v>
      </c>
      <c r="IS2" s="1115"/>
      <c r="IT2" s="1115"/>
      <c r="IU2" s="1115"/>
      <c r="IV2" s="1116"/>
      <c r="IW2" s="1115" t="s">
        <v>105</v>
      </c>
      <c r="IX2" s="1115"/>
      <c r="IY2" s="1115"/>
      <c r="IZ2" s="1115"/>
      <c r="JA2" s="1115"/>
      <c r="JB2" s="1125"/>
      <c r="JC2" s="1126"/>
      <c r="JD2" s="1126"/>
      <c r="JE2" s="1126"/>
      <c r="JF2" s="1127"/>
    </row>
    <row r="3" spans="1:266" x14ac:dyDescent="0.25">
      <c r="A3" s="1148"/>
      <c r="B3" s="798" t="s">
        <v>290</v>
      </c>
      <c r="C3" s="41" t="s">
        <v>107</v>
      </c>
      <c r="D3" s="41" t="s">
        <v>108</v>
      </c>
      <c r="E3" s="42" t="s">
        <v>109</v>
      </c>
      <c r="F3" s="952" t="s">
        <v>291</v>
      </c>
      <c r="G3" s="798" t="s">
        <v>290</v>
      </c>
      <c r="H3" s="41" t="s">
        <v>107</v>
      </c>
      <c r="I3" s="41" t="s">
        <v>108</v>
      </c>
      <c r="J3" s="42" t="s">
        <v>109</v>
      </c>
      <c r="K3" s="952" t="s">
        <v>291</v>
      </c>
      <c r="L3" s="798" t="s">
        <v>290</v>
      </c>
      <c r="M3" s="41" t="s">
        <v>107</v>
      </c>
      <c r="N3" s="41" t="s">
        <v>108</v>
      </c>
      <c r="O3" s="42" t="s">
        <v>109</v>
      </c>
      <c r="P3" s="952" t="s">
        <v>291</v>
      </c>
      <c r="Q3" s="798" t="s">
        <v>290</v>
      </c>
      <c r="R3" s="41" t="s">
        <v>107</v>
      </c>
      <c r="S3" s="41" t="s">
        <v>108</v>
      </c>
      <c r="T3" s="42" t="s">
        <v>109</v>
      </c>
      <c r="U3" s="952" t="s">
        <v>291</v>
      </c>
      <c r="V3" s="798" t="s">
        <v>290</v>
      </c>
      <c r="W3" s="41" t="s">
        <v>107</v>
      </c>
      <c r="X3" s="41" t="s">
        <v>108</v>
      </c>
      <c r="Y3" s="42" t="s">
        <v>109</v>
      </c>
      <c r="Z3" s="952" t="s">
        <v>291</v>
      </c>
      <c r="AA3" s="798" t="s">
        <v>290</v>
      </c>
      <c r="AB3" s="41" t="s">
        <v>107</v>
      </c>
      <c r="AC3" s="41" t="s">
        <v>108</v>
      </c>
      <c r="AD3" s="42" t="s">
        <v>109</v>
      </c>
      <c r="AE3" s="952" t="s">
        <v>291</v>
      </c>
      <c r="AF3" s="798" t="s">
        <v>290</v>
      </c>
      <c r="AG3" s="41" t="s">
        <v>107</v>
      </c>
      <c r="AH3" s="41" t="s">
        <v>108</v>
      </c>
      <c r="AI3" s="42" t="s">
        <v>109</v>
      </c>
      <c r="AJ3" s="952" t="s">
        <v>291</v>
      </c>
      <c r="AK3" s="798" t="s">
        <v>290</v>
      </c>
      <c r="AL3" s="41" t="s">
        <v>107</v>
      </c>
      <c r="AM3" s="41" t="s">
        <v>108</v>
      </c>
      <c r="AN3" s="42" t="s">
        <v>109</v>
      </c>
      <c r="AO3" s="952" t="s">
        <v>291</v>
      </c>
      <c r="AP3" s="798" t="s">
        <v>290</v>
      </c>
      <c r="AQ3" s="41" t="s">
        <v>107</v>
      </c>
      <c r="AR3" s="41" t="s">
        <v>108</v>
      </c>
      <c r="AS3" s="42" t="s">
        <v>109</v>
      </c>
      <c r="AT3" s="952" t="s">
        <v>291</v>
      </c>
      <c r="AU3" s="798" t="s">
        <v>290</v>
      </c>
      <c r="AV3" s="41" t="s">
        <v>107</v>
      </c>
      <c r="AW3" s="41" t="s">
        <v>108</v>
      </c>
      <c r="AX3" s="42" t="s">
        <v>109</v>
      </c>
      <c r="AY3" s="952" t="s">
        <v>291</v>
      </c>
      <c r="AZ3" s="798" t="s">
        <v>290</v>
      </c>
      <c r="BA3" s="41" t="s">
        <v>107</v>
      </c>
      <c r="BB3" s="41" t="s">
        <v>108</v>
      </c>
      <c r="BC3" s="42" t="s">
        <v>109</v>
      </c>
      <c r="BD3" s="952" t="s">
        <v>291</v>
      </c>
      <c r="BE3" s="798" t="s">
        <v>290</v>
      </c>
      <c r="BF3" s="41" t="s">
        <v>107</v>
      </c>
      <c r="BG3" s="41" t="s">
        <v>108</v>
      </c>
      <c r="BH3" s="42" t="s">
        <v>109</v>
      </c>
      <c r="BI3" s="952" t="s">
        <v>291</v>
      </c>
      <c r="BJ3" s="798" t="s">
        <v>290</v>
      </c>
      <c r="BK3" s="41" t="s">
        <v>107</v>
      </c>
      <c r="BL3" s="41" t="s">
        <v>108</v>
      </c>
      <c r="BM3" s="42" t="s">
        <v>109</v>
      </c>
      <c r="BN3" s="952" t="s">
        <v>291</v>
      </c>
      <c r="BO3" s="798" t="s">
        <v>290</v>
      </c>
      <c r="BP3" s="41" t="s">
        <v>107</v>
      </c>
      <c r="BQ3" s="41" t="s">
        <v>108</v>
      </c>
      <c r="BR3" s="42" t="s">
        <v>109</v>
      </c>
      <c r="BS3" s="952" t="s">
        <v>291</v>
      </c>
      <c r="BT3" s="798" t="s">
        <v>290</v>
      </c>
      <c r="BU3" s="41" t="s">
        <v>107</v>
      </c>
      <c r="BV3" s="41" t="s">
        <v>108</v>
      </c>
      <c r="BW3" s="42" t="s">
        <v>109</v>
      </c>
      <c r="BX3" s="952" t="s">
        <v>291</v>
      </c>
      <c r="BY3" s="798" t="s">
        <v>290</v>
      </c>
      <c r="BZ3" s="41" t="s">
        <v>107</v>
      </c>
      <c r="CA3" s="41" t="s">
        <v>108</v>
      </c>
      <c r="CB3" s="42" t="s">
        <v>109</v>
      </c>
      <c r="CC3" s="952" t="s">
        <v>291</v>
      </c>
      <c r="CD3" s="798" t="s">
        <v>290</v>
      </c>
      <c r="CE3" s="41" t="s">
        <v>107</v>
      </c>
      <c r="CF3" s="41" t="s">
        <v>108</v>
      </c>
      <c r="CG3" s="42" t="s">
        <v>109</v>
      </c>
      <c r="CH3" s="952" t="s">
        <v>291</v>
      </c>
      <c r="CI3" s="798" t="s">
        <v>290</v>
      </c>
      <c r="CJ3" s="41" t="s">
        <v>107</v>
      </c>
      <c r="CK3" s="41" t="s">
        <v>108</v>
      </c>
      <c r="CL3" s="42" t="s">
        <v>109</v>
      </c>
      <c r="CM3" s="799" t="s">
        <v>291</v>
      </c>
      <c r="CN3" s="811" t="s">
        <v>290</v>
      </c>
      <c r="CO3" s="41" t="s">
        <v>107</v>
      </c>
      <c r="CP3" s="41" t="s">
        <v>108</v>
      </c>
      <c r="CQ3" s="42" t="s">
        <v>109</v>
      </c>
      <c r="CR3" s="41" t="s">
        <v>291</v>
      </c>
      <c r="CS3" s="41" t="s">
        <v>290</v>
      </c>
      <c r="CT3" s="41" t="s">
        <v>107</v>
      </c>
      <c r="CU3" s="41" t="s">
        <v>108</v>
      </c>
      <c r="CV3" s="42" t="s">
        <v>109</v>
      </c>
      <c r="CW3" s="41" t="s">
        <v>291</v>
      </c>
      <c r="CX3" s="41" t="s">
        <v>290</v>
      </c>
      <c r="CY3" s="41" t="s">
        <v>107</v>
      </c>
      <c r="CZ3" s="41" t="s">
        <v>108</v>
      </c>
      <c r="DA3" s="42" t="s">
        <v>109</v>
      </c>
      <c r="DB3" s="41" t="s">
        <v>291</v>
      </c>
      <c r="DC3" s="41" t="s">
        <v>290</v>
      </c>
      <c r="DD3" s="41" t="s">
        <v>107</v>
      </c>
      <c r="DE3" s="41" t="s">
        <v>108</v>
      </c>
      <c r="DF3" s="42" t="s">
        <v>109</v>
      </c>
      <c r="DG3" s="41" t="s">
        <v>291</v>
      </c>
      <c r="DH3" s="41" t="s">
        <v>290</v>
      </c>
      <c r="DI3" s="41" t="s">
        <v>107</v>
      </c>
      <c r="DJ3" s="41" t="s">
        <v>108</v>
      </c>
      <c r="DK3" s="42" t="s">
        <v>109</v>
      </c>
      <c r="DL3" s="41" t="s">
        <v>291</v>
      </c>
      <c r="DM3" s="41" t="s">
        <v>290</v>
      </c>
      <c r="DN3" s="41" t="s">
        <v>107</v>
      </c>
      <c r="DO3" s="41" t="s">
        <v>108</v>
      </c>
      <c r="DP3" s="42" t="s">
        <v>109</v>
      </c>
      <c r="DQ3" s="41" t="s">
        <v>291</v>
      </c>
      <c r="DR3" s="41" t="s">
        <v>290</v>
      </c>
      <c r="DS3" s="41" t="s">
        <v>107</v>
      </c>
      <c r="DT3" s="41" t="s">
        <v>108</v>
      </c>
      <c r="DU3" s="42" t="s">
        <v>109</v>
      </c>
      <c r="DV3" s="41" t="s">
        <v>291</v>
      </c>
      <c r="DW3" s="41" t="s">
        <v>290</v>
      </c>
      <c r="DX3" s="41" t="s">
        <v>107</v>
      </c>
      <c r="DY3" s="41" t="s">
        <v>108</v>
      </c>
      <c r="DZ3" s="42" t="s">
        <v>109</v>
      </c>
      <c r="EA3" s="41" t="s">
        <v>291</v>
      </c>
      <c r="EB3" s="41" t="s">
        <v>290</v>
      </c>
      <c r="EC3" s="41" t="s">
        <v>107</v>
      </c>
      <c r="ED3" s="41" t="s">
        <v>108</v>
      </c>
      <c r="EE3" s="42" t="s">
        <v>109</v>
      </c>
      <c r="EF3" s="41" t="s">
        <v>291</v>
      </c>
      <c r="EG3" s="41" t="s">
        <v>290</v>
      </c>
      <c r="EH3" s="41" t="s">
        <v>107</v>
      </c>
      <c r="EI3" s="41" t="s">
        <v>108</v>
      </c>
      <c r="EJ3" s="42" t="s">
        <v>109</v>
      </c>
      <c r="EK3" s="41" t="s">
        <v>291</v>
      </c>
      <c r="EL3" s="41" t="s">
        <v>290</v>
      </c>
      <c r="EM3" s="41" t="s">
        <v>107</v>
      </c>
      <c r="EN3" s="41" t="s">
        <v>108</v>
      </c>
      <c r="EO3" s="42" t="s">
        <v>109</v>
      </c>
      <c r="EP3" s="41" t="s">
        <v>291</v>
      </c>
      <c r="EQ3" s="41" t="s">
        <v>290</v>
      </c>
      <c r="ER3" s="41" t="s">
        <v>107</v>
      </c>
      <c r="ES3" s="41" t="s">
        <v>108</v>
      </c>
      <c r="ET3" s="42" t="s">
        <v>109</v>
      </c>
      <c r="EU3" s="41" t="s">
        <v>291</v>
      </c>
      <c r="EV3" s="41" t="s">
        <v>290</v>
      </c>
      <c r="EW3" s="41" t="s">
        <v>107</v>
      </c>
      <c r="EX3" s="41" t="s">
        <v>108</v>
      </c>
      <c r="EY3" s="42" t="s">
        <v>109</v>
      </c>
      <c r="EZ3" s="41" t="s">
        <v>291</v>
      </c>
      <c r="FA3" s="41" t="s">
        <v>290</v>
      </c>
      <c r="FB3" s="41" t="s">
        <v>107</v>
      </c>
      <c r="FC3" s="41" t="s">
        <v>108</v>
      </c>
      <c r="FD3" s="42" t="s">
        <v>109</v>
      </c>
      <c r="FE3" s="41" t="s">
        <v>291</v>
      </c>
      <c r="FF3" s="41" t="s">
        <v>290</v>
      </c>
      <c r="FG3" s="41" t="s">
        <v>107</v>
      </c>
      <c r="FH3" s="41" t="s">
        <v>108</v>
      </c>
      <c r="FI3" s="42" t="s">
        <v>109</v>
      </c>
      <c r="FJ3" s="41" t="s">
        <v>291</v>
      </c>
      <c r="FK3" s="41" t="s">
        <v>290</v>
      </c>
      <c r="FL3" s="41" t="s">
        <v>107</v>
      </c>
      <c r="FM3" s="41" t="s">
        <v>108</v>
      </c>
      <c r="FN3" s="42" t="s">
        <v>109</v>
      </c>
      <c r="FO3" s="41" t="s">
        <v>291</v>
      </c>
      <c r="FP3" s="41" t="s">
        <v>290</v>
      </c>
      <c r="FQ3" s="41" t="s">
        <v>107</v>
      </c>
      <c r="FR3" s="41" t="s">
        <v>108</v>
      </c>
      <c r="FS3" s="42" t="s">
        <v>109</v>
      </c>
      <c r="FT3" s="41" t="s">
        <v>291</v>
      </c>
      <c r="FU3" s="41" t="s">
        <v>290</v>
      </c>
      <c r="FV3" s="41" t="s">
        <v>107</v>
      </c>
      <c r="FW3" s="41" t="s">
        <v>108</v>
      </c>
      <c r="FX3" s="42" t="s">
        <v>109</v>
      </c>
      <c r="FY3" s="41" t="s">
        <v>291</v>
      </c>
      <c r="FZ3" s="41" t="s">
        <v>290</v>
      </c>
      <c r="GA3" s="41" t="s">
        <v>107</v>
      </c>
      <c r="GB3" s="41" t="s">
        <v>108</v>
      </c>
      <c r="GC3" s="42" t="s">
        <v>109</v>
      </c>
      <c r="GD3" s="41" t="s">
        <v>291</v>
      </c>
      <c r="GE3" s="41" t="s">
        <v>290</v>
      </c>
      <c r="GF3" s="41" t="s">
        <v>107</v>
      </c>
      <c r="GG3" s="41" t="s">
        <v>108</v>
      </c>
      <c r="GH3" s="42" t="s">
        <v>109</v>
      </c>
      <c r="GI3" s="41" t="s">
        <v>291</v>
      </c>
      <c r="GJ3" s="41" t="s">
        <v>290</v>
      </c>
      <c r="GK3" s="41" t="s">
        <v>107</v>
      </c>
      <c r="GL3" s="41" t="s">
        <v>108</v>
      </c>
      <c r="GM3" s="42" t="s">
        <v>109</v>
      </c>
      <c r="GN3" s="41" t="s">
        <v>291</v>
      </c>
      <c r="GO3" s="41" t="s">
        <v>290</v>
      </c>
      <c r="GP3" s="41" t="s">
        <v>107</v>
      </c>
      <c r="GQ3" s="41" t="s">
        <v>108</v>
      </c>
      <c r="GR3" s="42" t="s">
        <v>109</v>
      </c>
      <c r="GS3" s="41" t="s">
        <v>291</v>
      </c>
      <c r="GT3" s="41" t="s">
        <v>290</v>
      </c>
      <c r="GU3" s="41" t="s">
        <v>107</v>
      </c>
      <c r="GV3" s="41" t="s">
        <v>108</v>
      </c>
      <c r="GW3" s="42" t="s">
        <v>109</v>
      </c>
      <c r="GX3" s="41" t="s">
        <v>291</v>
      </c>
      <c r="GY3" s="41" t="s">
        <v>290</v>
      </c>
      <c r="GZ3" s="41" t="s">
        <v>107</v>
      </c>
      <c r="HA3" s="41" t="s">
        <v>108</v>
      </c>
      <c r="HB3" s="42" t="s">
        <v>109</v>
      </c>
      <c r="HC3" s="41" t="s">
        <v>291</v>
      </c>
      <c r="HD3" s="41" t="s">
        <v>290</v>
      </c>
      <c r="HE3" s="41" t="s">
        <v>107</v>
      </c>
      <c r="HF3" s="41" t="s">
        <v>108</v>
      </c>
      <c r="HG3" s="42" t="s">
        <v>109</v>
      </c>
      <c r="HH3" s="41" t="s">
        <v>291</v>
      </c>
      <c r="HI3" s="41" t="s">
        <v>290</v>
      </c>
      <c r="HJ3" s="41" t="s">
        <v>107</v>
      </c>
      <c r="HK3" s="41" t="s">
        <v>108</v>
      </c>
      <c r="HL3" s="42" t="s">
        <v>109</v>
      </c>
      <c r="HM3" s="41" t="s">
        <v>291</v>
      </c>
      <c r="HN3" s="41" t="s">
        <v>290</v>
      </c>
      <c r="HO3" s="41" t="s">
        <v>107</v>
      </c>
      <c r="HP3" s="41" t="s">
        <v>108</v>
      </c>
      <c r="HQ3" s="42" t="s">
        <v>109</v>
      </c>
      <c r="HR3" s="41" t="s">
        <v>291</v>
      </c>
      <c r="HS3" s="41" t="s">
        <v>290</v>
      </c>
      <c r="HT3" s="41" t="s">
        <v>107</v>
      </c>
      <c r="HU3" s="41" t="s">
        <v>108</v>
      </c>
      <c r="HV3" s="42" t="s">
        <v>109</v>
      </c>
      <c r="HW3" s="41" t="s">
        <v>291</v>
      </c>
      <c r="HX3" s="41" t="s">
        <v>290</v>
      </c>
      <c r="HY3" s="41" t="s">
        <v>107</v>
      </c>
      <c r="HZ3" s="41" t="s">
        <v>108</v>
      </c>
      <c r="IA3" s="42" t="s">
        <v>109</v>
      </c>
      <c r="IB3" s="41" t="s">
        <v>291</v>
      </c>
      <c r="IC3" s="41" t="s">
        <v>290</v>
      </c>
      <c r="ID3" s="41" t="s">
        <v>107</v>
      </c>
      <c r="IE3" s="41" t="s">
        <v>108</v>
      </c>
      <c r="IF3" s="42" t="s">
        <v>109</v>
      </c>
      <c r="IG3" s="41" t="s">
        <v>291</v>
      </c>
      <c r="IH3" s="41" t="s">
        <v>290</v>
      </c>
      <c r="II3" s="41" t="s">
        <v>107</v>
      </c>
      <c r="IJ3" s="41" t="s">
        <v>108</v>
      </c>
      <c r="IK3" s="42" t="s">
        <v>109</v>
      </c>
      <c r="IL3" s="41" t="s">
        <v>291</v>
      </c>
      <c r="IM3" s="41" t="s">
        <v>290</v>
      </c>
      <c r="IN3" s="41" t="s">
        <v>107</v>
      </c>
      <c r="IO3" s="41" t="s">
        <v>108</v>
      </c>
      <c r="IP3" s="42" t="s">
        <v>109</v>
      </c>
      <c r="IQ3" s="41" t="s">
        <v>291</v>
      </c>
      <c r="IR3" s="41" t="s">
        <v>290</v>
      </c>
      <c r="IS3" s="41" t="s">
        <v>107</v>
      </c>
      <c r="IT3" s="41" t="s">
        <v>108</v>
      </c>
      <c r="IU3" s="42" t="s">
        <v>109</v>
      </c>
      <c r="IV3" s="41" t="s">
        <v>291</v>
      </c>
      <c r="IW3" s="43" t="s">
        <v>290</v>
      </c>
      <c r="IX3" s="43" t="s">
        <v>107</v>
      </c>
      <c r="IY3" s="43" t="s">
        <v>108</v>
      </c>
      <c r="IZ3" s="44" t="s">
        <v>109</v>
      </c>
      <c r="JA3" s="45" t="s">
        <v>291</v>
      </c>
      <c r="JB3" s="67" t="s">
        <v>290</v>
      </c>
      <c r="JC3" s="46" t="s">
        <v>107</v>
      </c>
      <c r="JD3" s="46" t="s">
        <v>108</v>
      </c>
      <c r="JE3" s="68" t="s">
        <v>109</v>
      </c>
      <c r="JF3" s="69" t="s">
        <v>291</v>
      </c>
    </row>
    <row r="4" spans="1:266" x14ac:dyDescent="0.25">
      <c r="A4" s="1145" t="s">
        <v>292</v>
      </c>
      <c r="B4" s="800" t="s">
        <v>228</v>
      </c>
      <c r="C4" s="4"/>
      <c r="D4" s="4"/>
      <c r="E4" s="19"/>
      <c r="F4" s="953" t="e">
        <f>D4/C4</f>
        <v>#DIV/0!</v>
      </c>
      <c r="G4" s="800" t="s">
        <v>228</v>
      </c>
      <c r="H4" s="4"/>
      <c r="I4" s="4"/>
      <c r="J4" s="19"/>
      <c r="K4" s="953" t="e">
        <f>H4/I4</f>
        <v>#DIV/0!</v>
      </c>
      <c r="L4" s="800" t="s">
        <v>228</v>
      </c>
      <c r="M4" s="4"/>
      <c r="N4" s="4"/>
      <c r="O4" s="19"/>
      <c r="P4" s="953" t="e">
        <f>N4/M4</f>
        <v>#DIV/0!</v>
      </c>
      <c r="Q4" s="800" t="s">
        <v>228</v>
      </c>
      <c r="R4" s="4"/>
      <c r="S4" s="4"/>
      <c r="T4" s="19"/>
      <c r="U4" s="953" t="e">
        <f>S4/R4</f>
        <v>#DIV/0!</v>
      </c>
      <c r="V4" s="800" t="s">
        <v>228</v>
      </c>
      <c r="W4" s="4"/>
      <c r="X4" s="4"/>
      <c r="Y4" s="19"/>
      <c r="Z4" s="953" t="e">
        <f>X4/W4</f>
        <v>#DIV/0!</v>
      </c>
      <c r="AA4" s="800" t="s">
        <v>228</v>
      </c>
      <c r="AB4" s="4"/>
      <c r="AC4" s="4"/>
      <c r="AD4" s="19"/>
      <c r="AE4" s="953" t="e">
        <f>AC4/AB4</f>
        <v>#DIV/0!</v>
      </c>
      <c r="AF4" s="800" t="s">
        <v>228</v>
      </c>
      <c r="AG4" s="4"/>
      <c r="AH4" s="4"/>
      <c r="AI4" s="19"/>
      <c r="AJ4" s="953" t="e">
        <f>AH4/AG4</f>
        <v>#DIV/0!</v>
      </c>
      <c r="AK4" s="800" t="s">
        <v>228</v>
      </c>
      <c r="AL4" s="4"/>
      <c r="AM4" s="4"/>
      <c r="AN4" s="19"/>
      <c r="AO4" s="953" t="e">
        <f>AM4/AL4</f>
        <v>#DIV/0!</v>
      </c>
      <c r="AP4" s="800" t="s">
        <v>228</v>
      </c>
      <c r="AQ4" s="4"/>
      <c r="AR4" s="4"/>
      <c r="AS4" s="19"/>
      <c r="AT4" s="953" t="e">
        <f>AR4/AQ4</f>
        <v>#DIV/0!</v>
      </c>
      <c r="AU4" s="800" t="s">
        <v>228</v>
      </c>
      <c r="AV4" s="4"/>
      <c r="AW4" s="4"/>
      <c r="AX4" s="19"/>
      <c r="AY4" s="953" t="e">
        <f>AW4/AV4</f>
        <v>#DIV/0!</v>
      </c>
      <c r="AZ4" s="800" t="s">
        <v>228</v>
      </c>
      <c r="BA4" s="4"/>
      <c r="BB4" s="4"/>
      <c r="BC4" s="19"/>
      <c r="BD4" s="953" t="e">
        <f>BB4/BA4</f>
        <v>#DIV/0!</v>
      </c>
      <c r="BE4" s="800" t="s">
        <v>228</v>
      </c>
      <c r="BF4" s="4"/>
      <c r="BG4" s="4"/>
      <c r="BH4" s="19"/>
      <c r="BI4" s="953" t="e">
        <f>BG4/BF4</f>
        <v>#DIV/0!</v>
      </c>
      <c r="BJ4" s="800" t="s">
        <v>228</v>
      </c>
      <c r="BK4" s="4"/>
      <c r="BL4" s="4"/>
      <c r="BM4" s="19"/>
      <c r="BN4" s="953" t="e">
        <f>BL4/BK4</f>
        <v>#DIV/0!</v>
      </c>
      <c r="BO4" s="800" t="s">
        <v>228</v>
      </c>
      <c r="BP4" s="4"/>
      <c r="BQ4" s="4"/>
      <c r="BR4" s="19"/>
      <c r="BS4" s="953" t="e">
        <f>BQ4/BP4</f>
        <v>#DIV/0!</v>
      </c>
      <c r="BT4" s="800" t="s">
        <v>228</v>
      </c>
      <c r="BU4" s="4"/>
      <c r="BV4" s="4"/>
      <c r="BW4" s="19"/>
      <c r="BX4" s="953" t="e">
        <f>BV4/BU4</f>
        <v>#DIV/0!</v>
      </c>
      <c r="BY4" s="800" t="s">
        <v>228</v>
      </c>
      <c r="BZ4" s="4"/>
      <c r="CA4" s="4"/>
      <c r="CB4" s="19"/>
      <c r="CC4" s="953" t="e">
        <f>CA4/BZ4</f>
        <v>#DIV/0!</v>
      </c>
      <c r="CD4" s="800" t="s">
        <v>228</v>
      </c>
      <c r="CE4" s="4"/>
      <c r="CF4" s="4"/>
      <c r="CG4" s="19"/>
      <c r="CH4" s="953" t="e">
        <f>CF4/CE4</f>
        <v>#DIV/0!</v>
      </c>
      <c r="CI4" s="800" t="s">
        <v>228</v>
      </c>
      <c r="CJ4" s="4"/>
      <c r="CK4" s="4"/>
      <c r="CL4" s="19"/>
      <c r="CM4" s="906" t="e">
        <f>CK4/CJ4</f>
        <v>#DIV/0!</v>
      </c>
      <c r="CN4" s="3" t="s">
        <v>228</v>
      </c>
      <c r="CO4" s="4"/>
      <c r="CP4" s="4"/>
      <c r="CQ4" s="19"/>
      <c r="CR4" s="916" t="e">
        <f>CP4/CO4</f>
        <v>#DIV/0!</v>
      </c>
      <c r="CS4" s="4" t="s">
        <v>228</v>
      </c>
      <c r="CT4" s="4"/>
      <c r="CU4" s="4"/>
      <c r="CV4" s="19"/>
      <c r="CW4" s="916" t="e">
        <f>CU4/CT4</f>
        <v>#DIV/0!</v>
      </c>
      <c r="CX4" s="4" t="s">
        <v>228</v>
      </c>
      <c r="CY4" s="4"/>
      <c r="CZ4" s="4"/>
      <c r="DA4" s="19"/>
      <c r="DB4" s="916" t="e">
        <f>CZ4/CY4</f>
        <v>#DIV/0!</v>
      </c>
      <c r="DC4" s="4" t="s">
        <v>228</v>
      </c>
      <c r="DD4" s="4"/>
      <c r="DE4" s="4"/>
      <c r="DF4" s="19"/>
      <c r="DG4" s="916" t="e">
        <f>DE4/DD4</f>
        <v>#DIV/0!</v>
      </c>
      <c r="DH4" s="4" t="s">
        <v>228</v>
      </c>
      <c r="DI4" s="4"/>
      <c r="DJ4" s="4"/>
      <c r="DK4" s="19"/>
      <c r="DL4" s="916" t="e">
        <f>DJ4/DI4</f>
        <v>#DIV/0!</v>
      </c>
      <c r="DM4" s="4" t="s">
        <v>228</v>
      </c>
      <c r="DN4" s="4"/>
      <c r="DO4" s="4"/>
      <c r="DP4" s="19"/>
      <c r="DQ4" s="916" t="e">
        <f>DO4/DN4</f>
        <v>#DIV/0!</v>
      </c>
      <c r="DR4" s="4" t="s">
        <v>228</v>
      </c>
      <c r="DS4" s="4"/>
      <c r="DT4" s="4"/>
      <c r="DU4" s="19"/>
      <c r="DV4" s="916" t="e">
        <f>DT4/DS4</f>
        <v>#DIV/0!</v>
      </c>
      <c r="DW4" s="4" t="s">
        <v>228</v>
      </c>
      <c r="DX4" s="4"/>
      <c r="DY4" s="4"/>
      <c r="DZ4" s="19"/>
      <c r="EA4" s="916" t="e">
        <f>DY4/DX4</f>
        <v>#DIV/0!</v>
      </c>
      <c r="EB4" s="4" t="s">
        <v>228</v>
      </c>
      <c r="EC4" s="4"/>
      <c r="ED4" s="4"/>
      <c r="EE4" s="19"/>
      <c r="EF4" s="916" t="e">
        <f>ED4/EC4</f>
        <v>#DIV/0!</v>
      </c>
      <c r="EG4" s="4" t="s">
        <v>228</v>
      </c>
      <c r="EH4" s="4"/>
      <c r="EI4" s="4"/>
      <c r="EJ4" s="19"/>
      <c r="EK4" s="916" t="e">
        <f>EI4/EH4</f>
        <v>#DIV/0!</v>
      </c>
      <c r="EL4" s="4" t="s">
        <v>228</v>
      </c>
      <c r="EM4" s="4"/>
      <c r="EN4" s="4"/>
      <c r="EO4" s="19"/>
      <c r="EP4" s="916" t="e">
        <f>EN4/EM4</f>
        <v>#DIV/0!</v>
      </c>
      <c r="EQ4" s="4" t="s">
        <v>228</v>
      </c>
      <c r="ER4" s="4"/>
      <c r="ES4" s="4"/>
      <c r="ET4" s="19"/>
      <c r="EU4" s="916" t="e">
        <f>ES4/ER4</f>
        <v>#DIV/0!</v>
      </c>
      <c r="EV4" s="4" t="s">
        <v>228</v>
      </c>
      <c r="EW4" s="4"/>
      <c r="EX4" s="4"/>
      <c r="EY4" s="19"/>
      <c r="EZ4" s="916" t="e">
        <f>EX4/EW4</f>
        <v>#DIV/0!</v>
      </c>
      <c r="FA4" s="4" t="s">
        <v>228</v>
      </c>
      <c r="FB4" s="4"/>
      <c r="FC4" s="4"/>
      <c r="FD4" s="19"/>
      <c r="FE4" s="916" t="e">
        <f>FC4/FB4</f>
        <v>#DIV/0!</v>
      </c>
      <c r="FF4" s="4" t="s">
        <v>228</v>
      </c>
      <c r="FG4" s="4"/>
      <c r="FH4" s="4"/>
      <c r="FI4" s="19"/>
      <c r="FJ4" s="916" t="e">
        <f>FH4/FG4</f>
        <v>#DIV/0!</v>
      </c>
      <c r="FK4" s="4" t="s">
        <v>228</v>
      </c>
      <c r="FL4" s="4"/>
      <c r="FM4" s="4"/>
      <c r="FN4" s="19"/>
      <c r="FO4" s="916" t="e">
        <f>FM4/FL4</f>
        <v>#DIV/0!</v>
      </c>
      <c r="FP4" s="4" t="s">
        <v>228</v>
      </c>
      <c r="FQ4" s="4"/>
      <c r="FR4" s="4"/>
      <c r="FS4" s="19"/>
      <c r="FT4" s="916" t="e">
        <f>FR4/FQ4</f>
        <v>#DIV/0!</v>
      </c>
      <c r="FU4" s="4" t="s">
        <v>228</v>
      </c>
      <c r="FV4" s="4"/>
      <c r="FW4" s="4"/>
      <c r="FX4" s="19"/>
      <c r="FY4" s="916" t="e">
        <f>FW4/FV4</f>
        <v>#DIV/0!</v>
      </c>
      <c r="FZ4" s="4" t="s">
        <v>228</v>
      </c>
      <c r="GA4" s="4"/>
      <c r="GB4" s="4"/>
      <c r="GC4" s="19"/>
      <c r="GD4" s="916" t="e">
        <f>GB4/GA4</f>
        <v>#DIV/0!</v>
      </c>
      <c r="GE4" s="4" t="s">
        <v>228</v>
      </c>
      <c r="GF4" s="4"/>
      <c r="GG4" s="4"/>
      <c r="GH4" s="19"/>
      <c r="GI4" s="916" t="e">
        <f>GG4/GF4</f>
        <v>#DIV/0!</v>
      </c>
      <c r="GJ4" s="4" t="s">
        <v>228</v>
      </c>
      <c r="GK4" s="4"/>
      <c r="GL4" s="4"/>
      <c r="GM4" s="19"/>
      <c r="GN4" s="916" t="e">
        <f>GL4/GK4</f>
        <v>#DIV/0!</v>
      </c>
      <c r="GO4" s="4" t="s">
        <v>228</v>
      </c>
      <c r="GP4" s="4"/>
      <c r="GQ4" s="4"/>
      <c r="GR4" s="19"/>
      <c r="GS4" s="916" t="e">
        <f>GQ4/GP4</f>
        <v>#DIV/0!</v>
      </c>
      <c r="GT4" s="4" t="s">
        <v>228</v>
      </c>
      <c r="GU4" s="4"/>
      <c r="GV4" s="4"/>
      <c r="GW4" s="19"/>
      <c r="GX4" s="916" t="e">
        <f>GV4/GU4</f>
        <v>#DIV/0!</v>
      </c>
      <c r="GY4" s="4" t="s">
        <v>228</v>
      </c>
      <c r="GZ4" s="4"/>
      <c r="HA4" s="4"/>
      <c r="HB4" s="19"/>
      <c r="HC4" s="916" t="e">
        <f>HA4/GZ4</f>
        <v>#DIV/0!</v>
      </c>
      <c r="HD4" s="4" t="s">
        <v>228</v>
      </c>
      <c r="HE4" s="4"/>
      <c r="HF4" s="4"/>
      <c r="HG4" s="19"/>
      <c r="HH4" s="916" t="e">
        <f>HF4/HE4</f>
        <v>#DIV/0!</v>
      </c>
      <c r="HI4" s="4" t="s">
        <v>228</v>
      </c>
      <c r="HJ4" s="4"/>
      <c r="HK4" s="4"/>
      <c r="HL4" s="19"/>
      <c r="HM4" s="916" t="e">
        <f>HK4/HJ4</f>
        <v>#DIV/0!</v>
      </c>
      <c r="HN4" s="4" t="s">
        <v>228</v>
      </c>
      <c r="HO4" s="4"/>
      <c r="HP4" s="4"/>
      <c r="HQ4" s="19"/>
      <c r="HR4" s="916" t="e">
        <f>HP4/HO4</f>
        <v>#DIV/0!</v>
      </c>
      <c r="HS4" s="4" t="s">
        <v>228</v>
      </c>
      <c r="HT4" s="4"/>
      <c r="HU4" s="4"/>
      <c r="HV4" s="19"/>
      <c r="HW4" s="916" t="e">
        <f>HU4/HT4</f>
        <v>#DIV/0!</v>
      </c>
      <c r="HX4" s="4" t="s">
        <v>228</v>
      </c>
      <c r="HY4" s="4"/>
      <c r="HZ4" s="4"/>
      <c r="IA4" s="19"/>
      <c r="IB4" s="916" t="e">
        <f>HZ4/HY4</f>
        <v>#DIV/0!</v>
      </c>
      <c r="IC4" s="4" t="s">
        <v>228</v>
      </c>
      <c r="ID4" s="4"/>
      <c r="IE4" s="4"/>
      <c r="IF4" s="19"/>
      <c r="IG4" s="916" t="e">
        <f>IE4/ID4</f>
        <v>#DIV/0!</v>
      </c>
      <c r="IH4" s="4" t="s">
        <v>228</v>
      </c>
      <c r="II4" s="4"/>
      <c r="IJ4" s="4"/>
      <c r="IK4" s="19"/>
      <c r="IL4" s="916" t="e">
        <f>IJ4/II4</f>
        <v>#DIV/0!</v>
      </c>
      <c r="IM4" s="4" t="s">
        <v>228</v>
      </c>
      <c r="IN4" s="4"/>
      <c r="IO4" s="4"/>
      <c r="IP4" s="19"/>
      <c r="IQ4" s="916" t="e">
        <f>IO4/IN4</f>
        <v>#DIV/0!</v>
      </c>
      <c r="IR4" s="4" t="s">
        <v>228</v>
      </c>
      <c r="IS4" s="4"/>
      <c r="IT4" s="4"/>
      <c r="IU4" s="19"/>
      <c r="IV4" s="916" t="e">
        <f>IT4/IS4</f>
        <v>#DIV/0!</v>
      </c>
      <c r="IW4" s="4" t="s">
        <v>228</v>
      </c>
      <c r="IX4" s="4"/>
      <c r="IY4" s="4"/>
      <c r="IZ4" s="19"/>
      <c r="JA4" s="916" t="e">
        <f>IY4/IX4</f>
        <v>#DIV/0!</v>
      </c>
      <c r="JB4" s="70" t="s">
        <v>228</v>
      </c>
      <c r="JC4" s="47">
        <f>C4+H4+M4+R4+W4+AB4+AG4+AL4+AQ4+AV4+BA4+BF4+BK4+BP4+BU4+BZ4+CE4+CJ4+CO4+CT4+CY4+DD4+DI4+DN4+DS4+DX4+EC4+EH4+EM4+ER4+EW4+FB4+FG4+FL4+FQ4+FV4+GA4+GF4+GK4+GP4+GU4+GZ4+HE4+HJ4+HO4+HT4+HY4+ID4+II4+IN4+IS4+IX4</f>
        <v>0</v>
      </c>
      <c r="JD4" s="47">
        <f>D4+I4+N4+S4+X4+AC4+AH4+AM4+AR4+AW4+BB4+BG4+BL4+BQ4+BV4+CA4+CF4+CK4+CP4+CU4+CZ4+DE4+DJ4+DO4+DT4+DY4+ED4+EI4+EN4+ES4+EX4+FC4+FH4+FM4+FR4+FW4+GB4+GG4+GL4+GQ4+GV4+HA4+HF4+HK4+HP4+HU4+HZ4+IE4+IJ4+IO4+IT4+IY4</f>
        <v>0</v>
      </c>
      <c r="JE4" s="48">
        <f>E4+J4+O4+T4+Y4+AD4+AI4+AN4+AS4+AX4+BC4+BH4+BM4+BR4+BW4+CB4+CG4+CL4+CQ4+CV4+DA4+DF4+DK4+DP4+DU4+DZ4+EE4+EJ4+EO4+ET4+EY4+FD4+FI4+FN4+FS4+FX4+GC4+GH4+GM4+GR4+GW4+HB4+HG4+HL4+HQ4+HV4+IA4+IF4+IK4+IP4+IU4+IZ4</f>
        <v>0</v>
      </c>
      <c r="JF4" s="903" t="e">
        <f>JD4/JC4</f>
        <v>#DIV/0!</v>
      </c>
    </row>
    <row r="5" spans="1:266" x14ac:dyDescent="0.25">
      <c r="A5" s="1146"/>
      <c r="B5" s="801" t="s">
        <v>230</v>
      </c>
      <c r="C5" s="6"/>
      <c r="D5" s="6"/>
      <c r="E5" s="20"/>
      <c r="F5" s="953" t="e">
        <f t="shared" ref="F5:F68" si="0">D5/C5</f>
        <v>#DIV/0!</v>
      </c>
      <c r="G5" s="801" t="s">
        <v>230</v>
      </c>
      <c r="H5" s="6"/>
      <c r="I5" s="6"/>
      <c r="J5" s="20"/>
      <c r="K5" s="953" t="e">
        <f t="shared" ref="K5:K68" si="1">H5/I5</f>
        <v>#DIV/0!</v>
      </c>
      <c r="L5" s="801" t="s">
        <v>230</v>
      </c>
      <c r="M5" s="6"/>
      <c r="N5" s="6"/>
      <c r="O5" s="20"/>
      <c r="P5" s="953" t="e">
        <f t="shared" ref="P5:P68" si="2">N5/M5</f>
        <v>#DIV/0!</v>
      </c>
      <c r="Q5" s="801" t="s">
        <v>230</v>
      </c>
      <c r="R5" s="6"/>
      <c r="S5" s="6"/>
      <c r="T5" s="20"/>
      <c r="U5" s="953" t="e">
        <f t="shared" ref="U5:U68" si="3">S5/R5</f>
        <v>#DIV/0!</v>
      </c>
      <c r="V5" s="801" t="s">
        <v>230</v>
      </c>
      <c r="W5" s="6"/>
      <c r="X5" s="6"/>
      <c r="Y5" s="20"/>
      <c r="Z5" s="953" t="e">
        <f t="shared" ref="Z5:Z68" si="4">X5/W5</f>
        <v>#DIV/0!</v>
      </c>
      <c r="AA5" s="801" t="s">
        <v>230</v>
      </c>
      <c r="AB5" s="6"/>
      <c r="AC5" s="6"/>
      <c r="AD5" s="20"/>
      <c r="AE5" s="953" t="e">
        <f t="shared" ref="AE5:AE68" si="5">AC5/AB5</f>
        <v>#DIV/0!</v>
      </c>
      <c r="AF5" s="801" t="s">
        <v>230</v>
      </c>
      <c r="AG5" s="6"/>
      <c r="AH5" s="6"/>
      <c r="AI5" s="20"/>
      <c r="AJ5" s="953" t="e">
        <f t="shared" ref="AJ5:AJ68" si="6">AH5/AG5</f>
        <v>#DIV/0!</v>
      </c>
      <c r="AK5" s="801" t="s">
        <v>230</v>
      </c>
      <c r="AL5" s="6"/>
      <c r="AM5" s="6"/>
      <c r="AN5" s="20"/>
      <c r="AO5" s="953" t="e">
        <f t="shared" ref="AO5:AO68" si="7">AM5/AL5</f>
        <v>#DIV/0!</v>
      </c>
      <c r="AP5" s="801" t="s">
        <v>230</v>
      </c>
      <c r="AQ5" s="6"/>
      <c r="AR5" s="6"/>
      <c r="AS5" s="20"/>
      <c r="AT5" s="953" t="e">
        <f t="shared" ref="AT5:AT68" si="8">AR5/AQ5</f>
        <v>#DIV/0!</v>
      </c>
      <c r="AU5" s="801" t="s">
        <v>230</v>
      </c>
      <c r="AV5" s="6"/>
      <c r="AW5" s="6"/>
      <c r="AX5" s="20"/>
      <c r="AY5" s="953" t="e">
        <f t="shared" ref="AY5:AY68" si="9">AW5/AV5</f>
        <v>#DIV/0!</v>
      </c>
      <c r="AZ5" s="801" t="s">
        <v>230</v>
      </c>
      <c r="BA5" s="6"/>
      <c r="BB5" s="6"/>
      <c r="BC5" s="20"/>
      <c r="BD5" s="953" t="e">
        <f t="shared" ref="BD5:BD68" si="10">BB5/BA5</f>
        <v>#DIV/0!</v>
      </c>
      <c r="BE5" s="801" t="s">
        <v>230</v>
      </c>
      <c r="BF5" s="6"/>
      <c r="BG5" s="6"/>
      <c r="BH5" s="20"/>
      <c r="BI5" s="953" t="e">
        <f t="shared" ref="BI5:BI68" si="11">BG5/BF5</f>
        <v>#DIV/0!</v>
      </c>
      <c r="BJ5" s="801" t="s">
        <v>230</v>
      </c>
      <c r="BK5" s="6"/>
      <c r="BL5" s="6"/>
      <c r="BM5" s="20"/>
      <c r="BN5" s="953" t="e">
        <f t="shared" ref="BN5:BN68" si="12">BL5/BK5</f>
        <v>#DIV/0!</v>
      </c>
      <c r="BO5" s="801" t="s">
        <v>230</v>
      </c>
      <c r="BP5" s="6"/>
      <c r="BQ5" s="6"/>
      <c r="BR5" s="20"/>
      <c r="BS5" s="953" t="e">
        <f t="shared" ref="BS5:BS68" si="13">BQ5/BP5</f>
        <v>#DIV/0!</v>
      </c>
      <c r="BT5" s="801" t="s">
        <v>230</v>
      </c>
      <c r="BU5" s="6"/>
      <c r="BV5" s="6"/>
      <c r="BW5" s="20"/>
      <c r="BX5" s="953" t="e">
        <f t="shared" ref="BX5:BX68" si="14">BV5/BU5</f>
        <v>#DIV/0!</v>
      </c>
      <c r="BY5" s="801" t="s">
        <v>230</v>
      </c>
      <c r="BZ5" s="6"/>
      <c r="CA5" s="6"/>
      <c r="CB5" s="20"/>
      <c r="CC5" s="953" t="e">
        <f t="shared" ref="CC5:CC68" si="15">CA5/BZ5</f>
        <v>#DIV/0!</v>
      </c>
      <c r="CD5" s="801" t="s">
        <v>230</v>
      </c>
      <c r="CE5" s="6"/>
      <c r="CF5" s="6"/>
      <c r="CG5" s="20"/>
      <c r="CH5" s="953" t="e">
        <f t="shared" ref="CH5:CH68" si="16">CF5/CE5</f>
        <v>#DIV/0!</v>
      </c>
      <c r="CI5" s="801" t="s">
        <v>230</v>
      </c>
      <c r="CJ5" s="6"/>
      <c r="CK5" s="6"/>
      <c r="CL5" s="20"/>
      <c r="CM5" s="906" t="e">
        <f t="shared" ref="CM5:CM68" si="17">CK5/CJ5</f>
        <v>#DIV/0!</v>
      </c>
      <c r="CN5" s="5" t="s">
        <v>230</v>
      </c>
      <c r="CO5" s="6"/>
      <c r="CP5" s="6"/>
      <c r="CQ5" s="20"/>
      <c r="CR5" s="916" t="e">
        <f t="shared" ref="CR5:CR68" si="18">CP5/CO5</f>
        <v>#DIV/0!</v>
      </c>
      <c r="CS5" s="6" t="s">
        <v>230</v>
      </c>
      <c r="CT5" s="6"/>
      <c r="CU5" s="6"/>
      <c r="CV5" s="20"/>
      <c r="CW5" s="916" t="e">
        <f t="shared" ref="CW5:CW68" si="19">CU5/CT5</f>
        <v>#DIV/0!</v>
      </c>
      <c r="CX5" s="6" t="s">
        <v>230</v>
      </c>
      <c r="CY5" s="6"/>
      <c r="CZ5" s="6"/>
      <c r="DA5" s="20"/>
      <c r="DB5" s="916" t="e">
        <f t="shared" ref="DB5:DB68" si="20">CZ5/CY5</f>
        <v>#DIV/0!</v>
      </c>
      <c r="DC5" s="6" t="s">
        <v>230</v>
      </c>
      <c r="DD5" s="6"/>
      <c r="DE5" s="6"/>
      <c r="DF5" s="20"/>
      <c r="DG5" s="916" t="e">
        <f t="shared" ref="DG5:DG68" si="21">DE5/DD5</f>
        <v>#DIV/0!</v>
      </c>
      <c r="DH5" s="6" t="s">
        <v>230</v>
      </c>
      <c r="DI5" s="6"/>
      <c r="DJ5" s="6"/>
      <c r="DK5" s="20"/>
      <c r="DL5" s="916" t="e">
        <f t="shared" ref="DL5:DL68" si="22">DJ5/DI5</f>
        <v>#DIV/0!</v>
      </c>
      <c r="DM5" s="6" t="s">
        <v>230</v>
      </c>
      <c r="DN5" s="6"/>
      <c r="DO5" s="6"/>
      <c r="DP5" s="20"/>
      <c r="DQ5" s="916" t="e">
        <f t="shared" ref="DQ5:DQ68" si="23">DO5/DN5</f>
        <v>#DIV/0!</v>
      </c>
      <c r="DR5" s="6" t="s">
        <v>230</v>
      </c>
      <c r="DS5" s="6"/>
      <c r="DT5" s="6"/>
      <c r="DU5" s="20"/>
      <c r="DV5" s="916" t="e">
        <f t="shared" ref="DV5:DV68" si="24">DT5/DS5</f>
        <v>#DIV/0!</v>
      </c>
      <c r="DW5" s="6" t="s">
        <v>230</v>
      </c>
      <c r="DX5" s="6"/>
      <c r="DY5" s="6"/>
      <c r="DZ5" s="20"/>
      <c r="EA5" s="916" t="e">
        <f t="shared" ref="EA5:EA68" si="25">DY5/DX5</f>
        <v>#DIV/0!</v>
      </c>
      <c r="EB5" s="6" t="s">
        <v>230</v>
      </c>
      <c r="EC5" s="6"/>
      <c r="ED5" s="6"/>
      <c r="EE5" s="20"/>
      <c r="EF5" s="916" t="e">
        <f t="shared" ref="EF5:EF68" si="26">ED5/EC5</f>
        <v>#DIV/0!</v>
      </c>
      <c r="EG5" s="6" t="s">
        <v>230</v>
      </c>
      <c r="EH5" s="6"/>
      <c r="EI5" s="6"/>
      <c r="EJ5" s="20"/>
      <c r="EK5" s="916" t="e">
        <f t="shared" ref="EK5:EK68" si="27">EI5/EH5</f>
        <v>#DIV/0!</v>
      </c>
      <c r="EL5" s="6" t="s">
        <v>230</v>
      </c>
      <c r="EM5" s="6"/>
      <c r="EN5" s="6"/>
      <c r="EO5" s="20"/>
      <c r="EP5" s="916" t="e">
        <f t="shared" ref="EP5:EP68" si="28">EN5/EM5</f>
        <v>#DIV/0!</v>
      </c>
      <c r="EQ5" s="6" t="s">
        <v>230</v>
      </c>
      <c r="ER5" s="6"/>
      <c r="ES5" s="6"/>
      <c r="ET5" s="20"/>
      <c r="EU5" s="916" t="e">
        <f t="shared" ref="EU5:EU68" si="29">ES5/ER5</f>
        <v>#DIV/0!</v>
      </c>
      <c r="EV5" s="6" t="s">
        <v>230</v>
      </c>
      <c r="EW5" s="6"/>
      <c r="EX5" s="6"/>
      <c r="EY5" s="20"/>
      <c r="EZ5" s="916" t="e">
        <f t="shared" ref="EZ5:EZ68" si="30">EX5/EW5</f>
        <v>#DIV/0!</v>
      </c>
      <c r="FA5" s="6" t="s">
        <v>230</v>
      </c>
      <c r="FB5" s="6"/>
      <c r="FC5" s="6"/>
      <c r="FD5" s="20"/>
      <c r="FE5" s="916" t="e">
        <f t="shared" ref="FE5:FE68" si="31">FC5/FB5</f>
        <v>#DIV/0!</v>
      </c>
      <c r="FF5" s="6" t="s">
        <v>230</v>
      </c>
      <c r="FG5" s="6"/>
      <c r="FH5" s="6"/>
      <c r="FI5" s="20"/>
      <c r="FJ5" s="916" t="e">
        <f t="shared" ref="FJ5:FJ68" si="32">FH5/FG5</f>
        <v>#DIV/0!</v>
      </c>
      <c r="FK5" s="6" t="s">
        <v>230</v>
      </c>
      <c r="FL5" s="6"/>
      <c r="FM5" s="6"/>
      <c r="FN5" s="20"/>
      <c r="FO5" s="916" t="e">
        <f t="shared" ref="FO5:FO68" si="33">FM5/FL5</f>
        <v>#DIV/0!</v>
      </c>
      <c r="FP5" s="6" t="s">
        <v>230</v>
      </c>
      <c r="FQ5" s="6"/>
      <c r="FR5" s="6"/>
      <c r="FS5" s="20"/>
      <c r="FT5" s="916" t="e">
        <f t="shared" ref="FT5:FT68" si="34">FR5/FQ5</f>
        <v>#DIV/0!</v>
      </c>
      <c r="FU5" s="6" t="s">
        <v>230</v>
      </c>
      <c r="FV5" s="6"/>
      <c r="FW5" s="6"/>
      <c r="FX5" s="20"/>
      <c r="FY5" s="916" t="e">
        <f t="shared" ref="FY5:FY68" si="35">FW5/FV5</f>
        <v>#DIV/0!</v>
      </c>
      <c r="FZ5" s="6" t="s">
        <v>230</v>
      </c>
      <c r="GA5" s="6"/>
      <c r="GB5" s="6"/>
      <c r="GC5" s="20"/>
      <c r="GD5" s="916" t="e">
        <f t="shared" ref="GD5:GD68" si="36">GB5/GA5</f>
        <v>#DIV/0!</v>
      </c>
      <c r="GE5" s="6" t="s">
        <v>230</v>
      </c>
      <c r="GF5" s="6"/>
      <c r="GG5" s="6"/>
      <c r="GH5" s="20"/>
      <c r="GI5" s="916" t="e">
        <f t="shared" ref="GI5:GI68" si="37">GG5/GF5</f>
        <v>#DIV/0!</v>
      </c>
      <c r="GJ5" s="6" t="s">
        <v>230</v>
      </c>
      <c r="GK5" s="6"/>
      <c r="GL5" s="6"/>
      <c r="GM5" s="20"/>
      <c r="GN5" s="916" t="e">
        <f t="shared" ref="GN5:GN68" si="38">GL5/GK5</f>
        <v>#DIV/0!</v>
      </c>
      <c r="GO5" s="6" t="s">
        <v>230</v>
      </c>
      <c r="GP5" s="6"/>
      <c r="GQ5" s="6"/>
      <c r="GR5" s="20"/>
      <c r="GS5" s="916" t="e">
        <f t="shared" ref="GS5:GS68" si="39">GQ5/GP5</f>
        <v>#DIV/0!</v>
      </c>
      <c r="GT5" s="6" t="s">
        <v>230</v>
      </c>
      <c r="GU5" s="6"/>
      <c r="GV5" s="6"/>
      <c r="GW5" s="20"/>
      <c r="GX5" s="916" t="e">
        <f t="shared" ref="GX5:GX68" si="40">GV5/GU5</f>
        <v>#DIV/0!</v>
      </c>
      <c r="GY5" s="6" t="s">
        <v>230</v>
      </c>
      <c r="GZ5" s="6"/>
      <c r="HA5" s="6"/>
      <c r="HB5" s="20"/>
      <c r="HC5" s="916" t="e">
        <f t="shared" ref="HC5:HC68" si="41">HA5/GZ5</f>
        <v>#DIV/0!</v>
      </c>
      <c r="HD5" s="6" t="s">
        <v>230</v>
      </c>
      <c r="HE5" s="6"/>
      <c r="HF5" s="6"/>
      <c r="HG5" s="20"/>
      <c r="HH5" s="916" t="e">
        <f t="shared" ref="HH5:HH68" si="42">HF5/HE5</f>
        <v>#DIV/0!</v>
      </c>
      <c r="HI5" s="6" t="s">
        <v>230</v>
      </c>
      <c r="HJ5" s="6"/>
      <c r="HK5" s="6"/>
      <c r="HL5" s="20"/>
      <c r="HM5" s="916" t="e">
        <f t="shared" ref="HM5:HM68" si="43">HK5/HJ5</f>
        <v>#DIV/0!</v>
      </c>
      <c r="HN5" s="6" t="s">
        <v>230</v>
      </c>
      <c r="HO5" s="6"/>
      <c r="HP5" s="6"/>
      <c r="HQ5" s="20"/>
      <c r="HR5" s="916" t="e">
        <f t="shared" ref="HR5:HR68" si="44">HP5/HO5</f>
        <v>#DIV/0!</v>
      </c>
      <c r="HS5" s="6" t="s">
        <v>230</v>
      </c>
      <c r="HT5" s="6"/>
      <c r="HU5" s="6"/>
      <c r="HV5" s="20"/>
      <c r="HW5" s="916" t="e">
        <f t="shared" ref="HW5:HW68" si="45">HU5/HT5</f>
        <v>#DIV/0!</v>
      </c>
      <c r="HX5" s="6" t="s">
        <v>230</v>
      </c>
      <c r="HY5" s="6"/>
      <c r="HZ5" s="6"/>
      <c r="IA5" s="20"/>
      <c r="IB5" s="916" t="e">
        <f>HZ5/HY5</f>
        <v>#DIV/0!</v>
      </c>
      <c r="IC5" s="6" t="s">
        <v>230</v>
      </c>
      <c r="ID5" s="6"/>
      <c r="IE5" s="6"/>
      <c r="IF5" s="20"/>
      <c r="IG5" s="916" t="e">
        <f t="shared" ref="IG5:IG68" si="46">IE5/ID5</f>
        <v>#DIV/0!</v>
      </c>
      <c r="IH5" s="6" t="s">
        <v>230</v>
      </c>
      <c r="II5" s="6"/>
      <c r="IJ5" s="6"/>
      <c r="IK5" s="20"/>
      <c r="IL5" s="916" t="e">
        <f t="shared" ref="IL5:IL68" si="47">IJ5/II5</f>
        <v>#DIV/0!</v>
      </c>
      <c r="IM5" s="6" t="s">
        <v>230</v>
      </c>
      <c r="IN5" s="6"/>
      <c r="IO5" s="6"/>
      <c r="IP5" s="20"/>
      <c r="IQ5" s="916" t="e">
        <f t="shared" ref="IQ5:IQ68" si="48">IO5/IN5</f>
        <v>#DIV/0!</v>
      </c>
      <c r="IR5" s="6" t="s">
        <v>230</v>
      </c>
      <c r="IS5" s="6"/>
      <c r="IT5" s="6"/>
      <c r="IU5" s="20"/>
      <c r="IV5" s="916" t="e">
        <f t="shared" ref="IV5:IV68" si="49">IT5/IS5</f>
        <v>#DIV/0!</v>
      </c>
      <c r="IW5" s="6" t="s">
        <v>230</v>
      </c>
      <c r="IX5" s="6"/>
      <c r="IY5" s="6"/>
      <c r="IZ5" s="20"/>
      <c r="JA5" s="916" t="e">
        <f t="shared" ref="JA5:JA68" si="50">IY5/IX5</f>
        <v>#DIV/0!</v>
      </c>
      <c r="JB5" s="71" t="s">
        <v>230</v>
      </c>
      <c r="JC5" s="47">
        <f t="shared" ref="JC5:JC68" si="51">C5+H5+M5+R5+W5+AB5+AG5+AL5+AQ5+AV5+BA5+BF5+BK5+BP5+BU5+BZ5+CE5+CJ5+CO5+CT5+CY5+DD5+DI5+DN5+DS5+DX5+EC5+EH5+EM5+ER5+EW5+FB5+FG5+FL5+FQ5+FV5+GA5+GF5+GK5+GP5+GU5+GZ5+HE5+HJ5+HO5+HT5+HY5+ID5+II5+IN5+IS5+IX5</f>
        <v>0</v>
      </c>
      <c r="JD5" s="47">
        <f t="shared" ref="JD5:JD68" si="52">D5+I5+N5+S5+X5+AC5+AH5+AM5+AR5+AW5+BB5+BG5+BL5+BQ5+BV5+CA5+CF5+CK5+CP5+CU5+CZ5+DE5+DJ5+DO5+DT5+DY5+ED5+EI5+EN5+ES5+EX5+FC5+FH5+FM5+FR5+FW5+GB5+GG5+GL5+GQ5+GV5+HA5+HF5+HK5+HP5+HU5+HZ5+IE5+IJ5+IO5+IT5+IY5</f>
        <v>0</v>
      </c>
      <c r="JE5" s="48">
        <f t="shared" ref="JE5:JE68" si="53">E5+J5+O5+T5+Y5+AD5+AI5+AN5+AS5+AX5+BC5+BH5+BM5+BR5+BW5+CB5+CG5+CL5+CQ5+CV5+DA5+DF5+DK5+DP5+DU5+DZ5+EE5+EJ5+EO5+ET5+EY5+FD5+FI5+FN5+FS5+FX5+GC5+GH5+GM5+GR5+GW5+HB5+HG5+HL5+HQ5+HV5+IA5+IF5+IK5+IP5+IU5+IZ5</f>
        <v>0</v>
      </c>
      <c r="JF5" s="903" t="e">
        <f t="shared" ref="JF5:JF68" si="54">JD5/JC5</f>
        <v>#DIV/0!</v>
      </c>
    </row>
    <row r="6" spans="1:266" x14ac:dyDescent="0.25">
      <c r="A6" s="1146"/>
      <c r="B6" s="801" t="s">
        <v>234</v>
      </c>
      <c r="C6" s="6"/>
      <c r="D6" s="6"/>
      <c r="E6" s="20"/>
      <c r="F6" s="953" t="e">
        <f t="shared" si="0"/>
        <v>#DIV/0!</v>
      </c>
      <c r="G6" s="801" t="s">
        <v>234</v>
      </c>
      <c r="H6" s="6"/>
      <c r="I6" s="6"/>
      <c r="J6" s="20"/>
      <c r="K6" s="953" t="e">
        <f t="shared" si="1"/>
        <v>#DIV/0!</v>
      </c>
      <c r="L6" s="801" t="s">
        <v>234</v>
      </c>
      <c r="M6" s="6"/>
      <c r="N6" s="6"/>
      <c r="O6" s="20"/>
      <c r="P6" s="953" t="e">
        <f t="shared" si="2"/>
        <v>#DIV/0!</v>
      </c>
      <c r="Q6" s="801" t="s">
        <v>234</v>
      </c>
      <c r="R6" s="6"/>
      <c r="S6" s="6"/>
      <c r="T6" s="20"/>
      <c r="U6" s="953" t="e">
        <f t="shared" si="3"/>
        <v>#DIV/0!</v>
      </c>
      <c r="V6" s="801" t="s">
        <v>234</v>
      </c>
      <c r="W6" s="6"/>
      <c r="X6" s="6"/>
      <c r="Y6" s="20"/>
      <c r="Z6" s="953" t="e">
        <f t="shared" si="4"/>
        <v>#DIV/0!</v>
      </c>
      <c r="AA6" s="801" t="s">
        <v>234</v>
      </c>
      <c r="AB6" s="6"/>
      <c r="AC6" s="6"/>
      <c r="AD6" s="20"/>
      <c r="AE6" s="953" t="e">
        <f t="shared" si="5"/>
        <v>#DIV/0!</v>
      </c>
      <c r="AF6" s="801" t="s">
        <v>234</v>
      </c>
      <c r="AG6" s="6"/>
      <c r="AH6" s="6"/>
      <c r="AI6" s="20"/>
      <c r="AJ6" s="953" t="e">
        <f t="shared" si="6"/>
        <v>#DIV/0!</v>
      </c>
      <c r="AK6" s="801" t="s">
        <v>234</v>
      </c>
      <c r="AL6" s="6"/>
      <c r="AM6" s="6"/>
      <c r="AN6" s="20"/>
      <c r="AO6" s="953" t="e">
        <f t="shared" si="7"/>
        <v>#DIV/0!</v>
      </c>
      <c r="AP6" s="801" t="s">
        <v>234</v>
      </c>
      <c r="AQ6" s="6"/>
      <c r="AR6" s="6"/>
      <c r="AS6" s="20"/>
      <c r="AT6" s="953" t="e">
        <f t="shared" si="8"/>
        <v>#DIV/0!</v>
      </c>
      <c r="AU6" s="801" t="s">
        <v>234</v>
      </c>
      <c r="AV6" s="6"/>
      <c r="AW6" s="6"/>
      <c r="AX6" s="20"/>
      <c r="AY6" s="953" t="e">
        <f t="shared" si="9"/>
        <v>#DIV/0!</v>
      </c>
      <c r="AZ6" s="801" t="s">
        <v>234</v>
      </c>
      <c r="BA6" s="6"/>
      <c r="BB6" s="6"/>
      <c r="BC6" s="20"/>
      <c r="BD6" s="953" t="e">
        <f t="shared" si="10"/>
        <v>#DIV/0!</v>
      </c>
      <c r="BE6" s="801" t="s">
        <v>234</v>
      </c>
      <c r="BF6" s="6"/>
      <c r="BG6" s="6"/>
      <c r="BH6" s="20"/>
      <c r="BI6" s="953" t="e">
        <f t="shared" si="11"/>
        <v>#DIV/0!</v>
      </c>
      <c r="BJ6" s="801" t="s">
        <v>234</v>
      </c>
      <c r="BK6" s="6"/>
      <c r="BL6" s="6"/>
      <c r="BM6" s="20"/>
      <c r="BN6" s="953" t="e">
        <f t="shared" si="12"/>
        <v>#DIV/0!</v>
      </c>
      <c r="BO6" s="801" t="s">
        <v>234</v>
      </c>
      <c r="BP6" s="6"/>
      <c r="BQ6" s="6"/>
      <c r="BR6" s="20"/>
      <c r="BS6" s="953" t="e">
        <f t="shared" si="13"/>
        <v>#DIV/0!</v>
      </c>
      <c r="BT6" s="801" t="s">
        <v>234</v>
      </c>
      <c r="BU6" s="6"/>
      <c r="BV6" s="6"/>
      <c r="BW6" s="20"/>
      <c r="BX6" s="953" t="e">
        <f t="shared" si="14"/>
        <v>#DIV/0!</v>
      </c>
      <c r="BY6" s="801" t="s">
        <v>234</v>
      </c>
      <c r="BZ6" s="6"/>
      <c r="CA6" s="6"/>
      <c r="CB6" s="20"/>
      <c r="CC6" s="953" t="e">
        <f t="shared" si="15"/>
        <v>#DIV/0!</v>
      </c>
      <c r="CD6" s="801" t="s">
        <v>234</v>
      </c>
      <c r="CE6" s="6"/>
      <c r="CF6" s="6"/>
      <c r="CG6" s="20"/>
      <c r="CH6" s="953" t="e">
        <f t="shared" si="16"/>
        <v>#DIV/0!</v>
      </c>
      <c r="CI6" s="801" t="s">
        <v>234</v>
      </c>
      <c r="CJ6" s="6"/>
      <c r="CK6" s="6"/>
      <c r="CL6" s="20"/>
      <c r="CM6" s="906" t="e">
        <f t="shared" si="17"/>
        <v>#DIV/0!</v>
      </c>
      <c r="CN6" s="5" t="s">
        <v>234</v>
      </c>
      <c r="CO6" s="6"/>
      <c r="CP6" s="6"/>
      <c r="CQ6" s="20"/>
      <c r="CR6" s="916" t="e">
        <f t="shared" si="18"/>
        <v>#DIV/0!</v>
      </c>
      <c r="CS6" s="6" t="s">
        <v>234</v>
      </c>
      <c r="CT6" s="6"/>
      <c r="CU6" s="6"/>
      <c r="CV6" s="20"/>
      <c r="CW6" s="916" t="e">
        <f t="shared" si="19"/>
        <v>#DIV/0!</v>
      </c>
      <c r="CX6" s="6" t="s">
        <v>234</v>
      </c>
      <c r="CY6" s="6"/>
      <c r="CZ6" s="6"/>
      <c r="DA6" s="20"/>
      <c r="DB6" s="916" t="e">
        <f t="shared" si="20"/>
        <v>#DIV/0!</v>
      </c>
      <c r="DC6" s="6" t="s">
        <v>234</v>
      </c>
      <c r="DD6" s="6"/>
      <c r="DE6" s="6"/>
      <c r="DF6" s="20"/>
      <c r="DG6" s="916" t="e">
        <f t="shared" si="21"/>
        <v>#DIV/0!</v>
      </c>
      <c r="DH6" s="6" t="s">
        <v>234</v>
      </c>
      <c r="DI6" s="6"/>
      <c r="DJ6" s="6"/>
      <c r="DK6" s="20"/>
      <c r="DL6" s="916" t="e">
        <f t="shared" si="22"/>
        <v>#DIV/0!</v>
      </c>
      <c r="DM6" s="6" t="s">
        <v>234</v>
      </c>
      <c r="DN6" s="6"/>
      <c r="DO6" s="6"/>
      <c r="DP6" s="20"/>
      <c r="DQ6" s="916" t="e">
        <f t="shared" si="23"/>
        <v>#DIV/0!</v>
      </c>
      <c r="DR6" s="6" t="s">
        <v>234</v>
      </c>
      <c r="DS6" s="6"/>
      <c r="DT6" s="6"/>
      <c r="DU6" s="20"/>
      <c r="DV6" s="916" t="e">
        <f t="shared" si="24"/>
        <v>#DIV/0!</v>
      </c>
      <c r="DW6" s="6" t="s">
        <v>234</v>
      </c>
      <c r="DX6" s="6"/>
      <c r="DY6" s="6"/>
      <c r="DZ6" s="20"/>
      <c r="EA6" s="916" t="e">
        <f t="shared" si="25"/>
        <v>#DIV/0!</v>
      </c>
      <c r="EB6" s="6" t="s">
        <v>234</v>
      </c>
      <c r="EC6" s="6"/>
      <c r="ED6" s="6"/>
      <c r="EE6" s="20"/>
      <c r="EF6" s="916" t="e">
        <f t="shared" si="26"/>
        <v>#DIV/0!</v>
      </c>
      <c r="EG6" s="6" t="s">
        <v>234</v>
      </c>
      <c r="EH6" s="6"/>
      <c r="EI6" s="6"/>
      <c r="EJ6" s="20"/>
      <c r="EK6" s="916" t="e">
        <f t="shared" si="27"/>
        <v>#DIV/0!</v>
      </c>
      <c r="EL6" s="6" t="s">
        <v>234</v>
      </c>
      <c r="EM6" s="6"/>
      <c r="EN6" s="6"/>
      <c r="EO6" s="20"/>
      <c r="EP6" s="916" t="e">
        <f t="shared" si="28"/>
        <v>#DIV/0!</v>
      </c>
      <c r="EQ6" s="6" t="s">
        <v>234</v>
      </c>
      <c r="ER6" s="6"/>
      <c r="ES6" s="6"/>
      <c r="ET6" s="20"/>
      <c r="EU6" s="916" t="e">
        <f t="shared" si="29"/>
        <v>#DIV/0!</v>
      </c>
      <c r="EV6" s="6" t="s">
        <v>234</v>
      </c>
      <c r="EW6" s="6"/>
      <c r="EX6" s="6"/>
      <c r="EY6" s="20"/>
      <c r="EZ6" s="916" t="e">
        <f t="shared" si="30"/>
        <v>#DIV/0!</v>
      </c>
      <c r="FA6" s="6" t="s">
        <v>234</v>
      </c>
      <c r="FB6" s="6"/>
      <c r="FC6" s="6"/>
      <c r="FD6" s="20"/>
      <c r="FE6" s="916" t="e">
        <f t="shared" si="31"/>
        <v>#DIV/0!</v>
      </c>
      <c r="FF6" s="6" t="s">
        <v>234</v>
      </c>
      <c r="FG6" s="6"/>
      <c r="FH6" s="6"/>
      <c r="FI6" s="20"/>
      <c r="FJ6" s="916" t="e">
        <f t="shared" si="32"/>
        <v>#DIV/0!</v>
      </c>
      <c r="FK6" s="6" t="s">
        <v>234</v>
      </c>
      <c r="FL6" s="6"/>
      <c r="FM6" s="6"/>
      <c r="FN6" s="20"/>
      <c r="FO6" s="916" t="e">
        <f t="shared" si="33"/>
        <v>#DIV/0!</v>
      </c>
      <c r="FP6" s="6" t="s">
        <v>234</v>
      </c>
      <c r="FQ6" s="6"/>
      <c r="FR6" s="6"/>
      <c r="FS6" s="20"/>
      <c r="FT6" s="916" t="e">
        <f t="shared" si="34"/>
        <v>#DIV/0!</v>
      </c>
      <c r="FU6" s="6" t="s">
        <v>234</v>
      </c>
      <c r="FV6" s="6"/>
      <c r="FW6" s="6"/>
      <c r="FX6" s="20"/>
      <c r="FY6" s="916" t="e">
        <f t="shared" si="35"/>
        <v>#DIV/0!</v>
      </c>
      <c r="FZ6" s="6" t="s">
        <v>234</v>
      </c>
      <c r="GA6" s="6"/>
      <c r="GB6" s="6"/>
      <c r="GC6" s="20"/>
      <c r="GD6" s="916" t="e">
        <f t="shared" si="36"/>
        <v>#DIV/0!</v>
      </c>
      <c r="GE6" s="6" t="s">
        <v>234</v>
      </c>
      <c r="GF6" s="6"/>
      <c r="GG6" s="6"/>
      <c r="GH6" s="20"/>
      <c r="GI6" s="916" t="e">
        <f t="shared" si="37"/>
        <v>#DIV/0!</v>
      </c>
      <c r="GJ6" s="6" t="s">
        <v>234</v>
      </c>
      <c r="GK6" s="6"/>
      <c r="GL6" s="6"/>
      <c r="GM6" s="20"/>
      <c r="GN6" s="916" t="e">
        <f t="shared" si="38"/>
        <v>#DIV/0!</v>
      </c>
      <c r="GO6" s="6" t="s">
        <v>234</v>
      </c>
      <c r="GP6" s="6"/>
      <c r="GQ6" s="6"/>
      <c r="GR6" s="20"/>
      <c r="GS6" s="916" t="e">
        <f t="shared" si="39"/>
        <v>#DIV/0!</v>
      </c>
      <c r="GT6" s="6" t="s">
        <v>234</v>
      </c>
      <c r="GU6" s="6"/>
      <c r="GV6" s="6"/>
      <c r="GW6" s="20"/>
      <c r="GX6" s="916" t="e">
        <f t="shared" si="40"/>
        <v>#DIV/0!</v>
      </c>
      <c r="GY6" s="6" t="s">
        <v>234</v>
      </c>
      <c r="GZ6" s="6"/>
      <c r="HA6" s="6"/>
      <c r="HB6" s="20"/>
      <c r="HC6" s="916" t="e">
        <f t="shared" si="41"/>
        <v>#DIV/0!</v>
      </c>
      <c r="HD6" s="6" t="s">
        <v>234</v>
      </c>
      <c r="HE6" s="6"/>
      <c r="HF6" s="6"/>
      <c r="HG6" s="20"/>
      <c r="HH6" s="916" t="e">
        <f t="shared" si="42"/>
        <v>#DIV/0!</v>
      </c>
      <c r="HI6" s="6" t="s">
        <v>234</v>
      </c>
      <c r="HJ6" s="6"/>
      <c r="HK6" s="6"/>
      <c r="HL6" s="20"/>
      <c r="HM6" s="916" t="e">
        <f t="shared" si="43"/>
        <v>#DIV/0!</v>
      </c>
      <c r="HN6" s="6" t="s">
        <v>234</v>
      </c>
      <c r="HO6" s="6"/>
      <c r="HP6" s="6"/>
      <c r="HQ6" s="20"/>
      <c r="HR6" s="916" t="e">
        <f t="shared" si="44"/>
        <v>#DIV/0!</v>
      </c>
      <c r="HS6" s="6" t="s">
        <v>234</v>
      </c>
      <c r="HT6" s="6"/>
      <c r="HU6" s="6"/>
      <c r="HV6" s="20"/>
      <c r="HW6" s="916" t="e">
        <f t="shared" si="45"/>
        <v>#DIV/0!</v>
      </c>
      <c r="HX6" s="6" t="s">
        <v>234</v>
      </c>
      <c r="HY6" s="6"/>
      <c r="HZ6" s="6"/>
      <c r="IA6" s="20"/>
      <c r="IB6" s="916" t="e">
        <f t="shared" ref="IB6:IB68" si="55">HZ6/HY6</f>
        <v>#DIV/0!</v>
      </c>
      <c r="IC6" s="6" t="s">
        <v>234</v>
      </c>
      <c r="ID6" s="6"/>
      <c r="IE6" s="6"/>
      <c r="IF6" s="20"/>
      <c r="IG6" s="916" t="e">
        <f t="shared" si="46"/>
        <v>#DIV/0!</v>
      </c>
      <c r="IH6" s="6" t="s">
        <v>234</v>
      </c>
      <c r="II6" s="6"/>
      <c r="IJ6" s="6"/>
      <c r="IK6" s="20"/>
      <c r="IL6" s="916" t="e">
        <f t="shared" si="47"/>
        <v>#DIV/0!</v>
      </c>
      <c r="IM6" s="6" t="s">
        <v>234</v>
      </c>
      <c r="IN6" s="6"/>
      <c r="IO6" s="6"/>
      <c r="IP6" s="20"/>
      <c r="IQ6" s="916" t="e">
        <f t="shared" si="48"/>
        <v>#DIV/0!</v>
      </c>
      <c r="IR6" s="6" t="s">
        <v>234</v>
      </c>
      <c r="IS6" s="6"/>
      <c r="IT6" s="6"/>
      <c r="IU6" s="20"/>
      <c r="IV6" s="916" t="e">
        <f t="shared" si="49"/>
        <v>#DIV/0!</v>
      </c>
      <c r="IW6" s="6" t="s">
        <v>234</v>
      </c>
      <c r="IX6" s="6"/>
      <c r="IY6" s="6"/>
      <c r="IZ6" s="20"/>
      <c r="JA6" s="916" t="e">
        <f t="shared" si="50"/>
        <v>#DIV/0!</v>
      </c>
      <c r="JB6" s="71" t="s">
        <v>234</v>
      </c>
      <c r="JC6" s="47">
        <f t="shared" si="51"/>
        <v>0</v>
      </c>
      <c r="JD6" s="47">
        <f t="shared" si="52"/>
        <v>0</v>
      </c>
      <c r="JE6" s="48">
        <f t="shared" si="53"/>
        <v>0</v>
      </c>
      <c r="JF6" s="903" t="e">
        <f t="shared" si="54"/>
        <v>#DIV/0!</v>
      </c>
    </row>
    <row r="7" spans="1:266" x14ac:dyDescent="0.25">
      <c r="A7" s="1146"/>
      <c r="B7" s="801" t="s">
        <v>232</v>
      </c>
      <c r="C7" s="6"/>
      <c r="D7" s="6"/>
      <c r="E7" s="20"/>
      <c r="F7" s="953" t="e">
        <f t="shared" si="0"/>
        <v>#DIV/0!</v>
      </c>
      <c r="G7" s="801" t="s">
        <v>232</v>
      </c>
      <c r="H7" s="6"/>
      <c r="I7" s="6"/>
      <c r="J7" s="20"/>
      <c r="K7" s="953" t="e">
        <f t="shared" si="1"/>
        <v>#DIV/0!</v>
      </c>
      <c r="L7" s="801" t="s">
        <v>232</v>
      </c>
      <c r="M7" s="6"/>
      <c r="N7" s="6"/>
      <c r="O7" s="20"/>
      <c r="P7" s="953" t="e">
        <f t="shared" si="2"/>
        <v>#DIV/0!</v>
      </c>
      <c r="Q7" s="801" t="s">
        <v>232</v>
      </c>
      <c r="R7" s="6"/>
      <c r="S7" s="6"/>
      <c r="T7" s="20"/>
      <c r="U7" s="953" t="e">
        <f t="shared" si="3"/>
        <v>#DIV/0!</v>
      </c>
      <c r="V7" s="801" t="s">
        <v>232</v>
      </c>
      <c r="W7" s="6"/>
      <c r="X7" s="6"/>
      <c r="Y7" s="20"/>
      <c r="Z7" s="953" t="e">
        <f t="shared" si="4"/>
        <v>#DIV/0!</v>
      </c>
      <c r="AA7" s="801" t="s">
        <v>232</v>
      </c>
      <c r="AB7" s="6"/>
      <c r="AC7" s="6"/>
      <c r="AD7" s="20"/>
      <c r="AE7" s="953" t="e">
        <f t="shared" si="5"/>
        <v>#DIV/0!</v>
      </c>
      <c r="AF7" s="801" t="s">
        <v>232</v>
      </c>
      <c r="AG7" s="6"/>
      <c r="AH7" s="6"/>
      <c r="AI7" s="20"/>
      <c r="AJ7" s="953" t="e">
        <f t="shared" si="6"/>
        <v>#DIV/0!</v>
      </c>
      <c r="AK7" s="801" t="s">
        <v>232</v>
      </c>
      <c r="AL7" s="6"/>
      <c r="AM7" s="6"/>
      <c r="AN7" s="20"/>
      <c r="AO7" s="953" t="e">
        <f t="shared" si="7"/>
        <v>#DIV/0!</v>
      </c>
      <c r="AP7" s="801" t="s">
        <v>232</v>
      </c>
      <c r="AQ7" s="6"/>
      <c r="AR7" s="6"/>
      <c r="AS7" s="20"/>
      <c r="AT7" s="953" t="e">
        <f t="shared" si="8"/>
        <v>#DIV/0!</v>
      </c>
      <c r="AU7" s="801" t="s">
        <v>232</v>
      </c>
      <c r="AV7" s="6"/>
      <c r="AW7" s="6"/>
      <c r="AX7" s="20"/>
      <c r="AY7" s="953" t="e">
        <f t="shared" si="9"/>
        <v>#DIV/0!</v>
      </c>
      <c r="AZ7" s="801" t="s">
        <v>232</v>
      </c>
      <c r="BA7" s="6"/>
      <c r="BB7" s="6"/>
      <c r="BC7" s="20"/>
      <c r="BD7" s="953" t="e">
        <f t="shared" si="10"/>
        <v>#DIV/0!</v>
      </c>
      <c r="BE7" s="801" t="s">
        <v>232</v>
      </c>
      <c r="BF7" s="6"/>
      <c r="BG7" s="6"/>
      <c r="BH7" s="20"/>
      <c r="BI7" s="953" t="e">
        <f t="shared" si="11"/>
        <v>#DIV/0!</v>
      </c>
      <c r="BJ7" s="801" t="s">
        <v>232</v>
      </c>
      <c r="BK7" s="6"/>
      <c r="BL7" s="6"/>
      <c r="BM7" s="20"/>
      <c r="BN7" s="953" t="e">
        <f t="shared" si="12"/>
        <v>#DIV/0!</v>
      </c>
      <c r="BO7" s="801" t="s">
        <v>232</v>
      </c>
      <c r="BP7" s="6"/>
      <c r="BQ7" s="6"/>
      <c r="BR7" s="20"/>
      <c r="BS7" s="953" t="e">
        <f t="shared" si="13"/>
        <v>#DIV/0!</v>
      </c>
      <c r="BT7" s="801" t="s">
        <v>232</v>
      </c>
      <c r="BU7" s="6"/>
      <c r="BV7" s="6"/>
      <c r="BW7" s="20"/>
      <c r="BX7" s="953" t="e">
        <f t="shared" si="14"/>
        <v>#DIV/0!</v>
      </c>
      <c r="BY7" s="801" t="s">
        <v>232</v>
      </c>
      <c r="BZ7" s="6"/>
      <c r="CA7" s="6"/>
      <c r="CB7" s="20"/>
      <c r="CC7" s="953" t="e">
        <f t="shared" si="15"/>
        <v>#DIV/0!</v>
      </c>
      <c r="CD7" s="801" t="s">
        <v>232</v>
      </c>
      <c r="CE7" s="6"/>
      <c r="CF7" s="6"/>
      <c r="CG7" s="20"/>
      <c r="CH7" s="953" t="e">
        <f t="shared" si="16"/>
        <v>#DIV/0!</v>
      </c>
      <c r="CI7" s="801" t="s">
        <v>232</v>
      </c>
      <c r="CJ7" s="6"/>
      <c r="CK7" s="6"/>
      <c r="CL7" s="20"/>
      <c r="CM7" s="906" t="e">
        <f t="shared" si="17"/>
        <v>#DIV/0!</v>
      </c>
      <c r="CN7" s="5" t="s">
        <v>232</v>
      </c>
      <c r="CO7" s="6"/>
      <c r="CP7" s="6"/>
      <c r="CQ7" s="20"/>
      <c r="CR7" s="916" t="e">
        <f t="shared" si="18"/>
        <v>#DIV/0!</v>
      </c>
      <c r="CS7" s="6" t="s">
        <v>232</v>
      </c>
      <c r="CT7" s="6"/>
      <c r="CU7" s="6"/>
      <c r="CV7" s="20"/>
      <c r="CW7" s="916" t="e">
        <f t="shared" si="19"/>
        <v>#DIV/0!</v>
      </c>
      <c r="CX7" s="6" t="s">
        <v>232</v>
      </c>
      <c r="CY7" s="6"/>
      <c r="CZ7" s="6"/>
      <c r="DA7" s="20"/>
      <c r="DB7" s="916" t="e">
        <f t="shared" si="20"/>
        <v>#DIV/0!</v>
      </c>
      <c r="DC7" s="6" t="s">
        <v>232</v>
      </c>
      <c r="DD7" s="6"/>
      <c r="DE7" s="6"/>
      <c r="DF7" s="20"/>
      <c r="DG7" s="916" t="e">
        <f t="shared" si="21"/>
        <v>#DIV/0!</v>
      </c>
      <c r="DH7" s="6" t="s">
        <v>232</v>
      </c>
      <c r="DI7" s="6"/>
      <c r="DJ7" s="6"/>
      <c r="DK7" s="20"/>
      <c r="DL7" s="916" t="e">
        <f t="shared" si="22"/>
        <v>#DIV/0!</v>
      </c>
      <c r="DM7" s="6" t="s">
        <v>232</v>
      </c>
      <c r="DN7" s="6"/>
      <c r="DO7" s="6"/>
      <c r="DP7" s="20"/>
      <c r="DQ7" s="916" t="e">
        <f t="shared" si="23"/>
        <v>#DIV/0!</v>
      </c>
      <c r="DR7" s="6" t="s">
        <v>232</v>
      </c>
      <c r="DS7" s="6"/>
      <c r="DT7" s="6"/>
      <c r="DU7" s="20"/>
      <c r="DV7" s="916" t="e">
        <f t="shared" si="24"/>
        <v>#DIV/0!</v>
      </c>
      <c r="DW7" s="6" t="s">
        <v>232</v>
      </c>
      <c r="DX7" s="6"/>
      <c r="DY7" s="6"/>
      <c r="DZ7" s="20"/>
      <c r="EA7" s="916" t="e">
        <f t="shared" si="25"/>
        <v>#DIV/0!</v>
      </c>
      <c r="EB7" s="6" t="s">
        <v>232</v>
      </c>
      <c r="EC7" s="6"/>
      <c r="ED7" s="6"/>
      <c r="EE7" s="20"/>
      <c r="EF7" s="916" t="e">
        <f t="shared" si="26"/>
        <v>#DIV/0!</v>
      </c>
      <c r="EG7" s="6" t="s">
        <v>232</v>
      </c>
      <c r="EH7" s="6"/>
      <c r="EI7" s="6"/>
      <c r="EJ7" s="20"/>
      <c r="EK7" s="916" t="e">
        <f t="shared" si="27"/>
        <v>#DIV/0!</v>
      </c>
      <c r="EL7" s="6" t="s">
        <v>232</v>
      </c>
      <c r="EM7" s="6"/>
      <c r="EN7" s="6"/>
      <c r="EO7" s="20"/>
      <c r="EP7" s="916" t="e">
        <f t="shared" si="28"/>
        <v>#DIV/0!</v>
      </c>
      <c r="EQ7" s="6" t="s">
        <v>232</v>
      </c>
      <c r="ER7" s="6"/>
      <c r="ES7" s="6"/>
      <c r="ET7" s="20"/>
      <c r="EU7" s="916" t="e">
        <f t="shared" si="29"/>
        <v>#DIV/0!</v>
      </c>
      <c r="EV7" s="6" t="s">
        <v>232</v>
      </c>
      <c r="EW7" s="6"/>
      <c r="EX7" s="6"/>
      <c r="EY7" s="20"/>
      <c r="EZ7" s="916" t="e">
        <f t="shared" si="30"/>
        <v>#DIV/0!</v>
      </c>
      <c r="FA7" s="6" t="s">
        <v>232</v>
      </c>
      <c r="FB7" s="6"/>
      <c r="FC7" s="6"/>
      <c r="FD7" s="20"/>
      <c r="FE7" s="916" t="e">
        <f t="shared" si="31"/>
        <v>#DIV/0!</v>
      </c>
      <c r="FF7" s="6" t="s">
        <v>232</v>
      </c>
      <c r="FG7" s="6"/>
      <c r="FH7" s="6"/>
      <c r="FI7" s="20"/>
      <c r="FJ7" s="916" t="e">
        <f t="shared" si="32"/>
        <v>#DIV/0!</v>
      </c>
      <c r="FK7" s="6" t="s">
        <v>232</v>
      </c>
      <c r="FL7" s="6"/>
      <c r="FM7" s="6"/>
      <c r="FN7" s="20"/>
      <c r="FO7" s="916" t="e">
        <f t="shared" si="33"/>
        <v>#DIV/0!</v>
      </c>
      <c r="FP7" s="6" t="s">
        <v>232</v>
      </c>
      <c r="FQ7" s="6"/>
      <c r="FR7" s="6"/>
      <c r="FS7" s="20"/>
      <c r="FT7" s="916" t="e">
        <f t="shared" si="34"/>
        <v>#DIV/0!</v>
      </c>
      <c r="FU7" s="6" t="s">
        <v>232</v>
      </c>
      <c r="FV7" s="6"/>
      <c r="FW7" s="6"/>
      <c r="FX7" s="20"/>
      <c r="FY7" s="916" t="e">
        <f t="shared" si="35"/>
        <v>#DIV/0!</v>
      </c>
      <c r="FZ7" s="6" t="s">
        <v>232</v>
      </c>
      <c r="GA7" s="6"/>
      <c r="GB7" s="6"/>
      <c r="GC7" s="20"/>
      <c r="GD7" s="916" t="e">
        <f t="shared" si="36"/>
        <v>#DIV/0!</v>
      </c>
      <c r="GE7" s="6" t="s">
        <v>232</v>
      </c>
      <c r="GF7" s="6"/>
      <c r="GG7" s="6"/>
      <c r="GH7" s="20"/>
      <c r="GI7" s="916" t="e">
        <f t="shared" si="37"/>
        <v>#DIV/0!</v>
      </c>
      <c r="GJ7" s="6" t="s">
        <v>232</v>
      </c>
      <c r="GK7" s="6"/>
      <c r="GL7" s="6"/>
      <c r="GM7" s="20"/>
      <c r="GN7" s="916" t="e">
        <f t="shared" si="38"/>
        <v>#DIV/0!</v>
      </c>
      <c r="GO7" s="6" t="s">
        <v>232</v>
      </c>
      <c r="GP7" s="6"/>
      <c r="GQ7" s="6"/>
      <c r="GR7" s="20"/>
      <c r="GS7" s="916" t="e">
        <f t="shared" si="39"/>
        <v>#DIV/0!</v>
      </c>
      <c r="GT7" s="6" t="s">
        <v>232</v>
      </c>
      <c r="GU7" s="6"/>
      <c r="GV7" s="6"/>
      <c r="GW7" s="20"/>
      <c r="GX7" s="916" t="e">
        <f t="shared" si="40"/>
        <v>#DIV/0!</v>
      </c>
      <c r="GY7" s="6" t="s">
        <v>232</v>
      </c>
      <c r="GZ7" s="6"/>
      <c r="HA7" s="6"/>
      <c r="HB7" s="20"/>
      <c r="HC7" s="916" t="e">
        <f t="shared" si="41"/>
        <v>#DIV/0!</v>
      </c>
      <c r="HD7" s="6" t="s">
        <v>232</v>
      </c>
      <c r="HE7" s="6"/>
      <c r="HF7" s="6"/>
      <c r="HG7" s="20"/>
      <c r="HH7" s="916" t="e">
        <f t="shared" si="42"/>
        <v>#DIV/0!</v>
      </c>
      <c r="HI7" s="6" t="s">
        <v>232</v>
      </c>
      <c r="HJ7" s="6"/>
      <c r="HK7" s="6"/>
      <c r="HL7" s="20"/>
      <c r="HM7" s="916" t="e">
        <f t="shared" si="43"/>
        <v>#DIV/0!</v>
      </c>
      <c r="HN7" s="6" t="s">
        <v>232</v>
      </c>
      <c r="HO7" s="6"/>
      <c r="HP7" s="6"/>
      <c r="HQ7" s="20"/>
      <c r="HR7" s="916" t="e">
        <f t="shared" si="44"/>
        <v>#DIV/0!</v>
      </c>
      <c r="HS7" s="6" t="s">
        <v>232</v>
      </c>
      <c r="HT7" s="6"/>
      <c r="HU7" s="6"/>
      <c r="HV7" s="20"/>
      <c r="HW7" s="916" t="e">
        <f t="shared" si="45"/>
        <v>#DIV/0!</v>
      </c>
      <c r="HX7" s="6" t="s">
        <v>232</v>
      </c>
      <c r="HY7" s="6"/>
      <c r="HZ7" s="6"/>
      <c r="IA7" s="20"/>
      <c r="IB7" s="916" t="e">
        <f t="shared" si="55"/>
        <v>#DIV/0!</v>
      </c>
      <c r="IC7" s="6" t="s">
        <v>232</v>
      </c>
      <c r="ID7" s="6"/>
      <c r="IE7" s="6"/>
      <c r="IF7" s="20"/>
      <c r="IG7" s="916" t="e">
        <f t="shared" si="46"/>
        <v>#DIV/0!</v>
      </c>
      <c r="IH7" s="6" t="s">
        <v>232</v>
      </c>
      <c r="II7" s="6"/>
      <c r="IJ7" s="6"/>
      <c r="IK7" s="20"/>
      <c r="IL7" s="916" t="e">
        <f t="shared" si="47"/>
        <v>#DIV/0!</v>
      </c>
      <c r="IM7" s="6" t="s">
        <v>232</v>
      </c>
      <c r="IN7" s="6"/>
      <c r="IO7" s="6"/>
      <c r="IP7" s="20"/>
      <c r="IQ7" s="916" t="e">
        <f t="shared" si="48"/>
        <v>#DIV/0!</v>
      </c>
      <c r="IR7" s="6" t="s">
        <v>232</v>
      </c>
      <c r="IS7" s="6"/>
      <c r="IT7" s="6"/>
      <c r="IU7" s="20"/>
      <c r="IV7" s="916" t="e">
        <f t="shared" si="49"/>
        <v>#DIV/0!</v>
      </c>
      <c r="IW7" s="6" t="s">
        <v>232</v>
      </c>
      <c r="IX7" s="6"/>
      <c r="IY7" s="6"/>
      <c r="IZ7" s="20"/>
      <c r="JA7" s="916" t="e">
        <f t="shared" si="50"/>
        <v>#DIV/0!</v>
      </c>
      <c r="JB7" s="71" t="s">
        <v>232</v>
      </c>
      <c r="JC7" s="47">
        <f t="shared" si="51"/>
        <v>0</v>
      </c>
      <c r="JD7" s="47">
        <f t="shared" si="52"/>
        <v>0</v>
      </c>
      <c r="JE7" s="48">
        <f t="shared" si="53"/>
        <v>0</v>
      </c>
      <c r="JF7" s="903" t="e">
        <f t="shared" si="54"/>
        <v>#DIV/0!</v>
      </c>
    </row>
    <row r="8" spans="1:266" x14ac:dyDescent="0.25">
      <c r="A8" s="1146"/>
      <c r="B8" s="801" t="s">
        <v>236</v>
      </c>
      <c r="C8" s="6"/>
      <c r="D8" s="6"/>
      <c r="E8" s="20"/>
      <c r="F8" s="953" t="e">
        <f t="shared" si="0"/>
        <v>#DIV/0!</v>
      </c>
      <c r="G8" s="801" t="s">
        <v>236</v>
      </c>
      <c r="H8" s="6"/>
      <c r="I8" s="6"/>
      <c r="J8" s="20"/>
      <c r="K8" s="953" t="e">
        <f t="shared" si="1"/>
        <v>#DIV/0!</v>
      </c>
      <c r="L8" s="801" t="s">
        <v>236</v>
      </c>
      <c r="M8" s="6"/>
      <c r="N8" s="6"/>
      <c r="O8" s="20"/>
      <c r="P8" s="953" t="e">
        <f t="shared" si="2"/>
        <v>#DIV/0!</v>
      </c>
      <c r="Q8" s="801" t="s">
        <v>236</v>
      </c>
      <c r="R8" s="6"/>
      <c r="S8" s="6"/>
      <c r="T8" s="20"/>
      <c r="U8" s="953" t="e">
        <f t="shared" si="3"/>
        <v>#DIV/0!</v>
      </c>
      <c r="V8" s="801" t="s">
        <v>236</v>
      </c>
      <c r="W8" s="6"/>
      <c r="X8" s="6"/>
      <c r="Y8" s="20"/>
      <c r="Z8" s="953" t="e">
        <f t="shared" si="4"/>
        <v>#DIV/0!</v>
      </c>
      <c r="AA8" s="801" t="s">
        <v>236</v>
      </c>
      <c r="AB8" s="6"/>
      <c r="AC8" s="6"/>
      <c r="AD8" s="20"/>
      <c r="AE8" s="953" t="e">
        <f t="shared" si="5"/>
        <v>#DIV/0!</v>
      </c>
      <c r="AF8" s="801" t="s">
        <v>236</v>
      </c>
      <c r="AG8" s="6"/>
      <c r="AH8" s="6"/>
      <c r="AI8" s="20"/>
      <c r="AJ8" s="953" t="e">
        <f t="shared" si="6"/>
        <v>#DIV/0!</v>
      </c>
      <c r="AK8" s="801" t="s">
        <v>236</v>
      </c>
      <c r="AL8" s="6"/>
      <c r="AM8" s="6"/>
      <c r="AN8" s="20"/>
      <c r="AO8" s="953" t="e">
        <f t="shared" si="7"/>
        <v>#DIV/0!</v>
      </c>
      <c r="AP8" s="801" t="s">
        <v>236</v>
      </c>
      <c r="AQ8" s="6"/>
      <c r="AR8" s="6"/>
      <c r="AS8" s="20"/>
      <c r="AT8" s="953" t="e">
        <f t="shared" si="8"/>
        <v>#DIV/0!</v>
      </c>
      <c r="AU8" s="801" t="s">
        <v>236</v>
      </c>
      <c r="AV8" s="6"/>
      <c r="AW8" s="6"/>
      <c r="AX8" s="20"/>
      <c r="AY8" s="953" t="e">
        <f t="shared" si="9"/>
        <v>#DIV/0!</v>
      </c>
      <c r="AZ8" s="801" t="s">
        <v>236</v>
      </c>
      <c r="BA8" s="6"/>
      <c r="BB8" s="6"/>
      <c r="BC8" s="20"/>
      <c r="BD8" s="953" t="e">
        <f t="shared" si="10"/>
        <v>#DIV/0!</v>
      </c>
      <c r="BE8" s="801" t="s">
        <v>236</v>
      </c>
      <c r="BF8" s="6"/>
      <c r="BG8" s="6"/>
      <c r="BH8" s="20"/>
      <c r="BI8" s="953" t="e">
        <f t="shared" si="11"/>
        <v>#DIV/0!</v>
      </c>
      <c r="BJ8" s="801" t="s">
        <v>236</v>
      </c>
      <c r="BK8" s="6"/>
      <c r="BL8" s="6"/>
      <c r="BM8" s="20"/>
      <c r="BN8" s="953" t="e">
        <f t="shared" si="12"/>
        <v>#DIV/0!</v>
      </c>
      <c r="BO8" s="801" t="s">
        <v>236</v>
      </c>
      <c r="BP8" s="6"/>
      <c r="BQ8" s="6"/>
      <c r="BR8" s="20"/>
      <c r="BS8" s="953" t="e">
        <f t="shared" si="13"/>
        <v>#DIV/0!</v>
      </c>
      <c r="BT8" s="801" t="s">
        <v>236</v>
      </c>
      <c r="BU8" s="6"/>
      <c r="BV8" s="6"/>
      <c r="BW8" s="20"/>
      <c r="BX8" s="953" t="e">
        <f t="shared" si="14"/>
        <v>#DIV/0!</v>
      </c>
      <c r="BY8" s="801" t="s">
        <v>236</v>
      </c>
      <c r="BZ8" s="6"/>
      <c r="CA8" s="6"/>
      <c r="CB8" s="20"/>
      <c r="CC8" s="953" t="e">
        <f t="shared" si="15"/>
        <v>#DIV/0!</v>
      </c>
      <c r="CD8" s="801" t="s">
        <v>236</v>
      </c>
      <c r="CE8" s="6"/>
      <c r="CF8" s="6"/>
      <c r="CG8" s="20"/>
      <c r="CH8" s="953" t="e">
        <f t="shared" si="16"/>
        <v>#DIV/0!</v>
      </c>
      <c r="CI8" s="801" t="s">
        <v>236</v>
      </c>
      <c r="CJ8" s="6"/>
      <c r="CK8" s="6"/>
      <c r="CL8" s="20"/>
      <c r="CM8" s="906" t="e">
        <f t="shared" si="17"/>
        <v>#DIV/0!</v>
      </c>
      <c r="CN8" s="5" t="s">
        <v>236</v>
      </c>
      <c r="CO8" s="6"/>
      <c r="CP8" s="6"/>
      <c r="CQ8" s="20"/>
      <c r="CR8" s="916" t="e">
        <f t="shared" si="18"/>
        <v>#DIV/0!</v>
      </c>
      <c r="CS8" s="6" t="s">
        <v>236</v>
      </c>
      <c r="CT8" s="6"/>
      <c r="CU8" s="6"/>
      <c r="CV8" s="20"/>
      <c r="CW8" s="916" t="e">
        <f t="shared" si="19"/>
        <v>#DIV/0!</v>
      </c>
      <c r="CX8" s="6" t="s">
        <v>236</v>
      </c>
      <c r="CY8" s="6"/>
      <c r="CZ8" s="6"/>
      <c r="DA8" s="20"/>
      <c r="DB8" s="916" t="e">
        <f t="shared" si="20"/>
        <v>#DIV/0!</v>
      </c>
      <c r="DC8" s="6" t="s">
        <v>236</v>
      </c>
      <c r="DD8" s="6"/>
      <c r="DE8" s="6"/>
      <c r="DF8" s="20"/>
      <c r="DG8" s="916" t="e">
        <f t="shared" si="21"/>
        <v>#DIV/0!</v>
      </c>
      <c r="DH8" s="6" t="s">
        <v>236</v>
      </c>
      <c r="DI8" s="6"/>
      <c r="DJ8" s="6"/>
      <c r="DK8" s="20"/>
      <c r="DL8" s="916" t="e">
        <f t="shared" si="22"/>
        <v>#DIV/0!</v>
      </c>
      <c r="DM8" s="6" t="s">
        <v>236</v>
      </c>
      <c r="DN8" s="6"/>
      <c r="DO8" s="6"/>
      <c r="DP8" s="20"/>
      <c r="DQ8" s="916" t="e">
        <f t="shared" si="23"/>
        <v>#DIV/0!</v>
      </c>
      <c r="DR8" s="6" t="s">
        <v>236</v>
      </c>
      <c r="DS8" s="6"/>
      <c r="DT8" s="6"/>
      <c r="DU8" s="20"/>
      <c r="DV8" s="916" t="e">
        <f t="shared" si="24"/>
        <v>#DIV/0!</v>
      </c>
      <c r="DW8" s="6" t="s">
        <v>236</v>
      </c>
      <c r="DX8" s="6"/>
      <c r="DY8" s="6"/>
      <c r="DZ8" s="20"/>
      <c r="EA8" s="916" t="e">
        <f t="shared" si="25"/>
        <v>#DIV/0!</v>
      </c>
      <c r="EB8" s="6" t="s">
        <v>236</v>
      </c>
      <c r="EC8" s="6"/>
      <c r="ED8" s="6"/>
      <c r="EE8" s="20"/>
      <c r="EF8" s="916" t="e">
        <f t="shared" si="26"/>
        <v>#DIV/0!</v>
      </c>
      <c r="EG8" s="6" t="s">
        <v>236</v>
      </c>
      <c r="EH8" s="6"/>
      <c r="EI8" s="6"/>
      <c r="EJ8" s="20"/>
      <c r="EK8" s="916" t="e">
        <f t="shared" si="27"/>
        <v>#DIV/0!</v>
      </c>
      <c r="EL8" s="6" t="s">
        <v>236</v>
      </c>
      <c r="EM8" s="6"/>
      <c r="EN8" s="6"/>
      <c r="EO8" s="20"/>
      <c r="EP8" s="916" t="e">
        <f t="shared" si="28"/>
        <v>#DIV/0!</v>
      </c>
      <c r="EQ8" s="6" t="s">
        <v>236</v>
      </c>
      <c r="ER8" s="6"/>
      <c r="ES8" s="6"/>
      <c r="ET8" s="20"/>
      <c r="EU8" s="916" t="e">
        <f t="shared" si="29"/>
        <v>#DIV/0!</v>
      </c>
      <c r="EV8" s="6" t="s">
        <v>236</v>
      </c>
      <c r="EW8" s="6"/>
      <c r="EX8" s="6"/>
      <c r="EY8" s="20"/>
      <c r="EZ8" s="916" t="e">
        <f t="shared" si="30"/>
        <v>#DIV/0!</v>
      </c>
      <c r="FA8" s="6" t="s">
        <v>236</v>
      </c>
      <c r="FB8" s="6"/>
      <c r="FC8" s="6"/>
      <c r="FD8" s="20"/>
      <c r="FE8" s="916" t="e">
        <f t="shared" si="31"/>
        <v>#DIV/0!</v>
      </c>
      <c r="FF8" s="6" t="s">
        <v>236</v>
      </c>
      <c r="FG8" s="6"/>
      <c r="FH8" s="6"/>
      <c r="FI8" s="20"/>
      <c r="FJ8" s="916" t="e">
        <f t="shared" si="32"/>
        <v>#DIV/0!</v>
      </c>
      <c r="FK8" s="6" t="s">
        <v>236</v>
      </c>
      <c r="FL8" s="6"/>
      <c r="FM8" s="6"/>
      <c r="FN8" s="20"/>
      <c r="FO8" s="916" t="e">
        <f t="shared" si="33"/>
        <v>#DIV/0!</v>
      </c>
      <c r="FP8" s="6" t="s">
        <v>236</v>
      </c>
      <c r="FQ8" s="6"/>
      <c r="FR8" s="6"/>
      <c r="FS8" s="20"/>
      <c r="FT8" s="916" t="e">
        <f t="shared" si="34"/>
        <v>#DIV/0!</v>
      </c>
      <c r="FU8" s="6" t="s">
        <v>236</v>
      </c>
      <c r="FV8" s="6"/>
      <c r="FW8" s="6"/>
      <c r="FX8" s="20"/>
      <c r="FY8" s="916" t="e">
        <f t="shared" si="35"/>
        <v>#DIV/0!</v>
      </c>
      <c r="FZ8" s="6" t="s">
        <v>236</v>
      </c>
      <c r="GA8" s="6"/>
      <c r="GB8" s="6"/>
      <c r="GC8" s="20"/>
      <c r="GD8" s="916" t="e">
        <f t="shared" si="36"/>
        <v>#DIV/0!</v>
      </c>
      <c r="GE8" s="6" t="s">
        <v>236</v>
      </c>
      <c r="GF8" s="6"/>
      <c r="GG8" s="6"/>
      <c r="GH8" s="20"/>
      <c r="GI8" s="916" t="e">
        <f t="shared" si="37"/>
        <v>#DIV/0!</v>
      </c>
      <c r="GJ8" s="6" t="s">
        <v>236</v>
      </c>
      <c r="GK8" s="6"/>
      <c r="GL8" s="6"/>
      <c r="GM8" s="20"/>
      <c r="GN8" s="916" t="e">
        <f t="shared" si="38"/>
        <v>#DIV/0!</v>
      </c>
      <c r="GO8" s="6" t="s">
        <v>236</v>
      </c>
      <c r="GP8" s="6"/>
      <c r="GQ8" s="6"/>
      <c r="GR8" s="20"/>
      <c r="GS8" s="916" t="e">
        <f t="shared" si="39"/>
        <v>#DIV/0!</v>
      </c>
      <c r="GT8" s="6" t="s">
        <v>236</v>
      </c>
      <c r="GU8" s="6"/>
      <c r="GV8" s="6"/>
      <c r="GW8" s="20"/>
      <c r="GX8" s="916" t="e">
        <f t="shared" si="40"/>
        <v>#DIV/0!</v>
      </c>
      <c r="GY8" s="6" t="s">
        <v>236</v>
      </c>
      <c r="GZ8" s="6"/>
      <c r="HA8" s="6"/>
      <c r="HB8" s="20"/>
      <c r="HC8" s="916" t="e">
        <f t="shared" si="41"/>
        <v>#DIV/0!</v>
      </c>
      <c r="HD8" s="6" t="s">
        <v>236</v>
      </c>
      <c r="HE8" s="6"/>
      <c r="HF8" s="6"/>
      <c r="HG8" s="20"/>
      <c r="HH8" s="916" t="e">
        <f t="shared" si="42"/>
        <v>#DIV/0!</v>
      </c>
      <c r="HI8" s="6" t="s">
        <v>236</v>
      </c>
      <c r="HJ8" s="6"/>
      <c r="HK8" s="6"/>
      <c r="HL8" s="20"/>
      <c r="HM8" s="916" t="e">
        <f t="shared" si="43"/>
        <v>#DIV/0!</v>
      </c>
      <c r="HN8" s="6" t="s">
        <v>236</v>
      </c>
      <c r="HO8" s="6"/>
      <c r="HP8" s="6"/>
      <c r="HQ8" s="20"/>
      <c r="HR8" s="916" t="e">
        <f t="shared" si="44"/>
        <v>#DIV/0!</v>
      </c>
      <c r="HS8" s="6" t="s">
        <v>236</v>
      </c>
      <c r="HT8" s="6"/>
      <c r="HU8" s="6"/>
      <c r="HV8" s="20"/>
      <c r="HW8" s="916" t="e">
        <f t="shared" si="45"/>
        <v>#DIV/0!</v>
      </c>
      <c r="HX8" s="6" t="s">
        <v>236</v>
      </c>
      <c r="HY8" s="6"/>
      <c r="HZ8" s="6"/>
      <c r="IA8" s="20"/>
      <c r="IB8" s="916" t="e">
        <f t="shared" si="55"/>
        <v>#DIV/0!</v>
      </c>
      <c r="IC8" s="6" t="s">
        <v>236</v>
      </c>
      <c r="ID8" s="6"/>
      <c r="IE8" s="6"/>
      <c r="IF8" s="20"/>
      <c r="IG8" s="916" t="e">
        <f t="shared" si="46"/>
        <v>#DIV/0!</v>
      </c>
      <c r="IH8" s="6" t="s">
        <v>236</v>
      </c>
      <c r="II8" s="6"/>
      <c r="IJ8" s="6"/>
      <c r="IK8" s="20"/>
      <c r="IL8" s="916" t="e">
        <f t="shared" si="47"/>
        <v>#DIV/0!</v>
      </c>
      <c r="IM8" s="6" t="s">
        <v>236</v>
      </c>
      <c r="IN8" s="6"/>
      <c r="IO8" s="6"/>
      <c r="IP8" s="20"/>
      <c r="IQ8" s="916" t="e">
        <f t="shared" si="48"/>
        <v>#DIV/0!</v>
      </c>
      <c r="IR8" s="6" t="s">
        <v>236</v>
      </c>
      <c r="IS8" s="6"/>
      <c r="IT8" s="6"/>
      <c r="IU8" s="20"/>
      <c r="IV8" s="916" t="e">
        <f t="shared" si="49"/>
        <v>#DIV/0!</v>
      </c>
      <c r="IW8" s="6" t="s">
        <v>236</v>
      </c>
      <c r="IX8" s="6"/>
      <c r="IY8" s="6"/>
      <c r="IZ8" s="20"/>
      <c r="JA8" s="916" t="e">
        <f t="shared" si="50"/>
        <v>#DIV/0!</v>
      </c>
      <c r="JB8" s="71" t="s">
        <v>236</v>
      </c>
      <c r="JC8" s="47">
        <f t="shared" si="51"/>
        <v>0</v>
      </c>
      <c r="JD8" s="47">
        <f t="shared" si="52"/>
        <v>0</v>
      </c>
      <c r="JE8" s="48">
        <f t="shared" si="53"/>
        <v>0</v>
      </c>
      <c r="JF8" s="903" t="e">
        <f t="shared" si="54"/>
        <v>#DIV/0!</v>
      </c>
    </row>
    <row r="9" spans="1:266" x14ac:dyDescent="0.25">
      <c r="A9" s="1139" t="s">
        <v>293</v>
      </c>
      <c r="B9" s="802" t="s">
        <v>228</v>
      </c>
      <c r="C9" s="8"/>
      <c r="D9" s="8"/>
      <c r="E9" s="21"/>
      <c r="F9" s="954" t="e">
        <f t="shared" si="0"/>
        <v>#DIV/0!</v>
      </c>
      <c r="G9" s="802" t="s">
        <v>228</v>
      </c>
      <c r="H9" s="8"/>
      <c r="I9" s="8"/>
      <c r="J9" s="21"/>
      <c r="K9" s="954" t="e">
        <f t="shared" si="1"/>
        <v>#DIV/0!</v>
      </c>
      <c r="L9" s="802" t="s">
        <v>228</v>
      </c>
      <c r="M9" s="8"/>
      <c r="N9" s="8"/>
      <c r="O9" s="21"/>
      <c r="P9" s="954" t="e">
        <f t="shared" si="2"/>
        <v>#DIV/0!</v>
      </c>
      <c r="Q9" s="802" t="s">
        <v>228</v>
      </c>
      <c r="R9" s="8"/>
      <c r="S9" s="8"/>
      <c r="T9" s="21"/>
      <c r="U9" s="954" t="e">
        <f t="shared" si="3"/>
        <v>#DIV/0!</v>
      </c>
      <c r="V9" s="802" t="s">
        <v>228</v>
      </c>
      <c r="W9" s="8">
        <v>1</v>
      </c>
      <c r="X9" s="8"/>
      <c r="Y9" s="21"/>
      <c r="Z9" s="954">
        <f t="shared" si="4"/>
        <v>0</v>
      </c>
      <c r="AA9" s="802" t="s">
        <v>228</v>
      </c>
      <c r="AB9" s="8"/>
      <c r="AC9" s="8"/>
      <c r="AD9" s="21"/>
      <c r="AE9" s="954" t="e">
        <f t="shared" si="5"/>
        <v>#DIV/0!</v>
      </c>
      <c r="AF9" s="802" t="s">
        <v>228</v>
      </c>
      <c r="AG9" s="8">
        <v>1</v>
      </c>
      <c r="AH9" s="8"/>
      <c r="AI9" s="21"/>
      <c r="AJ9" s="954">
        <f t="shared" si="6"/>
        <v>0</v>
      </c>
      <c r="AK9" s="802" t="s">
        <v>228</v>
      </c>
      <c r="AL9" s="8"/>
      <c r="AM9" s="8"/>
      <c r="AN9" s="21"/>
      <c r="AO9" s="954" t="e">
        <f t="shared" si="7"/>
        <v>#DIV/0!</v>
      </c>
      <c r="AP9" s="802" t="s">
        <v>228</v>
      </c>
      <c r="AQ9" s="8"/>
      <c r="AR9" s="8">
        <v>1</v>
      </c>
      <c r="AS9" s="21">
        <v>7995</v>
      </c>
      <c r="AT9" s="954" t="e">
        <f t="shared" si="8"/>
        <v>#DIV/0!</v>
      </c>
      <c r="AU9" s="802" t="s">
        <v>228</v>
      </c>
      <c r="AV9" s="8"/>
      <c r="AW9" s="8"/>
      <c r="AX9" s="21"/>
      <c r="AY9" s="954" t="e">
        <f t="shared" si="9"/>
        <v>#DIV/0!</v>
      </c>
      <c r="AZ9" s="802" t="s">
        <v>228</v>
      </c>
      <c r="BA9" s="8"/>
      <c r="BB9" s="8"/>
      <c r="BC9" s="21"/>
      <c r="BD9" s="954" t="e">
        <f t="shared" si="10"/>
        <v>#DIV/0!</v>
      </c>
      <c r="BE9" s="802" t="s">
        <v>228</v>
      </c>
      <c r="BF9" s="8"/>
      <c r="BG9" s="8"/>
      <c r="BH9" s="21"/>
      <c r="BI9" s="954" t="e">
        <f t="shared" si="11"/>
        <v>#DIV/0!</v>
      </c>
      <c r="BJ9" s="802" t="s">
        <v>228</v>
      </c>
      <c r="BK9" s="8"/>
      <c r="BL9" s="8"/>
      <c r="BM9" s="21"/>
      <c r="BN9" s="954" t="e">
        <f t="shared" si="12"/>
        <v>#DIV/0!</v>
      </c>
      <c r="BO9" s="802" t="s">
        <v>228</v>
      </c>
      <c r="BP9" s="8"/>
      <c r="BQ9" s="8"/>
      <c r="BR9" s="21"/>
      <c r="BS9" s="954" t="e">
        <f t="shared" si="13"/>
        <v>#DIV/0!</v>
      </c>
      <c r="BT9" s="802" t="s">
        <v>228</v>
      </c>
      <c r="BU9" s="8"/>
      <c r="BV9" s="8"/>
      <c r="BW9" s="21">
        <v>-5903</v>
      </c>
      <c r="BX9" s="954" t="e">
        <f t="shared" si="14"/>
        <v>#DIV/0!</v>
      </c>
      <c r="BY9" s="802" t="s">
        <v>228</v>
      </c>
      <c r="BZ9" s="8"/>
      <c r="CA9" s="8"/>
      <c r="CB9" s="21"/>
      <c r="CC9" s="954" t="e">
        <f t="shared" si="15"/>
        <v>#DIV/0!</v>
      </c>
      <c r="CD9" s="802" t="s">
        <v>228</v>
      </c>
      <c r="CE9" s="8"/>
      <c r="CF9" s="8"/>
      <c r="CG9" s="21"/>
      <c r="CH9" s="954" t="e">
        <f t="shared" si="16"/>
        <v>#DIV/0!</v>
      </c>
      <c r="CI9" s="802" t="s">
        <v>228</v>
      </c>
      <c r="CJ9" s="8"/>
      <c r="CK9" s="8"/>
      <c r="CL9" s="21"/>
      <c r="CM9" s="907" t="e">
        <f t="shared" si="17"/>
        <v>#DIV/0!</v>
      </c>
      <c r="CN9" s="7" t="s">
        <v>228</v>
      </c>
      <c r="CO9" s="8"/>
      <c r="CP9" s="8"/>
      <c r="CQ9" s="21"/>
      <c r="CR9" s="917" t="e">
        <f t="shared" si="18"/>
        <v>#DIV/0!</v>
      </c>
      <c r="CS9" s="8" t="s">
        <v>228</v>
      </c>
      <c r="CT9" s="8"/>
      <c r="CU9" s="8"/>
      <c r="CV9" s="21"/>
      <c r="CW9" s="917" t="e">
        <f t="shared" si="19"/>
        <v>#DIV/0!</v>
      </c>
      <c r="CX9" s="8" t="s">
        <v>228</v>
      </c>
      <c r="CY9" s="8"/>
      <c r="CZ9" s="8"/>
      <c r="DA9" s="21"/>
      <c r="DB9" s="917" t="e">
        <f t="shared" si="20"/>
        <v>#DIV/0!</v>
      </c>
      <c r="DC9" s="8" t="s">
        <v>228</v>
      </c>
      <c r="DD9" s="8"/>
      <c r="DE9" s="8"/>
      <c r="DF9" s="21"/>
      <c r="DG9" s="917" t="e">
        <f t="shared" si="21"/>
        <v>#DIV/0!</v>
      </c>
      <c r="DH9" s="8" t="s">
        <v>228</v>
      </c>
      <c r="DI9" s="8"/>
      <c r="DJ9" s="8"/>
      <c r="DK9" s="21"/>
      <c r="DL9" s="917" t="e">
        <f t="shared" si="22"/>
        <v>#DIV/0!</v>
      </c>
      <c r="DM9" s="8" t="s">
        <v>228</v>
      </c>
      <c r="DN9" s="8"/>
      <c r="DO9" s="8"/>
      <c r="DP9" s="21"/>
      <c r="DQ9" s="917" t="e">
        <f t="shared" si="23"/>
        <v>#DIV/0!</v>
      </c>
      <c r="DR9" s="8" t="s">
        <v>228</v>
      </c>
      <c r="DS9" s="8"/>
      <c r="DT9" s="8"/>
      <c r="DU9" s="21"/>
      <c r="DV9" s="917" t="e">
        <f t="shared" si="24"/>
        <v>#DIV/0!</v>
      </c>
      <c r="DW9" s="8" t="s">
        <v>228</v>
      </c>
      <c r="DX9" s="8"/>
      <c r="DY9" s="8"/>
      <c r="DZ9" s="21"/>
      <c r="EA9" s="917" t="e">
        <f t="shared" si="25"/>
        <v>#DIV/0!</v>
      </c>
      <c r="EB9" s="8" t="s">
        <v>228</v>
      </c>
      <c r="EC9" s="8"/>
      <c r="ED9" s="8"/>
      <c r="EE9" s="21"/>
      <c r="EF9" s="917" t="e">
        <f t="shared" si="26"/>
        <v>#DIV/0!</v>
      </c>
      <c r="EG9" s="8" t="s">
        <v>228</v>
      </c>
      <c r="EH9" s="8"/>
      <c r="EI9" s="8"/>
      <c r="EJ9" s="21"/>
      <c r="EK9" s="917" t="e">
        <f t="shared" si="27"/>
        <v>#DIV/0!</v>
      </c>
      <c r="EL9" s="8" t="s">
        <v>228</v>
      </c>
      <c r="EM9" s="8"/>
      <c r="EN9" s="8"/>
      <c r="EO9" s="21"/>
      <c r="EP9" s="917" t="e">
        <f t="shared" si="28"/>
        <v>#DIV/0!</v>
      </c>
      <c r="EQ9" s="8" t="s">
        <v>228</v>
      </c>
      <c r="ER9" s="8"/>
      <c r="ES9" s="8"/>
      <c r="ET9" s="21"/>
      <c r="EU9" s="917" t="e">
        <f t="shared" si="29"/>
        <v>#DIV/0!</v>
      </c>
      <c r="EV9" s="8" t="s">
        <v>228</v>
      </c>
      <c r="EW9" s="8"/>
      <c r="EX9" s="8"/>
      <c r="EY9" s="21"/>
      <c r="EZ9" s="917" t="e">
        <f t="shared" si="30"/>
        <v>#DIV/0!</v>
      </c>
      <c r="FA9" s="8" t="s">
        <v>228</v>
      </c>
      <c r="FB9" s="8"/>
      <c r="FC9" s="8"/>
      <c r="FD9" s="21"/>
      <c r="FE9" s="917" t="e">
        <f t="shared" si="31"/>
        <v>#DIV/0!</v>
      </c>
      <c r="FF9" s="8" t="s">
        <v>228</v>
      </c>
      <c r="FG9" s="8"/>
      <c r="FH9" s="8"/>
      <c r="FI9" s="21"/>
      <c r="FJ9" s="917" t="e">
        <f t="shared" si="32"/>
        <v>#DIV/0!</v>
      </c>
      <c r="FK9" s="8" t="s">
        <v>228</v>
      </c>
      <c r="FL9" s="8"/>
      <c r="FM9" s="8"/>
      <c r="FN9" s="21"/>
      <c r="FO9" s="917" t="e">
        <f t="shared" si="33"/>
        <v>#DIV/0!</v>
      </c>
      <c r="FP9" s="8" t="s">
        <v>228</v>
      </c>
      <c r="FQ9" s="8"/>
      <c r="FR9" s="8"/>
      <c r="FS9" s="21"/>
      <c r="FT9" s="917" t="e">
        <f t="shared" si="34"/>
        <v>#DIV/0!</v>
      </c>
      <c r="FU9" s="8" t="s">
        <v>228</v>
      </c>
      <c r="FV9" s="8"/>
      <c r="FW9" s="8"/>
      <c r="FX9" s="21"/>
      <c r="FY9" s="917" t="e">
        <f t="shared" si="35"/>
        <v>#DIV/0!</v>
      </c>
      <c r="FZ9" s="8" t="s">
        <v>228</v>
      </c>
      <c r="GA9" s="8"/>
      <c r="GB9" s="8"/>
      <c r="GC9" s="21"/>
      <c r="GD9" s="917" t="e">
        <f t="shared" si="36"/>
        <v>#DIV/0!</v>
      </c>
      <c r="GE9" s="8" t="s">
        <v>228</v>
      </c>
      <c r="GF9" s="8"/>
      <c r="GG9" s="8"/>
      <c r="GH9" s="21"/>
      <c r="GI9" s="917" t="e">
        <f t="shared" si="37"/>
        <v>#DIV/0!</v>
      </c>
      <c r="GJ9" s="8" t="s">
        <v>228</v>
      </c>
      <c r="GK9" s="8"/>
      <c r="GL9" s="8"/>
      <c r="GM9" s="21"/>
      <c r="GN9" s="917" t="e">
        <f t="shared" si="38"/>
        <v>#DIV/0!</v>
      </c>
      <c r="GO9" s="8" t="s">
        <v>228</v>
      </c>
      <c r="GP9" s="8"/>
      <c r="GQ9" s="8"/>
      <c r="GR9" s="21"/>
      <c r="GS9" s="917" t="e">
        <f t="shared" si="39"/>
        <v>#DIV/0!</v>
      </c>
      <c r="GT9" s="8" t="s">
        <v>228</v>
      </c>
      <c r="GU9" s="8"/>
      <c r="GV9" s="8"/>
      <c r="GW9" s="21"/>
      <c r="GX9" s="917" t="e">
        <f t="shared" si="40"/>
        <v>#DIV/0!</v>
      </c>
      <c r="GY9" s="8" t="s">
        <v>228</v>
      </c>
      <c r="GZ9" s="8"/>
      <c r="HA9" s="8"/>
      <c r="HB9" s="21"/>
      <c r="HC9" s="917" t="e">
        <f t="shared" si="41"/>
        <v>#DIV/0!</v>
      </c>
      <c r="HD9" s="8" t="s">
        <v>228</v>
      </c>
      <c r="HE9" s="8"/>
      <c r="HF9" s="8"/>
      <c r="HG9" s="21"/>
      <c r="HH9" s="917" t="e">
        <f t="shared" si="42"/>
        <v>#DIV/0!</v>
      </c>
      <c r="HI9" s="8" t="s">
        <v>228</v>
      </c>
      <c r="HJ9" s="8"/>
      <c r="HK9" s="8"/>
      <c r="HL9" s="21"/>
      <c r="HM9" s="917" t="e">
        <f t="shared" si="43"/>
        <v>#DIV/0!</v>
      </c>
      <c r="HN9" s="8" t="s">
        <v>228</v>
      </c>
      <c r="HO9" s="8"/>
      <c r="HP9" s="8"/>
      <c r="HQ9" s="21"/>
      <c r="HR9" s="917" t="e">
        <f t="shared" si="44"/>
        <v>#DIV/0!</v>
      </c>
      <c r="HS9" s="8" t="s">
        <v>228</v>
      </c>
      <c r="HT9" s="8"/>
      <c r="HU9" s="8"/>
      <c r="HV9" s="21"/>
      <c r="HW9" s="917" t="e">
        <f t="shared" si="45"/>
        <v>#DIV/0!</v>
      </c>
      <c r="HX9" s="8" t="s">
        <v>228</v>
      </c>
      <c r="HY9" s="8"/>
      <c r="HZ9" s="8"/>
      <c r="IA9" s="21"/>
      <c r="IB9" s="917" t="e">
        <f t="shared" si="55"/>
        <v>#DIV/0!</v>
      </c>
      <c r="IC9" s="8" t="s">
        <v>228</v>
      </c>
      <c r="ID9" s="8"/>
      <c r="IE9" s="8"/>
      <c r="IF9" s="21"/>
      <c r="IG9" s="917" t="e">
        <f t="shared" si="46"/>
        <v>#DIV/0!</v>
      </c>
      <c r="IH9" s="8" t="s">
        <v>228</v>
      </c>
      <c r="II9" s="8"/>
      <c r="IJ9" s="8"/>
      <c r="IK9" s="21"/>
      <c r="IL9" s="917" t="e">
        <f t="shared" si="47"/>
        <v>#DIV/0!</v>
      </c>
      <c r="IM9" s="8" t="s">
        <v>228</v>
      </c>
      <c r="IN9" s="8"/>
      <c r="IO9" s="8"/>
      <c r="IP9" s="21"/>
      <c r="IQ9" s="917" t="e">
        <f t="shared" si="48"/>
        <v>#DIV/0!</v>
      </c>
      <c r="IR9" s="8" t="s">
        <v>228</v>
      </c>
      <c r="IS9" s="8"/>
      <c r="IT9" s="8"/>
      <c r="IU9" s="21"/>
      <c r="IV9" s="917" t="e">
        <f t="shared" si="49"/>
        <v>#DIV/0!</v>
      </c>
      <c r="IW9" s="8" t="s">
        <v>228</v>
      </c>
      <c r="IX9" s="8"/>
      <c r="IY9" s="8"/>
      <c r="IZ9" s="21"/>
      <c r="JA9" s="917" t="e">
        <f t="shared" si="50"/>
        <v>#DIV/0!</v>
      </c>
      <c r="JB9" s="72" t="s">
        <v>228</v>
      </c>
      <c r="JC9" s="49">
        <f t="shared" si="51"/>
        <v>2</v>
      </c>
      <c r="JD9" s="49">
        <f t="shared" si="52"/>
        <v>1</v>
      </c>
      <c r="JE9" s="58">
        <f t="shared" si="53"/>
        <v>2092</v>
      </c>
      <c r="JF9" s="904">
        <f t="shared" si="54"/>
        <v>0.5</v>
      </c>
    </row>
    <row r="10" spans="1:266" x14ac:dyDescent="0.25">
      <c r="A10" s="1140"/>
      <c r="B10" s="802" t="s">
        <v>230</v>
      </c>
      <c r="C10" s="8">
        <v>1</v>
      </c>
      <c r="D10" s="8"/>
      <c r="E10" s="21"/>
      <c r="F10" s="954">
        <f t="shared" si="0"/>
        <v>0</v>
      </c>
      <c r="G10" s="802" t="s">
        <v>230</v>
      </c>
      <c r="H10" s="8"/>
      <c r="I10" s="8"/>
      <c r="J10" s="21"/>
      <c r="K10" s="954" t="e">
        <f t="shared" si="1"/>
        <v>#DIV/0!</v>
      </c>
      <c r="L10" s="802" t="s">
        <v>230</v>
      </c>
      <c r="M10" s="8">
        <v>2</v>
      </c>
      <c r="N10" s="8"/>
      <c r="O10" s="21"/>
      <c r="P10" s="954">
        <f t="shared" si="2"/>
        <v>0</v>
      </c>
      <c r="Q10" s="802" t="s">
        <v>230</v>
      </c>
      <c r="R10" s="8"/>
      <c r="S10" s="8"/>
      <c r="T10" s="21"/>
      <c r="U10" s="954" t="e">
        <f t="shared" si="3"/>
        <v>#DIV/0!</v>
      </c>
      <c r="V10" s="802" t="s">
        <v>230</v>
      </c>
      <c r="W10" s="8"/>
      <c r="X10" s="8"/>
      <c r="Y10" s="21"/>
      <c r="Z10" s="954" t="e">
        <f t="shared" si="4"/>
        <v>#DIV/0!</v>
      </c>
      <c r="AA10" s="802" t="s">
        <v>230</v>
      </c>
      <c r="AB10" s="8">
        <v>2</v>
      </c>
      <c r="AC10" s="8"/>
      <c r="AD10" s="21"/>
      <c r="AE10" s="954">
        <f t="shared" si="5"/>
        <v>0</v>
      </c>
      <c r="AF10" s="802" t="s">
        <v>230</v>
      </c>
      <c r="AG10" s="8">
        <v>1</v>
      </c>
      <c r="AH10" s="8"/>
      <c r="AI10" s="21"/>
      <c r="AJ10" s="954">
        <f t="shared" si="6"/>
        <v>0</v>
      </c>
      <c r="AK10" s="802" t="s">
        <v>230</v>
      </c>
      <c r="AL10" s="8"/>
      <c r="AM10" s="8"/>
      <c r="AN10" s="21"/>
      <c r="AO10" s="954" t="e">
        <f t="shared" si="7"/>
        <v>#DIV/0!</v>
      </c>
      <c r="AP10" s="802" t="s">
        <v>230</v>
      </c>
      <c r="AQ10" s="8"/>
      <c r="AR10" s="8"/>
      <c r="AS10" s="21"/>
      <c r="AT10" s="954" t="e">
        <f t="shared" si="8"/>
        <v>#DIV/0!</v>
      </c>
      <c r="AU10" s="802" t="s">
        <v>230</v>
      </c>
      <c r="AV10" s="8">
        <v>1</v>
      </c>
      <c r="AW10" s="8"/>
      <c r="AX10" s="21"/>
      <c r="AY10" s="954">
        <f t="shared" si="9"/>
        <v>0</v>
      </c>
      <c r="AZ10" s="802" t="s">
        <v>230</v>
      </c>
      <c r="BA10" s="8">
        <v>1</v>
      </c>
      <c r="BB10" s="8">
        <v>1</v>
      </c>
      <c r="BC10" s="21">
        <v>36695</v>
      </c>
      <c r="BD10" s="954">
        <f t="shared" si="10"/>
        <v>1</v>
      </c>
      <c r="BE10" s="802" t="s">
        <v>230</v>
      </c>
      <c r="BF10" s="8"/>
      <c r="BG10" s="8">
        <v>1</v>
      </c>
      <c r="BH10" s="21">
        <v>74443</v>
      </c>
      <c r="BI10" s="954" t="e">
        <f t="shared" si="11"/>
        <v>#DIV/0!</v>
      </c>
      <c r="BJ10" s="802" t="s">
        <v>230</v>
      </c>
      <c r="BK10" s="8">
        <v>1</v>
      </c>
      <c r="BL10" s="8">
        <v>1</v>
      </c>
      <c r="BM10" s="21">
        <v>29952</v>
      </c>
      <c r="BN10" s="954">
        <f t="shared" si="12"/>
        <v>1</v>
      </c>
      <c r="BO10" s="802" t="s">
        <v>230</v>
      </c>
      <c r="BP10" s="8"/>
      <c r="BQ10" s="8"/>
      <c r="BR10" s="21"/>
      <c r="BS10" s="954" t="e">
        <f t="shared" si="13"/>
        <v>#DIV/0!</v>
      </c>
      <c r="BT10" s="802" t="s">
        <v>230</v>
      </c>
      <c r="BU10" s="8"/>
      <c r="BV10" s="8"/>
      <c r="BW10" s="21"/>
      <c r="BX10" s="954" t="e">
        <f t="shared" si="14"/>
        <v>#DIV/0!</v>
      </c>
      <c r="BY10" s="802" t="s">
        <v>230</v>
      </c>
      <c r="BZ10" s="8"/>
      <c r="CA10" s="8">
        <v>-1</v>
      </c>
      <c r="CB10" s="21">
        <v>-35520</v>
      </c>
      <c r="CC10" s="954" t="e">
        <f t="shared" si="15"/>
        <v>#DIV/0!</v>
      </c>
      <c r="CD10" s="802" t="s">
        <v>230</v>
      </c>
      <c r="CE10" s="8"/>
      <c r="CF10" s="8"/>
      <c r="CG10" s="21"/>
      <c r="CH10" s="954" t="e">
        <f t="shared" si="16"/>
        <v>#DIV/0!</v>
      </c>
      <c r="CI10" s="802" t="s">
        <v>230</v>
      </c>
      <c r="CJ10" s="8">
        <v>1</v>
      </c>
      <c r="CK10" s="8">
        <v>1</v>
      </c>
      <c r="CL10" s="21">
        <v>31424</v>
      </c>
      <c r="CM10" s="907">
        <f t="shared" si="17"/>
        <v>1</v>
      </c>
      <c r="CN10" s="7" t="s">
        <v>230</v>
      </c>
      <c r="CO10" s="8"/>
      <c r="CP10" s="8"/>
      <c r="CQ10" s="21"/>
      <c r="CR10" s="917" t="e">
        <f t="shared" si="18"/>
        <v>#DIV/0!</v>
      </c>
      <c r="CS10" s="8" t="s">
        <v>230</v>
      </c>
      <c r="CT10" s="8"/>
      <c r="CU10" s="8"/>
      <c r="CV10" s="21"/>
      <c r="CW10" s="917" t="e">
        <f t="shared" si="19"/>
        <v>#DIV/0!</v>
      </c>
      <c r="CX10" s="8" t="s">
        <v>230</v>
      </c>
      <c r="CY10" s="8"/>
      <c r="CZ10" s="8"/>
      <c r="DA10" s="21"/>
      <c r="DB10" s="917" t="e">
        <f t="shared" si="20"/>
        <v>#DIV/0!</v>
      </c>
      <c r="DC10" s="8" t="s">
        <v>230</v>
      </c>
      <c r="DD10" s="8"/>
      <c r="DE10" s="8"/>
      <c r="DF10" s="21"/>
      <c r="DG10" s="917" t="e">
        <f t="shared" si="21"/>
        <v>#DIV/0!</v>
      </c>
      <c r="DH10" s="8" t="s">
        <v>230</v>
      </c>
      <c r="DI10" s="8"/>
      <c r="DJ10" s="8"/>
      <c r="DK10" s="21"/>
      <c r="DL10" s="917" t="e">
        <f t="shared" si="22"/>
        <v>#DIV/0!</v>
      </c>
      <c r="DM10" s="8" t="s">
        <v>230</v>
      </c>
      <c r="DN10" s="8">
        <v>1</v>
      </c>
      <c r="DO10" s="8"/>
      <c r="DP10" s="21"/>
      <c r="DQ10" s="917">
        <f t="shared" si="23"/>
        <v>0</v>
      </c>
      <c r="DR10" s="8" t="s">
        <v>230</v>
      </c>
      <c r="DS10" s="8"/>
      <c r="DT10" s="8"/>
      <c r="DU10" s="21"/>
      <c r="DV10" s="917" t="e">
        <f t="shared" si="24"/>
        <v>#DIV/0!</v>
      </c>
      <c r="DW10" s="8" t="s">
        <v>230</v>
      </c>
      <c r="DX10" s="8">
        <v>1</v>
      </c>
      <c r="DY10" s="8"/>
      <c r="DZ10" s="21"/>
      <c r="EA10" s="917">
        <f t="shared" si="25"/>
        <v>0</v>
      </c>
      <c r="EB10" s="8" t="s">
        <v>230</v>
      </c>
      <c r="EC10" s="8"/>
      <c r="ED10" s="8"/>
      <c r="EE10" s="21"/>
      <c r="EF10" s="917" t="e">
        <f t="shared" si="26"/>
        <v>#DIV/0!</v>
      </c>
      <c r="EG10" s="8" t="s">
        <v>230</v>
      </c>
      <c r="EH10" s="8"/>
      <c r="EI10" s="8"/>
      <c r="EJ10" s="21"/>
      <c r="EK10" s="917" t="e">
        <f t="shared" si="27"/>
        <v>#DIV/0!</v>
      </c>
      <c r="EL10" s="8" t="s">
        <v>230</v>
      </c>
      <c r="EM10" s="8"/>
      <c r="EN10" s="8"/>
      <c r="EO10" s="21"/>
      <c r="EP10" s="917" t="e">
        <f t="shared" si="28"/>
        <v>#DIV/0!</v>
      </c>
      <c r="EQ10" s="8" t="s">
        <v>230</v>
      </c>
      <c r="ER10" s="8"/>
      <c r="ES10" s="8"/>
      <c r="ET10" s="21"/>
      <c r="EU10" s="917" t="e">
        <f t="shared" si="29"/>
        <v>#DIV/0!</v>
      </c>
      <c r="EV10" s="8" t="s">
        <v>230</v>
      </c>
      <c r="EW10" s="8"/>
      <c r="EX10" s="8"/>
      <c r="EY10" s="21"/>
      <c r="EZ10" s="917" t="e">
        <f t="shared" si="30"/>
        <v>#DIV/0!</v>
      </c>
      <c r="FA10" s="8" t="s">
        <v>230</v>
      </c>
      <c r="FB10" s="8"/>
      <c r="FC10" s="8"/>
      <c r="FD10" s="21"/>
      <c r="FE10" s="917" t="e">
        <f t="shared" si="31"/>
        <v>#DIV/0!</v>
      </c>
      <c r="FF10" s="8" t="s">
        <v>230</v>
      </c>
      <c r="FG10" s="8"/>
      <c r="FH10" s="8"/>
      <c r="FI10" s="21"/>
      <c r="FJ10" s="917" t="e">
        <f t="shared" si="32"/>
        <v>#DIV/0!</v>
      </c>
      <c r="FK10" s="8" t="s">
        <v>230</v>
      </c>
      <c r="FL10" s="8"/>
      <c r="FM10" s="8"/>
      <c r="FN10" s="21"/>
      <c r="FO10" s="917" t="e">
        <f t="shared" si="33"/>
        <v>#DIV/0!</v>
      </c>
      <c r="FP10" s="8" t="s">
        <v>230</v>
      </c>
      <c r="FQ10" s="8"/>
      <c r="FR10" s="8"/>
      <c r="FS10" s="21"/>
      <c r="FT10" s="917" t="e">
        <f t="shared" si="34"/>
        <v>#DIV/0!</v>
      </c>
      <c r="FU10" s="8" t="s">
        <v>230</v>
      </c>
      <c r="FV10" s="8"/>
      <c r="FW10" s="8"/>
      <c r="FX10" s="21"/>
      <c r="FY10" s="917" t="e">
        <f t="shared" si="35"/>
        <v>#DIV/0!</v>
      </c>
      <c r="FZ10" s="8" t="s">
        <v>230</v>
      </c>
      <c r="GA10" s="8"/>
      <c r="GB10" s="8"/>
      <c r="GC10" s="21"/>
      <c r="GD10" s="917" t="e">
        <f t="shared" si="36"/>
        <v>#DIV/0!</v>
      </c>
      <c r="GE10" s="8" t="s">
        <v>230</v>
      </c>
      <c r="GF10" s="8"/>
      <c r="GG10" s="8"/>
      <c r="GH10" s="21"/>
      <c r="GI10" s="917" t="e">
        <f t="shared" si="37"/>
        <v>#DIV/0!</v>
      </c>
      <c r="GJ10" s="8" t="s">
        <v>230</v>
      </c>
      <c r="GK10" s="8"/>
      <c r="GL10" s="8"/>
      <c r="GM10" s="21"/>
      <c r="GN10" s="917" t="e">
        <f t="shared" si="38"/>
        <v>#DIV/0!</v>
      </c>
      <c r="GO10" s="8" t="s">
        <v>230</v>
      </c>
      <c r="GP10" s="8"/>
      <c r="GQ10" s="8"/>
      <c r="GR10" s="21"/>
      <c r="GS10" s="917" t="e">
        <f t="shared" si="39"/>
        <v>#DIV/0!</v>
      </c>
      <c r="GT10" s="8" t="s">
        <v>230</v>
      </c>
      <c r="GU10" s="8"/>
      <c r="GV10" s="8"/>
      <c r="GW10" s="21"/>
      <c r="GX10" s="917" t="e">
        <f t="shared" si="40"/>
        <v>#DIV/0!</v>
      </c>
      <c r="GY10" s="8" t="s">
        <v>230</v>
      </c>
      <c r="GZ10" s="8"/>
      <c r="HA10" s="8"/>
      <c r="HB10" s="21"/>
      <c r="HC10" s="917" t="e">
        <f t="shared" si="41"/>
        <v>#DIV/0!</v>
      </c>
      <c r="HD10" s="8" t="s">
        <v>230</v>
      </c>
      <c r="HE10" s="8"/>
      <c r="HF10" s="8"/>
      <c r="HG10" s="21"/>
      <c r="HH10" s="917" t="e">
        <f t="shared" si="42"/>
        <v>#DIV/0!</v>
      </c>
      <c r="HI10" s="8" t="s">
        <v>230</v>
      </c>
      <c r="HJ10" s="8"/>
      <c r="HK10" s="8"/>
      <c r="HL10" s="21"/>
      <c r="HM10" s="917" t="e">
        <f t="shared" si="43"/>
        <v>#DIV/0!</v>
      </c>
      <c r="HN10" s="8" t="s">
        <v>230</v>
      </c>
      <c r="HO10" s="8"/>
      <c r="HP10" s="8"/>
      <c r="HQ10" s="21"/>
      <c r="HR10" s="917" t="e">
        <f t="shared" si="44"/>
        <v>#DIV/0!</v>
      </c>
      <c r="HS10" s="8" t="s">
        <v>230</v>
      </c>
      <c r="HT10" s="8"/>
      <c r="HU10" s="8"/>
      <c r="HV10" s="21"/>
      <c r="HW10" s="917" t="e">
        <f t="shared" si="45"/>
        <v>#DIV/0!</v>
      </c>
      <c r="HX10" s="8" t="s">
        <v>230</v>
      </c>
      <c r="HY10" s="8"/>
      <c r="HZ10" s="8"/>
      <c r="IA10" s="21"/>
      <c r="IB10" s="917" t="e">
        <f t="shared" si="55"/>
        <v>#DIV/0!</v>
      </c>
      <c r="IC10" s="8" t="s">
        <v>230</v>
      </c>
      <c r="ID10" s="8"/>
      <c r="IE10" s="8"/>
      <c r="IF10" s="21"/>
      <c r="IG10" s="917" t="e">
        <f t="shared" si="46"/>
        <v>#DIV/0!</v>
      </c>
      <c r="IH10" s="8" t="s">
        <v>230</v>
      </c>
      <c r="II10" s="8"/>
      <c r="IJ10" s="8"/>
      <c r="IK10" s="21"/>
      <c r="IL10" s="917" t="e">
        <f t="shared" si="47"/>
        <v>#DIV/0!</v>
      </c>
      <c r="IM10" s="8" t="s">
        <v>230</v>
      </c>
      <c r="IN10" s="8"/>
      <c r="IO10" s="8"/>
      <c r="IP10" s="21"/>
      <c r="IQ10" s="917" t="e">
        <f t="shared" si="48"/>
        <v>#DIV/0!</v>
      </c>
      <c r="IR10" s="8" t="s">
        <v>230</v>
      </c>
      <c r="IS10" s="8"/>
      <c r="IT10" s="8"/>
      <c r="IU10" s="21"/>
      <c r="IV10" s="917" t="e">
        <f t="shared" si="49"/>
        <v>#DIV/0!</v>
      </c>
      <c r="IW10" s="8" t="s">
        <v>230</v>
      </c>
      <c r="IX10" s="8"/>
      <c r="IY10" s="8"/>
      <c r="IZ10" s="21"/>
      <c r="JA10" s="917" t="e">
        <f t="shared" si="50"/>
        <v>#DIV/0!</v>
      </c>
      <c r="JB10" s="72" t="s">
        <v>230</v>
      </c>
      <c r="JC10" s="49">
        <f t="shared" si="51"/>
        <v>12</v>
      </c>
      <c r="JD10" s="49">
        <f t="shared" si="52"/>
        <v>3</v>
      </c>
      <c r="JE10" s="58">
        <f t="shared" si="53"/>
        <v>136994</v>
      </c>
      <c r="JF10" s="904">
        <f t="shared" si="54"/>
        <v>0.25</v>
      </c>
    </row>
    <row r="11" spans="1:266" x14ac:dyDescent="0.25">
      <c r="A11" s="1140"/>
      <c r="B11" s="802" t="s">
        <v>234</v>
      </c>
      <c r="C11" s="8"/>
      <c r="D11" s="8"/>
      <c r="E11" s="21"/>
      <c r="F11" s="954" t="e">
        <f t="shared" si="0"/>
        <v>#DIV/0!</v>
      </c>
      <c r="G11" s="802" t="s">
        <v>234</v>
      </c>
      <c r="H11" s="8"/>
      <c r="I11" s="8"/>
      <c r="J11" s="21"/>
      <c r="K11" s="954" t="e">
        <f t="shared" si="1"/>
        <v>#DIV/0!</v>
      </c>
      <c r="L11" s="802" t="s">
        <v>234</v>
      </c>
      <c r="M11" s="8"/>
      <c r="N11" s="8"/>
      <c r="O11" s="21"/>
      <c r="P11" s="954" t="e">
        <f t="shared" si="2"/>
        <v>#DIV/0!</v>
      </c>
      <c r="Q11" s="802" t="s">
        <v>234</v>
      </c>
      <c r="R11" s="8"/>
      <c r="S11" s="8"/>
      <c r="T11" s="21"/>
      <c r="U11" s="954" t="e">
        <f t="shared" si="3"/>
        <v>#DIV/0!</v>
      </c>
      <c r="V11" s="802" t="s">
        <v>234</v>
      </c>
      <c r="W11" s="8"/>
      <c r="X11" s="8"/>
      <c r="Y11" s="21"/>
      <c r="Z11" s="954" t="e">
        <f t="shared" si="4"/>
        <v>#DIV/0!</v>
      </c>
      <c r="AA11" s="802" t="s">
        <v>234</v>
      </c>
      <c r="AB11" s="8"/>
      <c r="AC11" s="8"/>
      <c r="AD11" s="21"/>
      <c r="AE11" s="954" t="e">
        <f t="shared" si="5"/>
        <v>#DIV/0!</v>
      </c>
      <c r="AF11" s="802" t="s">
        <v>234</v>
      </c>
      <c r="AG11" s="8"/>
      <c r="AH11" s="8"/>
      <c r="AI11" s="21"/>
      <c r="AJ11" s="954" t="e">
        <f t="shared" si="6"/>
        <v>#DIV/0!</v>
      </c>
      <c r="AK11" s="802" t="s">
        <v>234</v>
      </c>
      <c r="AL11" s="8"/>
      <c r="AM11" s="8"/>
      <c r="AN11" s="21"/>
      <c r="AO11" s="954" t="e">
        <f t="shared" si="7"/>
        <v>#DIV/0!</v>
      </c>
      <c r="AP11" s="802" t="s">
        <v>234</v>
      </c>
      <c r="AQ11" s="8"/>
      <c r="AR11" s="8"/>
      <c r="AS11" s="21"/>
      <c r="AT11" s="954" t="e">
        <f t="shared" si="8"/>
        <v>#DIV/0!</v>
      </c>
      <c r="AU11" s="802" t="s">
        <v>234</v>
      </c>
      <c r="AV11" s="8"/>
      <c r="AW11" s="8"/>
      <c r="AX11" s="21"/>
      <c r="AY11" s="954" t="e">
        <f t="shared" si="9"/>
        <v>#DIV/0!</v>
      </c>
      <c r="AZ11" s="802" t="s">
        <v>234</v>
      </c>
      <c r="BA11" s="8"/>
      <c r="BB11" s="8"/>
      <c r="BC11" s="21"/>
      <c r="BD11" s="954" t="e">
        <f t="shared" si="10"/>
        <v>#DIV/0!</v>
      </c>
      <c r="BE11" s="802" t="s">
        <v>234</v>
      </c>
      <c r="BF11" s="8"/>
      <c r="BG11" s="8"/>
      <c r="BH11" s="21"/>
      <c r="BI11" s="954" t="e">
        <f t="shared" si="11"/>
        <v>#DIV/0!</v>
      </c>
      <c r="BJ11" s="802" t="s">
        <v>234</v>
      </c>
      <c r="BK11" s="8"/>
      <c r="BL11" s="8"/>
      <c r="BM11" s="21"/>
      <c r="BN11" s="954" t="e">
        <f t="shared" si="12"/>
        <v>#DIV/0!</v>
      </c>
      <c r="BO11" s="802" t="s">
        <v>234</v>
      </c>
      <c r="BP11" s="8"/>
      <c r="BQ11" s="8"/>
      <c r="BR11" s="21"/>
      <c r="BS11" s="954" t="e">
        <f t="shared" si="13"/>
        <v>#DIV/0!</v>
      </c>
      <c r="BT11" s="802" t="s">
        <v>234</v>
      </c>
      <c r="BU11" s="8"/>
      <c r="BV11" s="8"/>
      <c r="BW11" s="21"/>
      <c r="BX11" s="954" t="e">
        <f t="shared" si="14"/>
        <v>#DIV/0!</v>
      </c>
      <c r="BY11" s="802" t="s">
        <v>234</v>
      </c>
      <c r="BZ11" s="8"/>
      <c r="CA11" s="8"/>
      <c r="CB11" s="21"/>
      <c r="CC11" s="954" t="e">
        <f t="shared" si="15"/>
        <v>#DIV/0!</v>
      </c>
      <c r="CD11" s="802" t="s">
        <v>234</v>
      </c>
      <c r="CE11" s="8"/>
      <c r="CF11" s="8"/>
      <c r="CG11" s="21"/>
      <c r="CH11" s="954" t="e">
        <f t="shared" si="16"/>
        <v>#DIV/0!</v>
      </c>
      <c r="CI11" s="802" t="s">
        <v>234</v>
      </c>
      <c r="CJ11" s="8"/>
      <c r="CK11" s="8"/>
      <c r="CL11" s="21"/>
      <c r="CM11" s="907" t="e">
        <f t="shared" si="17"/>
        <v>#DIV/0!</v>
      </c>
      <c r="CN11" s="7" t="s">
        <v>234</v>
      </c>
      <c r="CO11" s="8"/>
      <c r="CP11" s="8"/>
      <c r="CQ11" s="21"/>
      <c r="CR11" s="917" t="e">
        <f t="shared" si="18"/>
        <v>#DIV/0!</v>
      </c>
      <c r="CS11" s="8" t="s">
        <v>234</v>
      </c>
      <c r="CT11" s="8"/>
      <c r="CU11" s="8"/>
      <c r="CV11" s="21"/>
      <c r="CW11" s="917" t="e">
        <f t="shared" si="19"/>
        <v>#DIV/0!</v>
      </c>
      <c r="CX11" s="8" t="s">
        <v>234</v>
      </c>
      <c r="CY11" s="8"/>
      <c r="CZ11" s="8"/>
      <c r="DA11" s="21"/>
      <c r="DB11" s="917" t="e">
        <f t="shared" si="20"/>
        <v>#DIV/0!</v>
      </c>
      <c r="DC11" s="8" t="s">
        <v>234</v>
      </c>
      <c r="DD11" s="8"/>
      <c r="DE11" s="8"/>
      <c r="DF11" s="21"/>
      <c r="DG11" s="917" t="e">
        <f t="shared" si="21"/>
        <v>#DIV/0!</v>
      </c>
      <c r="DH11" s="8" t="s">
        <v>234</v>
      </c>
      <c r="DI11" s="8">
        <v>1</v>
      </c>
      <c r="DJ11" s="8"/>
      <c r="DK11" s="21"/>
      <c r="DL11" s="917">
        <f t="shared" si="22"/>
        <v>0</v>
      </c>
      <c r="DM11" s="8" t="s">
        <v>234</v>
      </c>
      <c r="DN11" s="8"/>
      <c r="DO11" s="8"/>
      <c r="DP11" s="21"/>
      <c r="DQ11" s="917" t="e">
        <f t="shared" si="23"/>
        <v>#DIV/0!</v>
      </c>
      <c r="DR11" s="8" t="s">
        <v>234</v>
      </c>
      <c r="DS11" s="8"/>
      <c r="DT11" s="8"/>
      <c r="DU11" s="21"/>
      <c r="DV11" s="917" t="e">
        <f t="shared" si="24"/>
        <v>#DIV/0!</v>
      </c>
      <c r="DW11" s="8" t="s">
        <v>234</v>
      </c>
      <c r="DX11" s="8"/>
      <c r="DY11" s="8"/>
      <c r="DZ11" s="21"/>
      <c r="EA11" s="917" t="e">
        <f t="shared" si="25"/>
        <v>#DIV/0!</v>
      </c>
      <c r="EB11" s="8" t="s">
        <v>234</v>
      </c>
      <c r="EC11" s="8"/>
      <c r="ED11" s="8"/>
      <c r="EE11" s="21"/>
      <c r="EF11" s="917" t="e">
        <f t="shared" si="26"/>
        <v>#DIV/0!</v>
      </c>
      <c r="EG11" s="8" t="s">
        <v>234</v>
      </c>
      <c r="EH11" s="8"/>
      <c r="EI11" s="8"/>
      <c r="EJ11" s="21"/>
      <c r="EK11" s="917" t="e">
        <f t="shared" si="27"/>
        <v>#DIV/0!</v>
      </c>
      <c r="EL11" s="8" t="s">
        <v>234</v>
      </c>
      <c r="EM11" s="8"/>
      <c r="EN11" s="8"/>
      <c r="EO11" s="21"/>
      <c r="EP11" s="917" t="e">
        <f t="shared" si="28"/>
        <v>#DIV/0!</v>
      </c>
      <c r="EQ11" s="8" t="s">
        <v>234</v>
      </c>
      <c r="ER11" s="8"/>
      <c r="ES11" s="8"/>
      <c r="ET11" s="21"/>
      <c r="EU11" s="917" t="e">
        <f t="shared" si="29"/>
        <v>#DIV/0!</v>
      </c>
      <c r="EV11" s="8" t="s">
        <v>234</v>
      </c>
      <c r="EW11" s="8"/>
      <c r="EX11" s="8"/>
      <c r="EY11" s="21"/>
      <c r="EZ11" s="917" t="e">
        <f t="shared" si="30"/>
        <v>#DIV/0!</v>
      </c>
      <c r="FA11" s="8" t="s">
        <v>234</v>
      </c>
      <c r="FB11" s="8"/>
      <c r="FC11" s="8"/>
      <c r="FD11" s="21"/>
      <c r="FE11" s="917" t="e">
        <f t="shared" si="31"/>
        <v>#DIV/0!</v>
      </c>
      <c r="FF11" s="8" t="s">
        <v>234</v>
      </c>
      <c r="FG11" s="8"/>
      <c r="FH11" s="8"/>
      <c r="FI11" s="21"/>
      <c r="FJ11" s="917" t="e">
        <f t="shared" si="32"/>
        <v>#DIV/0!</v>
      </c>
      <c r="FK11" s="8" t="s">
        <v>234</v>
      </c>
      <c r="FL11" s="8"/>
      <c r="FM11" s="8"/>
      <c r="FN11" s="21"/>
      <c r="FO11" s="917" t="e">
        <f t="shared" si="33"/>
        <v>#DIV/0!</v>
      </c>
      <c r="FP11" s="8" t="s">
        <v>234</v>
      </c>
      <c r="FQ11" s="8"/>
      <c r="FR11" s="8"/>
      <c r="FS11" s="21"/>
      <c r="FT11" s="917" t="e">
        <f t="shared" si="34"/>
        <v>#DIV/0!</v>
      </c>
      <c r="FU11" s="8" t="s">
        <v>234</v>
      </c>
      <c r="FV11" s="8"/>
      <c r="FW11" s="8"/>
      <c r="FX11" s="21"/>
      <c r="FY11" s="917" t="e">
        <f t="shared" si="35"/>
        <v>#DIV/0!</v>
      </c>
      <c r="FZ11" s="8" t="s">
        <v>234</v>
      </c>
      <c r="GA11" s="8"/>
      <c r="GB11" s="8"/>
      <c r="GC11" s="21"/>
      <c r="GD11" s="917" t="e">
        <f t="shared" si="36"/>
        <v>#DIV/0!</v>
      </c>
      <c r="GE11" s="8" t="s">
        <v>234</v>
      </c>
      <c r="GF11" s="8"/>
      <c r="GG11" s="8"/>
      <c r="GH11" s="21"/>
      <c r="GI11" s="917" t="e">
        <f t="shared" si="37"/>
        <v>#DIV/0!</v>
      </c>
      <c r="GJ11" s="8" t="s">
        <v>234</v>
      </c>
      <c r="GK11" s="8"/>
      <c r="GL11" s="8"/>
      <c r="GM11" s="21"/>
      <c r="GN11" s="917" t="e">
        <f t="shared" si="38"/>
        <v>#DIV/0!</v>
      </c>
      <c r="GO11" s="8" t="s">
        <v>234</v>
      </c>
      <c r="GP11" s="8"/>
      <c r="GQ11" s="8"/>
      <c r="GR11" s="21"/>
      <c r="GS11" s="917" t="e">
        <f t="shared" si="39"/>
        <v>#DIV/0!</v>
      </c>
      <c r="GT11" s="8" t="s">
        <v>234</v>
      </c>
      <c r="GU11" s="8"/>
      <c r="GV11" s="8"/>
      <c r="GW11" s="21"/>
      <c r="GX11" s="917" t="e">
        <f t="shared" si="40"/>
        <v>#DIV/0!</v>
      </c>
      <c r="GY11" s="8" t="s">
        <v>234</v>
      </c>
      <c r="GZ11" s="8"/>
      <c r="HA11" s="8"/>
      <c r="HB11" s="21"/>
      <c r="HC11" s="917" t="e">
        <f t="shared" si="41"/>
        <v>#DIV/0!</v>
      </c>
      <c r="HD11" s="8" t="s">
        <v>234</v>
      </c>
      <c r="HE11" s="8"/>
      <c r="HF11" s="8"/>
      <c r="HG11" s="21"/>
      <c r="HH11" s="917" t="e">
        <f t="shared" si="42"/>
        <v>#DIV/0!</v>
      </c>
      <c r="HI11" s="8" t="s">
        <v>234</v>
      </c>
      <c r="HJ11" s="8"/>
      <c r="HK11" s="8"/>
      <c r="HL11" s="21"/>
      <c r="HM11" s="917" t="e">
        <f t="shared" si="43"/>
        <v>#DIV/0!</v>
      </c>
      <c r="HN11" s="8" t="s">
        <v>234</v>
      </c>
      <c r="HO11" s="8"/>
      <c r="HP11" s="8"/>
      <c r="HQ11" s="21"/>
      <c r="HR11" s="917" t="e">
        <f t="shared" si="44"/>
        <v>#DIV/0!</v>
      </c>
      <c r="HS11" s="8" t="s">
        <v>234</v>
      </c>
      <c r="HT11" s="8"/>
      <c r="HU11" s="8"/>
      <c r="HV11" s="21"/>
      <c r="HW11" s="917" t="e">
        <f t="shared" si="45"/>
        <v>#DIV/0!</v>
      </c>
      <c r="HX11" s="8" t="s">
        <v>234</v>
      </c>
      <c r="HY11" s="8"/>
      <c r="HZ11" s="8"/>
      <c r="IA11" s="21"/>
      <c r="IB11" s="917" t="e">
        <f t="shared" si="55"/>
        <v>#DIV/0!</v>
      </c>
      <c r="IC11" s="8" t="s">
        <v>234</v>
      </c>
      <c r="ID11" s="8"/>
      <c r="IE11" s="8"/>
      <c r="IF11" s="21"/>
      <c r="IG11" s="917" t="e">
        <f t="shared" si="46"/>
        <v>#DIV/0!</v>
      </c>
      <c r="IH11" s="8" t="s">
        <v>234</v>
      </c>
      <c r="II11" s="8"/>
      <c r="IJ11" s="8"/>
      <c r="IK11" s="21"/>
      <c r="IL11" s="917" t="e">
        <f t="shared" si="47"/>
        <v>#DIV/0!</v>
      </c>
      <c r="IM11" s="8" t="s">
        <v>234</v>
      </c>
      <c r="IN11" s="8"/>
      <c r="IO11" s="8"/>
      <c r="IP11" s="21"/>
      <c r="IQ11" s="917" t="e">
        <f t="shared" si="48"/>
        <v>#DIV/0!</v>
      </c>
      <c r="IR11" s="8" t="s">
        <v>234</v>
      </c>
      <c r="IS11" s="8"/>
      <c r="IT11" s="8"/>
      <c r="IU11" s="21"/>
      <c r="IV11" s="917" t="e">
        <f t="shared" si="49"/>
        <v>#DIV/0!</v>
      </c>
      <c r="IW11" s="8" t="s">
        <v>234</v>
      </c>
      <c r="IX11" s="8"/>
      <c r="IY11" s="8"/>
      <c r="IZ11" s="21"/>
      <c r="JA11" s="917" t="e">
        <f t="shared" si="50"/>
        <v>#DIV/0!</v>
      </c>
      <c r="JB11" s="72" t="s">
        <v>234</v>
      </c>
      <c r="JC11" s="49">
        <f t="shared" si="51"/>
        <v>1</v>
      </c>
      <c r="JD11" s="49">
        <f t="shared" si="52"/>
        <v>0</v>
      </c>
      <c r="JE11" s="58">
        <f t="shared" si="53"/>
        <v>0</v>
      </c>
      <c r="JF11" s="904">
        <f t="shared" si="54"/>
        <v>0</v>
      </c>
    </row>
    <row r="12" spans="1:266" x14ac:dyDescent="0.25">
      <c r="A12" s="1140"/>
      <c r="B12" s="802" t="s">
        <v>232</v>
      </c>
      <c r="C12" s="8"/>
      <c r="D12" s="8"/>
      <c r="E12" s="21"/>
      <c r="F12" s="954" t="e">
        <f t="shared" si="0"/>
        <v>#DIV/0!</v>
      </c>
      <c r="G12" s="802" t="s">
        <v>232</v>
      </c>
      <c r="H12" s="8"/>
      <c r="I12" s="8"/>
      <c r="J12" s="21"/>
      <c r="K12" s="954" t="e">
        <f t="shared" si="1"/>
        <v>#DIV/0!</v>
      </c>
      <c r="L12" s="802" t="s">
        <v>232</v>
      </c>
      <c r="M12" s="8"/>
      <c r="N12" s="8"/>
      <c r="O12" s="21"/>
      <c r="P12" s="954" t="e">
        <f t="shared" si="2"/>
        <v>#DIV/0!</v>
      </c>
      <c r="Q12" s="802" t="s">
        <v>232</v>
      </c>
      <c r="R12" s="8"/>
      <c r="S12" s="8"/>
      <c r="T12" s="21"/>
      <c r="U12" s="954" t="e">
        <f t="shared" si="3"/>
        <v>#DIV/0!</v>
      </c>
      <c r="V12" s="802" t="s">
        <v>232</v>
      </c>
      <c r="W12" s="8"/>
      <c r="X12" s="8"/>
      <c r="Y12" s="21"/>
      <c r="Z12" s="954" t="e">
        <f t="shared" si="4"/>
        <v>#DIV/0!</v>
      </c>
      <c r="AA12" s="802" t="s">
        <v>232</v>
      </c>
      <c r="AB12" s="8"/>
      <c r="AC12" s="8"/>
      <c r="AD12" s="21"/>
      <c r="AE12" s="954" t="e">
        <f t="shared" si="5"/>
        <v>#DIV/0!</v>
      </c>
      <c r="AF12" s="802" t="s">
        <v>232</v>
      </c>
      <c r="AG12" s="8"/>
      <c r="AH12" s="8"/>
      <c r="AI12" s="21"/>
      <c r="AJ12" s="954" t="e">
        <f t="shared" si="6"/>
        <v>#DIV/0!</v>
      </c>
      <c r="AK12" s="802" t="s">
        <v>232</v>
      </c>
      <c r="AL12" s="8"/>
      <c r="AM12" s="8"/>
      <c r="AN12" s="21"/>
      <c r="AO12" s="954" t="e">
        <f t="shared" si="7"/>
        <v>#DIV/0!</v>
      </c>
      <c r="AP12" s="802" t="s">
        <v>232</v>
      </c>
      <c r="AQ12" s="8"/>
      <c r="AR12" s="8"/>
      <c r="AS12" s="21"/>
      <c r="AT12" s="954" t="e">
        <f t="shared" si="8"/>
        <v>#DIV/0!</v>
      </c>
      <c r="AU12" s="802" t="s">
        <v>232</v>
      </c>
      <c r="AV12" s="8"/>
      <c r="AW12" s="8"/>
      <c r="AX12" s="21"/>
      <c r="AY12" s="954" t="e">
        <f t="shared" si="9"/>
        <v>#DIV/0!</v>
      </c>
      <c r="AZ12" s="802" t="s">
        <v>232</v>
      </c>
      <c r="BA12" s="8"/>
      <c r="BB12" s="8"/>
      <c r="BC12" s="21"/>
      <c r="BD12" s="954" t="e">
        <f t="shared" si="10"/>
        <v>#DIV/0!</v>
      </c>
      <c r="BE12" s="802" t="s">
        <v>232</v>
      </c>
      <c r="BF12" s="8"/>
      <c r="BG12" s="8"/>
      <c r="BH12" s="21"/>
      <c r="BI12" s="954" t="e">
        <f t="shared" si="11"/>
        <v>#DIV/0!</v>
      </c>
      <c r="BJ12" s="802" t="s">
        <v>232</v>
      </c>
      <c r="BK12" s="8"/>
      <c r="BL12" s="8"/>
      <c r="BM12" s="21"/>
      <c r="BN12" s="954" t="e">
        <f t="shared" si="12"/>
        <v>#DIV/0!</v>
      </c>
      <c r="BO12" s="802" t="s">
        <v>232</v>
      </c>
      <c r="BP12" s="8"/>
      <c r="BQ12" s="8"/>
      <c r="BR12" s="21"/>
      <c r="BS12" s="954" t="e">
        <f t="shared" si="13"/>
        <v>#DIV/0!</v>
      </c>
      <c r="BT12" s="802" t="s">
        <v>232</v>
      </c>
      <c r="BU12" s="8"/>
      <c r="BV12" s="8"/>
      <c r="BW12" s="21"/>
      <c r="BX12" s="954" t="e">
        <f t="shared" si="14"/>
        <v>#DIV/0!</v>
      </c>
      <c r="BY12" s="802" t="s">
        <v>232</v>
      </c>
      <c r="BZ12" s="8"/>
      <c r="CA12" s="8"/>
      <c r="CB12" s="21"/>
      <c r="CC12" s="954" t="e">
        <f t="shared" si="15"/>
        <v>#DIV/0!</v>
      </c>
      <c r="CD12" s="802" t="s">
        <v>232</v>
      </c>
      <c r="CE12" s="8"/>
      <c r="CF12" s="8"/>
      <c r="CG12" s="21"/>
      <c r="CH12" s="954" t="e">
        <f t="shared" si="16"/>
        <v>#DIV/0!</v>
      </c>
      <c r="CI12" s="802" t="s">
        <v>232</v>
      </c>
      <c r="CJ12" s="8"/>
      <c r="CK12" s="8"/>
      <c r="CL12" s="21"/>
      <c r="CM12" s="907" t="e">
        <f t="shared" si="17"/>
        <v>#DIV/0!</v>
      </c>
      <c r="CN12" s="7" t="s">
        <v>232</v>
      </c>
      <c r="CO12" s="8"/>
      <c r="CP12" s="8"/>
      <c r="CQ12" s="21"/>
      <c r="CR12" s="917" t="e">
        <f t="shared" si="18"/>
        <v>#DIV/0!</v>
      </c>
      <c r="CS12" s="8" t="s">
        <v>232</v>
      </c>
      <c r="CT12" s="8"/>
      <c r="CU12" s="8"/>
      <c r="CV12" s="21"/>
      <c r="CW12" s="917" t="e">
        <f t="shared" si="19"/>
        <v>#DIV/0!</v>
      </c>
      <c r="CX12" s="8" t="s">
        <v>232</v>
      </c>
      <c r="CY12" s="8"/>
      <c r="CZ12" s="8"/>
      <c r="DA12" s="21"/>
      <c r="DB12" s="917" t="e">
        <f t="shared" si="20"/>
        <v>#DIV/0!</v>
      </c>
      <c r="DC12" s="8" t="s">
        <v>232</v>
      </c>
      <c r="DD12" s="8"/>
      <c r="DE12" s="8"/>
      <c r="DF12" s="21"/>
      <c r="DG12" s="917" t="e">
        <f t="shared" si="21"/>
        <v>#DIV/0!</v>
      </c>
      <c r="DH12" s="8" t="s">
        <v>232</v>
      </c>
      <c r="DI12" s="8"/>
      <c r="DJ12" s="8"/>
      <c r="DK12" s="21"/>
      <c r="DL12" s="917" t="e">
        <f t="shared" si="22"/>
        <v>#DIV/0!</v>
      </c>
      <c r="DM12" s="8" t="s">
        <v>232</v>
      </c>
      <c r="DN12" s="8"/>
      <c r="DO12" s="8"/>
      <c r="DP12" s="21"/>
      <c r="DQ12" s="917" t="e">
        <f t="shared" si="23"/>
        <v>#DIV/0!</v>
      </c>
      <c r="DR12" s="8" t="s">
        <v>232</v>
      </c>
      <c r="DS12" s="8"/>
      <c r="DT12" s="8"/>
      <c r="DU12" s="21"/>
      <c r="DV12" s="917" t="e">
        <f t="shared" si="24"/>
        <v>#DIV/0!</v>
      </c>
      <c r="DW12" s="8" t="s">
        <v>232</v>
      </c>
      <c r="DX12" s="8"/>
      <c r="DY12" s="8"/>
      <c r="DZ12" s="21"/>
      <c r="EA12" s="917" t="e">
        <f t="shared" si="25"/>
        <v>#DIV/0!</v>
      </c>
      <c r="EB12" s="8" t="s">
        <v>232</v>
      </c>
      <c r="EC12" s="8"/>
      <c r="ED12" s="8"/>
      <c r="EE12" s="21"/>
      <c r="EF12" s="917" t="e">
        <f t="shared" si="26"/>
        <v>#DIV/0!</v>
      </c>
      <c r="EG12" s="8" t="s">
        <v>232</v>
      </c>
      <c r="EH12" s="8"/>
      <c r="EI12" s="8"/>
      <c r="EJ12" s="21"/>
      <c r="EK12" s="917" t="e">
        <f t="shared" si="27"/>
        <v>#DIV/0!</v>
      </c>
      <c r="EL12" s="8" t="s">
        <v>232</v>
      </c>
      <c r="EM12" s="8"/>
      <c r="EN12" s="8"/>
      <c r="EO12" s="21"/>
      <c r="EP12" s="917" t="e">
        <f t="shared" si="28"/>
        <v>#DIV/0!</v>
      </c>
      <c r="EQ12" s="8" t="s">
        <v>232</v>
      </c>
      <c r="ER12" s="8"/>
      <c r="ES12" s="8"/>
      <c r="ET12" s="21"/>
      <c r="EU12" s="917" t="e">
        <f t="shared" si="29"/>
        <v>#DIV/0!</v>
      </c>
      <c r="EV12" s="8" t="s">
        <v>232</v>
      </c>
      <c r="EW12" s="8"/>
      <c r="EX12" s="8"/>
      <c r="EY12" s="21"/>
      <c r="EZ12" s="917" t="e">
        <f t="shared" si="30"/>
        <v>#DIV/0!</v>
      </c>
      <c r="FA12" s="8" t="s">
        <v>232</v>
      </c>
      <c r="FB12" s="8"/>
      <c r="FC12" s="8"/>
      <c r="FD12" s="21"/>
      <c r="FE12" s="917" t="e">
        <f t="shared" si="31"/>
        <v>#DIV/0!</v>
      </c>
      <c r="FF12" s="8" t="s">
        <v>232</v>
      </c>
      <c r="FG12" s="8"/>
      <c r="FH12" s="8"/>
      <c r="FI12" s="21"/>
      <c r="FJ12" s="917" t="e">
        <f t="shared" si="32"/>
        <v>#DIV/0!</v>
      </c>
      <c r="FK12" s="8" t="s">
        <v>232</v>
      </c>
      <c r="FL12" s="8"/>
      <c r="FM12" s="8"/>
      <c r="FN12" s="21"/>
      <c r="FO12" s="917" t="e">
        <f t="shared" si="33"/>
        <v>#DIV/0!</v>
      </c>
      <c r="FP12" s="8" t="s">
        <v>232</v>
      </c>
      <c r="FQ12" s="8"/>
      <c r="FR12" s="8"/>
      <c r="FS12" s="21"/>
      <c r="FT12" s="917" t="e">
        <f t="shared" si="34"/>
        <v>#DIV/0!</v>
      </c>
      <c r="FU12" s="8" t="s">
        <v>232</v>
      </c>
      <c r="FV12" s="8"/>
      <c r="FW12" s="8"/>
      <c r="FX12" s="21"/>
      <c r="FY12" s="917" t="e">
        <f t="shared" si="35"/>
        <v>#DIV/0!</v>
      </c>
      <c r="FZ12" s="8" t="s">
        <v>232</v>
      </c>
      <c r="GA12" s="8"/>
      <c r="GB12" s="8"/>
      <c r="GC12" s="21"/>
      <c r="GD12" s="917" t="e">
        <f t="shared" si="36"/>
        <v>#DIV/0!</v>
      </c>
      <c r="GE12" s="8" t="s">
        <v>232</v>
      </c>
      <c r="GF12" s="8"/>
      <c r="GG12" s="8"/>
      <c r="GH12" s="21"/>
      <c r="GI12" s="917" t="e">
        <f t="shared" si="37"/>
        <v>#DIV/0!</v>
      </c>
      <c r="GJ12" s="8" t="s">
        <v>232</v>
      </c>
      <c r="GK12" s="8"/>
      <c r="GL12" s="8"/>
      <c r="GM12" s="21"/>
      <c r="GN12" s="917" t="e">
        <f t="shared" si="38"/>
        <v>#DIV/0!</v>
      </c>
      <c r="GO12" s="8" t="s">
        <v>232</v>
      </c>
      <c r="GP12" s="8"/>
      <c r="GQ12" s="8"/>
      <c r="GR12" s="21"/>
      <c r="GS12" s="917" t="e">
        <f t="shared" si="39"/>
        <v>#DIV/0!</v>
      </c>
      <c r="GT12" s="8" t="s">
        <v>232</v>
      </c>
      <c r="GU12" s="8"/>
      <c r="GV12" s="8"/>
      <c r="GW12" s="21"/>
      <c r="GX12" s="917" t="e">
        <f t="shared" si="40"/>
        <v>#DIV/0!</v>
      </c>
      <c r="GY12" s="8" t="s">
        <v>232</v>
      </c>
      <c r="GZ12" s="8"/>
      <c r="HA12" s="8"/>
      <c r="HB12" s="21"/>
      <c r="HC12" s="917" t="e">
        <f t="shared" si="41"/>
        <v>#DIV/0!</v>
      </c>
      <c r="HD12" s="8" t="s">
        <v>232</v>
      </c>
      <c r="HE12" s="8"/>
      <c r="HF12" s="8"/>
      <c r="HG12" s="21"/>
      <c r="HH12" s="917" t="e">
        <f t="shared" si="42"/>
        <v>#DIV/0!</v>
      </c>
      <c r="HI12" s="8" t="s">
        <v>232</v>
      </c>
      <c r="HJ12" s="8"/>
      <c r="HK12" s="8"/>
      <c r="HL12" s="21"/>
      <c r="HM12" s="917" t="e">
        <f t="shared" si="43"/>
        <v>#DIV/0!</v>
      </c>
      <c r="HN12" s="8" t="s">
        <v>232</v>
      </c>
      <c r="HO12" s="8"/>
      <c r="HP12" s="8"/>
      <c r="HQ12" s="21"/>
      <c r="HR12" s="917" t="e">
        <f t="shared" si="44"/>
        <v>#DIV/0!</v>
      </c>
      <c r="HS12" s="8" t="s">
        <v>232</v>
      </c>
      <c r="HT12" s="8"/>
      <c r="HU12" s="8"/>
      <c r="HV12" s="21"/>
      <c r="HW12" s="917" t="e">
        <f t="shared" si="45"/>
        <v>#DIV/0!</v>
      </c>
      <c r="HX12" s="8" t="s">
        <v>232</v>
      </c>
      <c r="HY12" s="8"/>
      <c r="HZ12" s="8"/>
      <c r="IA12" s="21"/>
      <c r="IB12" s="917" t="e">
        <f t="shared" si="55"/>
        <v>#DIV/0!</v>
      </c>
      <c r="IC12" s="8" t="s">
        <v>232</v>
      </c>
      <c r="ID12" s="8"/>
      <c r="IE12" s="8"/>
      <c r="IF12" s="21"/>
      <c r="IG12" s="917" t="e">
        <f t="shared" si="46"/>
        <v>#DIV/0!</v>
      </c>
      <c r="IH12" s="8" t="s">
        <v>232</v>
      </c>
      <c r="II12" s="8"/>
      <c r="IJ12" s="8"/>
      <c r="IK12" s="21"/>
      <c r="IL12" s="917" t="e">
        <f t="shared" si="47"/>
        <v>#DIV/0!</v>
      </c>
      <c r="IM12" s="8" t="s">
        <v>232</v>
      </c>
      <c r="IN12" s="8"/>
      <c r="IO12" s="8"/>
      <c r="IP12" s="21"/>
      <c r="IQ12" s="917" t="e">
        <f t="shared" si="48"/>
        <v>#DIV/0!</v>
      </c>
      <c r="IR12" s="8" t="s">
        <v>232</v>
      </c>
      <c r="IS12" s="8"/>
      <c r="IT12" s="8"/>
      <c r="IU12" s="21"/>
      <c r="IV12" s="917" t="e">
        <f t="shared" si="49"/>
        <v>#DIV/0!</v>
      </c>
      <c r="IW12" s="8" t="s">
        <v>232</v>
      </c>
      <c r="IX12" s="8"/>
      <c r="IY12" s="8"/>
      <c r="IZ12" s="21"/>
      <c r="JA12" s="917" t="e">
        <f t="shared" si="50"/>
        <v>#DIV/0!</v>
      </c>
      <c r="JB12" s="72" t="s">
        <v>232</v>
      </c>
      <c r="JC12" s="49">
        <f t="shared" si="51"/>
        <v>0</v>
      </c>
      <c r="JD12" s="49">
        <f t="shared" si="52"/>
        <v>0</v>
      </c>
      <c r="JE12" s="58">
        <f t="shared" si="53"/>
        <v>0</v>
      </c>
      <c r="JF12" s="904" t="e">
        <f t="shared" si="54"/>
        <v>#DIV/0!</v>
      </c>
    </row>
    <row r="13" spans="1:266" x14ac:dyDescent="0.25">
      <c r="A13" s="1140"/>
      <c r="B13" s="802" t="s">
        <v>236</v>
      </c>
      <c r="C13" s="8"/>
      <c r="D13" s="8"/>
      <c r="E13" s="21"/>
      <c r="F13" s="954" t="e">
        <f t="shared" si="0"/>
        <v>#DIV/0!</v>
      </c>
      <c r="G13" s="802" t="s">
        <v>236</v>
      </c>
      <c r="H13" s="8"/>
      <c r="I13" s="8"/>
      <c r="J13" s="21"/>
      <c r="K13" s="954" t="e">
        <f t="shared" si="1"/>
        <v>#DIV/0!</v>
      </c>
      <c r="L13" s="802" t="s">
        <v>236</v>
      </c>
      <c r="M13" s="8"/>
      <c r="N13" s="8"/>
      <c r="O13" s="21"/>
      <c r="P13" s="954" t="e">
        <f t="shared" si="2"/>
        <v>#DIV/0!</v>
      </c>
      <c r="Q13" s="802" t="s">
        <v>236</v>
      </c>
      <c r="R13" s="8"/>
      <c r="S13" s="8"/>
      <c r="T13" s="21"/>
      <c r="U13" s="954" t="e">
        <f t="shared" si="3"/>
        <v>#DIV/0!</v>
      </c>
      <c r="V13" s="802" t="s">
        <v>236</v>
      </c>
      <c r="W13" s="8"/>
      <c r="X13" s="8"/>
      <c r="Y13" s="21"/>
      <c r="Z13" s="954" t="e">
        <f t="shared" si="4"/>
        <v>#DIV/0!</v>
      </c>
      <c r="AA13" s="802" t="s">
        <v>236</v>
      </c>
      <c r="AB13" s="8">
        <v>6</v>
      </c>
      <c r="AC13" s="8"/>
      <c r="AD13" s="21"/>
      <c r="AE13" s="954">
        <f t="shared" si="5"/>
        <v>0</v>
      </c>
      <c r="AF13" s="802" t="s">
        <v>236</v>
      </c>
      <c r="AG13" s="8"/>
      <c r="AH13" s="8"/>
      <c r="AI13" s="21"/>
      <c r="AJ13" s="954" t="e">
        <f t="shared" si="6"/>
        <v>#DIV/0!</v>
      </c>
      <c r="AK13" s="802" t="s">
        <v>236</v>
      </c>
      <c r="AL13" s="8"/>
      <c r="AM13" s="8"/>
      <c r="AN13" s="21"/>
      <c r="AO13" s="954" t="e">
        <f t="shared" si="7"/>
        <v>#DIV/0!</v>
      </c>
      <c r="AP13" s="802" t="s">
        <v>236</v>
      </c>
      <c r="AQ13" s="8"/>
      <c r="AR13" s="8"/>
      <c r="AS13" s="21"/>
      <c r="AT13" s="954" t="e">
        <f t="shared" si="8"/>
        <v>#DIV/0!</v>
      </c>
      <c r="AU13" s="802" t="s">
        <v>236</v>
      </c>
      <c r="AV13" s="8"/>
      <c r="AW13" s="8"/>
      <c r="AX13" s="21"/>
      <c r="AY13" s="954" t="e">
        <f t="shared" si="9"/>
        <v>#DIV/0!</v>
      </c>
      <c r="AZ13" s="802" t="s">
        <v>236</v>
      </c>
      <c r="BA13" s="8"/>
      <c r="BB13" s="8"/>
      <c r="BC13" s="21"/>
      <c r="BD13" s="954" t="e">
        <f t="shared" si="10"/>
        <v>#DIV/0!</v>
      </c>
      <c r="BE13" s="802" t="s">
        <v>236</v>
      </c>
      <c r="BF13" s="8"/>
      <c r="BG13" s="8"/>
      <c r="BH13" s="21"/>
      <c r="BI13" s="954" t="e">
        <f t="shared" si="11"/>
        <v>#DIV/0!</v>
      </c>
      <c r="BJ13" s="802" t="s">
        <v>236</v>
      </c>
      <c r="BK13" s="8"/>
      <c r="BL13" s="8"/>
      <c r="BM13" s="21"/>
      <c r="BN13" s="954" t="e">
        <f t="shared" si="12"/>
        <v>#DIV/0!</v>
      </c>
      <c r="BO13" s="802" t="s">
        <v>236</v>
      </c>
      <c r="BP13" s="8"/>
      <c r="BQ13" s="8"/>
      <c r="BR13" s="21"/>
      <c r="BS13" s="954" t="e">
        <f t="shared" si="13"/>
        <v>#DIV/0!</v>
      </c>
      <c r="BT13" s="802" t="s">
        <v>236</v>
      </c>
      <c r="BU13" s="8">
        <v>1</v>
      </c>
      <c r="BV13" s="8"/>
      <c r="BW13" s="21"/>
      <c r="BX13" s="954">
        <f t="shared" si="14"/>
        <v>0</v>
      </c>
      <c r="BY13" s="802" t="s">
        <v>236</v>
      </c>
      <c r="BZ13" s="8"/>
      <c r="CA13" s="8"/>
      <c r="CB13" s="21"/>
      <c r="CC13" s="954" t="e">
        <f t="shared" si="15"/>
        <v>#DIV/0!</v>
      </c>
      <c r="CD13" s="802" t="s">
        <v>236</v>
      </c>
      <c r="CE13" s="8"/>
      <c r="CF13" s="8"/>
      <c r="CG13" s="21"/>
      <c r="CH13" s="954" t="e">
        <f t="shared" si="16"/>
        <v>#DIV/0!</v>
      </c>
      <c r="CI13" s="802" t="s">
        <v>236</v>
      </c>
      <c r="CJ13" s="8"/>
      <c r="CK13" s="8"/>
      <c r="CL13" s="21"/>
      <c r="CM13" s="907" t="e">
        <f t="shared" si="17"/>
        <v>#DIV/0!</v>
      </c>
      <c r="CN13" s="7" t="s">
        <v>236</v>
      </c>
      <c r="CO13" s="8"/>
      <c r="CP13" s="8"/>
      <c r="CQ13" s="21"/>
      <c r="CR13" s="917" t="e">
        <f t="shared" si="18"/>
        <v>#DIV/0!</v>
      </c>
      <c r="CS13" s="8" t="s">
        <v>236</v>
      </c>
      <c r="CT13" s="8"/>
      <c r="CU13" s="8"/>
      <c r="CV13" s="21"/>
      <c r="CW13" s="917" t="e">
        <f t="shared" si="19"/>
        <v>#DIV/0!</v>
      </c>
      <c r="CX13" s="8" t="s">
        <v>236</v>
      </c>
      <c r="CY13" s="8"/>
      <c r="CZ13" s="8"/>
      <c r="DA13" s="21"/>
      <c r="DB13" s="917" t="e">
        <f t="shared" si="20"/>
        <v>#DIV/0!</v>
      </c>
      <c r="DC13" s="8" t="s">
        <v>236</v>
      </c>
      <c r="DD13" s="8"/>
      <c r="DE13" s="8"/>
      <c r="DF13" s="21"/>
      <c r="DG13" s="917" t="e">
        <f t="shared" si="21"/>
        <v>#DIV/0!</v>
      </c>
      <c r="DH13" s="8" t="s">
        <v>236</v>
      </c>
      <c r="DI13" s="8"/>
      <c r="DJ13" s="8"/>
      <c r="DK13" s="21"/>
      <c r="DL13" s="917" t="e">
        <f t="shared" si="22"/>
        <v>#DIV/0!</v>
      </c>
      <c r="DM13" s="8" t="s">
        <v>236</v>
      </c>
      <c r="DN13" s="8"/>
      <c r="DO13" s="8"/>
      <c r="DP13" s="21"/>
      <c r="DQ13" s="917" t="e">
        <f t="shared" si="23"/>
        <v>#DIV/0!</v>
      </c>
      <c r="DR13" s="8" t="s">
        <v>236</v>
      </c>
      <c r="DS13" s="8"/>
      <c r="DT13" s="8"/>
      <c r="DU13" s="21"/>
      <c r="DV13" s="917" t="e">
        <f t="shared" si="24"/>
        <v>#DIV/0!</v>
      </c>
      <c r="DW13" s="8" t="s">
        <v>236</v>
      </c>
      <c r="DX13" s="8"/>
      <c r="DY13" s="8"/>
      <c r="DZ13" s="21"/>
      <c r="EA13" s="917" t="e">
        <f t="shared" si="25"/>
        <v>#DIV/0!</v>
      </c>
      <c r="EB13" s="8" t="s">
        <v>236</v>
      </c>
      <c r="EC13" s="8"/>
      <c r="ED13" s="8"/>
      <c r="EE13" s="21"/>
      <c r="EF13" s="917" t="e">
        <f t="shared" si="26"/>
        <v>#DIV/0!</v>
      </c>
      <c r="EG13" s="8" t="s">
        <v>236</v>
      </c>
      <c r="EH13" s="8"/>
      <c r="EI13" s="8"/>
      <c r="EJ13" s="21"/>
      <c r="EK13" s="917" t="e">
        <f t="shared" si="27"/>
        <v>#DIV/0!</v>
      </c>
      <c r="EL13" s="8" t="s">
        <v>236</v>
      </c>
      <c r="EM13" s="8"/>
      <c r="EN13" s="8"/>
      <c r="EO13" s="21"/>
      <c r="EP13" s="917" t="e">
        <f t="shared" si="28"/>
        <v>#DIV/0!</v>
      </c>
      <c r="EQ13" s="8" t="s">
        <v>236</v>
      </c>
      <c r="ER13" s="8"/>
      <c r="ES13" s="8"/>
      <c r="ET13" s="21"/>
      <c r="EU13" s="917" t="e">
        <f t="shared" si="29"/>
        <v>#DIV/0!</v>
      </c>
      <c r="EV13" s="8" t="s">
        <v>236</v>
      </c>
      <c r="EW13" s="8"/>
      <c r="EX13" s="8"/>
      <c r="EY13" s="21"/>
      <c r="EZ13" s="917" t="e">
        <f t="shared" si="30"/>
        <v>#DIV/0!</v>
      </c>
      <c r="FA13" s="8" t="s">
        <v>236</v>
      </c>
      <c r="FB13" s="8"/>
      <c r="FC13" s="8"/>
      <c r="FD13" s="21"/>
      <c r="FE13" s="917" t="e">
        <f t="shared" si="31"/>
        <v>#DIV/0!</v>
      </c>
      <c r="FF13" s="8" t="s">
        <v>236</v>
      </c>
      <c r="FG13" s="8"/>
      <c r="FH13" s="8"/>
      <c r="FI13" s="21"/>
      <c r="FJ13" s="917" t="e">
        <f t="shared" si="32"/>
        <v>#DIV/0!</v>
      </c>
      <c r="FK13" s="8" t="s">
        <v>236</v>
      </c>
      <c r="FL13" s="8"/>
      <c r="FM13" s="8"/>
      <c r="FN13" s="21"/>
      <c r="FO13" s="917" t="e">
        <f t="shared" si="33"/>
        <v>#DIV/0!</v>
      </c>
      <c r="FP13" s="8" t="s">
        <v>236</v>
      </c>
      <c r="FQ13" s="8"/>
      <c r="FR13" s="8"/>
      <c r="FS13" s="21"/>
      <c r="FT13" s="917" t="e">
        <f t="shared" si="34"/>
        <v>#DIV/0!</v>
      </c>
      <c r="FU13" s="8" t="s">
        <v>236</v>
      </c>
      <c r="FV13" s="8"/>
      <c r="FW13" s="8"/>
      <c r="FX13" s="21"/>
      <c r="FY13" s="917" t="e">
        <f t="shared" si="35"/>
        <v>#DIV/0!</v>
      </c>
      <c r="FZ13" s="8" t="s">
        <v>236</v>
      </c>
      <c r="GA13" s="8"/>
      <c r="GB13" s="8"/>
      <c r="GC13" s="21"/>
      <c r="GD13" s="917" t="e">
        <f t="shared" si="36"/>
        <v>#DIV/0!</v>
      </c>
      <c r="GE13" s="8" t="s">
        <v>236</v>
      </c>
      <c r="GF13" s="8"/>
      <c r="GG13" s="8"/>
      <c r="GH13" s="21"/>
      <c r="GI13" s="917" t="e">
        <f t="shared" si="37"/>
        <v>#DIV/0!</v>
      </c>
      <c r="GJ13" s="8" t="s">
        <v>236</v>
      </c>
      <c r="GK13" s="8"/>
      <c r="GL13" s="8"/>
      <c r="GM13" s="21"/>
      <c r="GN13" s="917" t="e">
        <f t="shared" si="38"/>
        <v>#DIV/0!</v>
      </c>
      <c r="GO13" s="8" t="s">
        <v>236</v>
      </c>
      <c r="GP13" s="8"/>
      <c r="GQ13" s="8"/>
      <c r="GR13" s="21"/>
      <c r="GS13" s="917" t="e">
        <f t="shared" si="39"/>
        <v>#DIV/0!</v>
      </c>
      <c r="GT13" s="8" t="s">
        <v>236</v>
      </c>
      <c r="GU13" s="8"/>
      <c r="GV13" s="8"/>
      <c r="GW13" s="21"/>
      <c r="GX13" s="917" t="e">
        <f t="shared" si="40"/>
        <v>#DIV/0!</v>
      </c>
      <c r="GY13" s="8" t="s">
        <v>236</v>
      </c>
      <c r="GZ13" s="8"/>
      <c r="HA13" s="8"/>
      <c r="HB13" s="21"/>
      <c r="HC13" s="917" t="e">
        <f t="shared" si="41"/>
        <v>#DIV/0!</v>
      </c>
      <c r="HD13" s="8" t="s">
        <v>236</v>
      </c>
      <c r="HE13" s="8"/>
      <c r="HF13" s="8"/>
      <c r="HG13" s="21"/>
      <c r="HH13" s="917" t="e">
        <f t="shared" si="42"/>
        <v>#DIV/0!</v>
      </c>
      <c r="HI13" s="8" t="s">
        <v>236</v>
      </c>
      <c r="HJ13" s="8"/>
      <c r="HK13" s="8"/>
      <c r="HL13" s="21"/>
      <c r="HM13" s="917" t="e">
        <f t="shared" si="43"/>
        <v>#DIV/0!</v>
      </c>
      <c r="HN13" s="8" t="s">
        <v>236</v>
      </c>
      <c r="HO13" s="8"/>
      <c r="HP13" s="8"/>
      <c r="HQ13" s="21"/>
      <c r="HR13" s="917" t="e">
        <f t="shared" si="44"/>
        <v>#DIV/0!</v>
      </c>
      <c r="HS13" s="8" t="s">
        <v>236</v>
      </c>
      <c r="HT13" s="8"/>
      <c r="HU13" s="8"/>
      <c r="HV13" s="21"/>
      <c r="HW13" s="917" t="e">
        <f t="shared" si="45"/>
        <v>#DIV/0!</v>
      </c>
      <c r="HX13" s="8" t="s">
        <v>236</v>
      </c>
      <c r="HY13" s="8"/>
      <c r="HZ13" s="8"/>
      <c r="IA13" s="21"/>
      <c r="IB13" s="917" t="e">
        <f t="shared" si="55"/>
        <v>#DIV/0!</v>
      </c>
      <c r="IC13" s="8" t="s">
        <v>236</v>
      </c>
      <c r="ID13" s="8"/>
      <c r="IE13" s="8"/>
      <c r="IF13" s="21"/>
      <c r="IG13" s="917" t="e">
        <f t="shared" si="46"/>
        <v>#DIV/0!</v>
      </c>
      <c r="IH13" s="8" t="s">
        <v>236</v>
      </c>
      <c r="II13" s="8"/>
      <c r="IJ13" s="8"/>
      <c r="IK13" s="21"/>
      <c r="IL13" s="917" t="e">
        <f t="shared" si="47"/>
        <v>#DIV/0!</v>
      </c>
      <c r="IM13" s="8" t="s">
        <v>236</v>
      </c>
      <c r="IN13" s="8"/>
      <c r="IO13" s="8"/>
      <c r="IP13" s="21"/>
      <c r="IQ13" s="917" t="e">
        <f t="shared" si="48"/>
        <v>#DIV/0!</v>
      </c>
      <c r="IR13" s="8" t="s">
        <v>236</v>
      </c>
      <c r="IS13" s="8"/>
      <c r="IT13" s="8"/>
      <c r="IU13" s="21"/>
      <c r="IV13" s="917" t="e">
        <f t="shared" si="49"/>
        <v>#DIV/0!</v>
      </c>
      <c r="IW13" s="8" t="s">
        <v>236</v>
      </c>
      <c r="IX13" s="8"/>
      <c r="IY13" s="8"/>
      <c r="IZ13" s="21"/>
      <c r="JA13" s="917" t="e">
        <f t="shared" si="50"/>
        <v>#DIV/0!</v>
      </c>
      <c r="JB13" s="72" t="s">
        <v>236</v>
      </c>
      <c r="JC13" s="49">
        <f t="shared" si="51"/>
        <v>7</v>
      </c>
      <c r="JD13" s="49">
        <f t="shared" si="52"/>
        <v>0</v>
      </c>
      <c r="JE13" s="58">
        <f t="shared" si="53"/>
        <v>0</v>
      </c>
      <c r="JF13" s="904">
        <f t="shared" si="54"/>
        <v>0</v>
      </c>
    </row>
    <row r="14" spans="1:266" x14ac:dyDescent="0.25">
      <c r="A14" s="1149" t="s">
        <v>294</v>
      </c>
      <c r="B14" s="803" t="s">
        <v>228</v>
      </c>
      <c r="C14" s="10">
        <v>1</v>
      </c>
      <c r="D14" s="10"/>
      <c r="E14" s="22">
        <v>3203</v>
      </c>
      <c r="F14" s="955">
        <f t="shared" si="0"/>
        <v>0</v>
      </c>
      <c r="G14" s="803" t="s">
        <v>228</v>
      </c>
      <c r="H14" s="10">
        <v>1</v>
      </c>
      <c r="I14" s="10"/>
      <c r="J14" s="22"/>
      <c r="K14" s="955" t="e">
        <f t="shared" si="1"/>
        <v>#DIV/0!</v>
      </c>
      <c r="L14" s="803" t="s">
        <v>228</v>
      </c>
      <c r="M14" s="10">
        <v>1</v>
      </c>
      <c r="N14" s="10">
        <v>1</v>
      </c>
      <c r="O14" s="22">
        <v>9434</v>
      </c>
      <c r="P14" s="955">
        <f t="shared" si="2"/>
        <v>1</v>
      </c>
      <c r="Q14" s="803" t="s">
        <v>228</v>
      </c>
      <c r="R14" s="10"/>
      <c r="S14" s="10"/>
      <c r="T14" s="22"/>
      <c r="U14" s="955" t="e">
        <f t="shared" si="3"/>
        <v>#DIV/0!</v>
      </c>
      <c r="V14" s="803" t="s">
        <v>228</v>
      </c>
      <c r="W14" s="10">
        <v>1</v>
      </c>
      <c r="X14" s="10"/>
      <c r="Y14" s="22">
        <v>-292</v>
      </c>
      <c r="Z14" s="955">
        <f t="shared" si="4"/>
        <v>0</v>
      </c>
      <c r="AA14" s="803" t="s">
        <v>228</v>
      </c>
      <c r="AB14" s="10"/>
      <c r="AC14" s="10"/>
      <c r="AD14" s="22">
        <v>-223</v>
      </c>
      <c r="AE14" s="955" t="e">
        <f t="shared" si="5"/>
        <v>#DIV/0!</v>
      </c>
      <c r="AF14" s="803" t="s">
        <v>228</v>
      </c>
      <c r="AG14" s="10">
        <v>4</v>
      </c>
      <c r="AH14" s="10">
        <v>1</v>
      </c>
      <c r="AI14" s="22">
        <v>7904</v>
      </c>
      <c r="AJ14" s="955">
        <f t="shared" si="6"/>
        <v>0.25</v>
      </c>
      <c r="AK14" s="803" t="s">
        <v>228</v>
      </c>
      <c r="AL14" s="10">
        <v>3</v>
      </c>
      <c r="AM14" s="10"/>
      <c r="AN14" s="22"/>
      <c r="AO14" s="955">
        <f t="shared" si="7"/>
        <v>0</v>
      </c>
      <c r="AP14" s="803" t="s">
        <v>228</v>
      </c>
      <c r="AQ14" s="10">
        <v>3</v>
      </c>
      <c r="AR14" s="10">
        <v>2</v>
      </c>
      <c r="AS14" s="22">
        <v>17205</v>
      </c>
      <c r="AT14" s="955">
        <f t="shared" si="8"/>
        <v>0.66666666666666663</v>
      </c>
      <c r="AU14" s="803" t="s">
        <v>228</v>
      </c>
      <c r="AV14" s="10">
        <v>1</v>
      </c>
      <c r="AW14" s="10">
        <v>1</v>
      </c>
      <c r="AX14" s="22">
        <v>9327</v>
      </c>
      <c r="AY14" s="955">
        <f t="shared" si="9"/>
        <v>1</v>
      </c>
      <c r="AZ14" s="803" t="s">
        <v>228</v>
      </c>
      <c r="BA14" s="10">
        <v>3</v>
      </c>
      <c r="BB14" s="10">
        <v>1</v>
      </c>
      <c r="BC14" s="22">
        <v>7622</v>
      </c>
      <c r="BD14" s="955">
        <f t="shared" si="10"/>
        <v>0.33333333333333331</v>
      </c>
      <c r="BE14" s="803" t="s">
        <v>228</v>
      </c>
      <c r="BF14" s="10">
        <v>6</v>
      </c>
      <c r="BG14" s="10">
        <v>3</v>
      </c>
      <c r="BH14" s="22">
        <v>26344</v>
      </c>
      <c r="BI14" s="955">
        <f t="shared" si="11"/>
        <v>0.5</v>
      </c>
      <c r="BJ14" s="803" t="s">
        <v>228</v>
      </c>
      <c r="BK14" s="10">
        <v>5</v>
      </c>
      <c r="BL14" s="10">
        <v>3</v>
      </c>
      <c r="BM14" s="22">
        <v>30671</v>
      </c>
      <c r="BN14" s="955">
        <f t="shared" si="12"/>
        <v>0.6</v>
      </c>
      <c r="BO14" s="803" t="s">
        <v>228</v>
      </c>
      <c r="BP14" s="10">
        <v>6</v>
      </c>
      <c r="BQ14" s="10">
        <v>5</v>
      </c>
      <c r="BR14" s="22">
        <v>41749</v>
      </c>
      <c r="BS14" s="955">
        <f t="shared" si="13"/>
        <v>0.83333333333333337</v>
      </c>
      <c r="BT14" s="803" t="s">
        <v>228</v>
      </c>
      <c r="BU14" s="10">
        <v>7</v>
      </c>
      <c r="BV14" s="10">
        <v>2</v>
      </c>
      <c r="BW14" s="22">
        <v>15218</v>
      </c>
      <c r="BX14" s="955">
        <f t="shared" si="14"/>
        <v>0.2857142857142857</v>
      </c>
      <c r="BY14" s="803" t="s">
        <v>228</v>
      </c>
      <c r="BZ14" s="10">
        <v>5</v>
      </c>
      <c r="CA14" s="10">
        <v>1</v>
      </c>
      <c r="CB14" s="22">
        <v>7503</v>
      </c>
      <c r="CC14" s="955">
        <f t="shared" si="15"/>
        <v>0.2</v>
      </c>
      <c r="CD14" s="803" t="s">
        <v>228</v>
      </c>
      <c r="CE14" s="10">
        <v>5</v>
      </c>
      <c r="CF14" s="10">
        <v>3</v>
      </c>
      <c r="CG14" s="22">
        <v>27134</v>
      </c>
      <c r="CH14" s="955">
        <f t="shared" si="16"/>
        <v>0.6</v>
      </c>
      <c r="CI14" s="803" t="s">
        <v>228</v>
      </c>
      <c r="CJ14" s="10">
        <v>6</v>
      </c>
      <c r="CK14" s="10">
        <v>2</v>
      </c>
      <c r="CL14" s="22">
        <v>22919</v>
      </c>
      <c r="CM14" s="908">
        <f t="shared" si="17"/>
        <v>0.33333333333333331</v>
      </c>
      <c r="CN14" s="9" t="s">
        <v>228</v>
      </c>
      <c r="CO14" s="10">
        <v>3</v>
      </c>
      <c r="CP14" s="10">
        <v>2</v>
      </c>
      <c r="CQ14" s="22">
        <v>19169</v>
      </c>
      <c r="CR14" s="918">
        <f t="shared" si="18"/>
        <v>0.66666666666666663</v>
      </c>
      <c r="CS14" s="10" t="s">
        <v>228</v>
      </c>
      <c r="CT14" s="10">
        <v>6</v>
      </c>
      <c r="CU14" s="10">
        <v>1</v>
      </c>
      <c r="CV14" s="22">
        <v>8137</v>
      </c>
      <c r="CW14" s="918">
        <f t="shared" si="19"/>
        <v>0.16666666666666666</v>
      </c>
      <c r="CX14" s="10" t="s">
        <v>228</v>
      </c>
      <c r="CY14" s="10">
        <v>4</v>
      </c>
      <c r="CZ14" s="10">
        <v>2</v>
      </c>
      <c r="DA14" s="22">
        <v>19413</v>
      </c>
      <c r="DB14" s="918">
        <f t="shared" si="20"/>
        <v>0.5</v>
      </c>
      <c r="DC14" s="10" t="s">
        <v>228</v>
      </c>
      <c r="DD14" s="10">
        <v>7</v>
      </c>
      <c r="DE14" s="10">
        <v>3</v>
      </c>
      <c r="DF14" s="22">
        <v>38985</v>
      </c>
      <c r="DG14" s="918">
        <f t="shared" si="21"/>
        <v>0.42857142857142855</v>
      </c>
      <c r="DH14" s="10" t="s">
        <v>228</v>
      </c>
      <c r="DI14" s="10">
        <v>2</v>
      </c>
      <c r="DJ14" s="10">
        <v>1</v>
      </c>
      <c r="DK14" s="22">
        <v>11312</v>
      </c>
      <c r="DL14" s="918">
        <f t="shared" si="22"/>
        <v>0.5</v>
      </c>
      <c r="DM14" s="10" t="s">
        <v>228</v>
      </c>
      <c r="DN14" s="10">
        <v>2</v>
      </c>
      <c r="DO14" s="10">
        <v>2</v>
      </c>
      <c r="DP14" s="22">
        <v>14911</v>
      </c>
      <c r="DQ14" s="918">
        <f t="shared" si="23"/>
        <v>1</v>
      </c>
      <c r="DR14" s="10" t="s">
        <v>228</v>
      </c>
      <c r="DS14" s="10">
        <v>1</v>
      </c>
      <c r="DT14" s="10"/>
      <c r="DU14" s="22"/>
      <c r="DV14" s="918">
        <f t="shared" si="24"/>
        <v>0</v>
      </c>
      <c r="DW14" s="10" t="s">
        <v>228</v>
      </c>
      <c r="DX14" s="10">
        <v>1</v>
      </c>
      <c r="DY14" s="10"/>
      <c r="DZ14" s="22">
        <v>270</v>
      </c>
      <c r="EA14" s="918">
        <f t="shared" si="25"/>
        <v>0</v>
      </c>
      <c r="EB14" s="10" t="s">
        <v>228</v>
      </c>
      <c r="EC14" s="10"/>
      <c r="ED14" s="10"/>
      <c r="EE14" s="22"/>
      <c r="EF14" s="918" t="e">
        <f t="shared" si="26"/>
        <v>#DIV/0!</v>
      </c>
      <c r="EG14" s="10" t="s">
        <v>228</v>
      </c>
      <c r="EH14" s="10">
        <v>2</v>
      </c>
      <c r="EI14" s="10"/>
      <c r="EJ14" s="22"/>
      <c r="EK14" s="918">
        <f t="shared" si="27"/>
        <v>0</v>
      </c>
      <c r="EL14" s="10" t="s">
        <v>228</v>
      </c>
      <c r="EM14" s="10"/>
      <c r="EN14" s="10"/>
      <c r="EO14" s="22"/>
      <c r="EP14" s="918" t="e">
        <f t="shared" si="28"/>
        <v>#DIV/0!</v>
      </c>
      <c r="EQ14" s="10" t="s">
        <v>228</v>
      </c>
      <c r="ER14" s="10"/>
      <c r="ES14" s="10"/>
      <c r="ET14" s="22"/>
      <c r="EU14" s="918" t="e">
        <f t="shared" si="29"/>
        <v>#DIV/0!</v>
      </c>
      <c r="EV14" s="10" t="s">
        <v>228</v>
      </c>
      <c r="EW14" s="10"/>
      <c r="EX14" s="10"/>
      <c r="EY14" s="22"/>
      <c r="EZ14" s="918" t="e">
        <f t="shared" si="30"/>
        <v>#DIV/0!</v>
      </c>
      <c r="FA14" s="10" t="s">
        <v>228</v>
      </c>
      <c r="FB14" s="10"/>
      <c r="FC14" s="10"/>
      <c r="FD14" s="22"/>
      <c r="FE14" s="918" t="e">
        <f t="shared" si="31"/>
        <v>#DIV/0!</v>
      </c>
      <c r="FF14" s="10" t="s">
        <v>228</v>
      </c>
      <c r="FG14" s="10"/>
      <c r="FH14" s="10"/>
      <c r="FI14" s="22"/>
      <c r="FJ14" s="918" t="e">
        <f t="shared" si="32"/>
        <v>#DIV/0!</v>
      </c>
      <c r="FK14" s="10" t="s">
        <v>228</v>
      </c>
      <c r="FL14" s="10"/>
      <c r="FM14" s="10"/>
      <c r="FN14" s="22"/>
      <c r="FO14" s="918" t="e">
        <f t="shared" si="33"/>
        <v>#DIV/0!</v>
      </c>
      <c r="FP14" s="10" t="s">
        <v>228</v>
      </c>
      <c r="FQ14" s="10"/>
      <c r="FR14" s="10"/>
      <c r="FS14" s="22"/>
      <c r="FT14" s="918" t="e">
        <f t="shared" si="34"/>
        <v>#DIV/0!</v>
      </c>
      <c r="FU14" s="10" t="s">
        <v>228</v>
      </c>
      <c r="FV14" s="10"/>
      <c r="FW14" s="10"/>
      <c r="FX14" s="22"/>
      <c r="FY14" s="918" t="e">
        <f t="shared" si="35"/>
        <v>#DIV/0!</v>
      </c>
      <c r="FZ14" s="10" t="s">
        <v>228</v>
      </c>
      <c r="GA14" s="10"/>
      <c r="GB14" s="10"/>
      <c r="GC14" s="22"/>
      <c r="GD14" s="918" t="e">
        <f t="shared" si="36"/>
        <v>#DIV/0!</v>
      </c>
      <c r="GE14" s="10" t="s">
        <v>228</v>
      </c>
      <c r="GF14" s="10"/>
      <c r="GG14" s="10"/>
      <c r="GH14" s="22"/>
      <c r="GI14" s="918" t="e">
        <f t="shared" si="37"/>
        <v>#DIV/0!</v>
      </c>
      <c r="GJ14" s="10" t="s">
        <v>228</v>
      </c>
      <c r="GK14" s="10"/>
      <c r="GL14" s="10"/>
      <c r="GM14" s="22"/>
      <c r="GN14" s="918" t="e">
        <f t="shared" si="38"/>
        <v>#DIV/0!</v>
      </c>
      <c r="GO14" s="10" t="s">
        <v>228</v>
      </c>
      <c r="GP14" s="10"/>
      <c r="GQ14" s="10"/>
      <c r="GR14" s="22"/>
      <c r="GS14" s="918" t="e">
        <f t="shared" si="39"/>
        <v>#DIV/0!</v>
      </c>
      <c r="GT14" s="10" t="s">
        <v>228</v>
      </c>
      <c r="GU14" s="10"/>
      <c r="GV14" s="10"/>
      <c r="GW14" s="22"/>
      <c r="GX14" s="918" t="e">
        <f t="shared" si="40"/>
        <v>#DIV/0!</v>
      </c>
      <c r="GY14" s="10" t="s">
        <v>228</v>
      </c>
      <c r="GZ14" s="10"/>
      <c r="HA14" s="10"/>
      <c r="HB14" s="22"/>
      <c r="HC14" s="918" t="e">
        <f t="shared" si="41"/>
        <v>#DIV/0!</v>
      </c>
      <c r="HD14" s="10" t="s">
        <v>228</v>
      </c>
      <c r="HE14" s="10"/>
      <c r="HF14" s="10"/>
      <c r="HG14" s="22"/>
      <c r="HH14" s="918" t="e">
        <f t="shared" si="42"/>
        <v>#DIV/0!</v>
      </c>
      <c r="HI14" s="10" t="s">
        <v>228</v>
      </c>
      <c r="HJ14" s="10"/>
      <c r="HK14" s="10"/>
      <c r="HL14" s="22"/>
      <c r="HM14" s="918" t="e">
        <f t="shared" si="43"/>
        <v>#DIV/0!</v>
      </c>
      <c r="HN14" s="10" t="s">
        <v>228</v>
      </c>
      <c r="HO14" s="10"/>
      <c r="HP14" s="10"/>
      <c r="HQ14" s="22"/>
      <c r="HR14" s="918" t="e">
        <f t="shared" si="44"/>
        <v>#DIV/0!</v>
      </c>
      <c r="HS14" s="10" t="s">
        <v>228</v>
      </c>
      <c r="HT14" s="10"/>
      <c r="HU14" s="10"/>
      <c r="HV14" s="22"/>
      <c r="HW14" s="918" t="e">
        <f t="shared" si="45"/>
        <v>#DIV/0!</v>
      </c>
      <c r="HX14" s="10" t="s">
        <v>228</v>
      </c>
      <c r="HY14" s="10"/>
      <c r="HZ14" s="10"/>
      <c r="IA14" s="22"/>
      <c r="IB14" s="918" t="e">
        <f t="shared" si="55"/>
        <v>#DIV/0!</v>
      </c>
      <c r="IC14" s="10" t="s">
        <v>228</v>
      </c>
      <c r="ID14" s="10"/>
      <c r="IE14" s="10"/>
      <c r="IF14" s="22"/>
      <c r="IG14" s="918" t="e">
        <f t="shared" si="46"/>
        <v>#DIV/0!</v>
      </c>
      <c r="IH14" s="10" t="s">
        <v>228</v>
      </c>
      <c r="II14" s="10"/>
      <c r="IJ14" s="10"/>
      <c r="IK14" s="22"/>
      <c r="IL14" s="918" t="e">
        <f t="shared" si="47"/>
        <v>#DIV/0!</v>
      </c>
      <c r="IM14" s="10" t="s">
        <v>228</v>
      </c>
      <c r="IN14" s="10"/>
      <c r="IO14" s="10"/>
      <c r="IP14" s="22"/>
      <c r="IQ14" s="918" t="e">
        <f t="shared" si="48"/>
        <v>#DIV/0!</v>
      </c>
      <c r="IR14" s="10" t="s">
        <v>228</v>
      </c>
      <c r="IS14" s="10"/>
      <c r="IT14" s="10"/>
      <c r="IU14" s="22"/>
      <c r="IV14" s="918" t="e">
        <f t="shared" si="49"/>
        <v>#DIV/0!</v>
      </c>
      <c r="IW14" s="10" t="s">
        <v>228</v>
      </c>
      <c r="IX14" s="10"/>
      <c r="IY14" s="10"/>
      <c r="IZ14" s="22"/>
      <c r="JA14" s="918" t="e">
        <f t="shared" si="50"/>
        <v>#DIV/0!</v>
      </c>
      <c r="JB14" s="73" t="s">
        <v>228</v>
      </c>
      <c r="JC14" s="51">
        <f t="shared" si="51"/>
        <v>86</v>
      </c>
      <c r="JD14" s="51">
        <f t="shared" si="52"/>
        <v>36</v>
      </c>
      <c r="JE14" s="59">
        <f t="shared" si="53"/>
        <v>337915</v>
      </c>
      <c r="JF14" s="905">
        <f>JD14/JC14</f>
        <v>0.41860465116279072</v>
      </c>
    </row>
    <row r="15" spans="1:266" x14ac:dyDescent="0.25">
      <c r="A15" s="1150"/>
      <c r="B15" s="803" t="s">
        <v>230</v>
      </c>
      <c r="C15" s="10"/>
      <c r="D15" s="10"/>
      <c r="E15" s="22"/>
      <c r="F15" s="955" t="e">
        <f t="shared" si="0"/>
        <v>#DIV/0!</v>
      </c>
      <c r="G15" s="803" t="s">
        <v>230</v>
      </c>
      <c r="H15" s="10"/>
      <c r="I15" s="10"/>
      <c r="J15" s="22"/>
      <c r="K15" s="955" t="e">
        <f t="shared" si="1"/>
        <v>#DIV/0!</v>
      </c>
      <c r="L15" s="803" t="s">
        <v>230</v>
      </c>
      <c r="M15" s="10"/>
      <c r="N15" s="10"/>
      <c r="O15" s="22"/>
      <c r="P15" s="955" t="e">
        <f t="shared" si="2"/>
        <v>#DIV/0!</v>
      </c>
      <c r="Q15" s="803" t="s">
        <v>230</v>
      </c>
      <c r="R15" s="10"/>
      <c r="S15" s="10"/>
      <c r="T15" s="22"/>
      <c r="U15" s="955" t="e">
        <f t="shared" si="3"/>
        <v>#DIV/0!</v>
      </c>
      <c r="V15" s="803" t="s">
        <v>230</v>
      </c>
      <c r="W15" s="10"/>
      <c r="X15" s="10"/>
      <c r="Y15" s="22">
        <v>2607</v>
      </c>
      <c r="Z15" s="955" t="e">
        <f t="shared" si="4"/>
        <v>#DIV/0!</v>
      </c>
      <c r="AA15" s="803" t="s">
        <v>230</v>
      </c>
      <c r="AB15" s="10"/>
      <c r="AC15" s="10"/>
      <c r="AD15" s="22"/>
      <c r="AE15" s="955" t="e">
        <f t="shared" si="5"/>
        <v>#DIV/0!</v>
      </c>
      <c r="AF15" s="803" t="s">
        <v>230</v>
      </c>
      <c r="AG15" s="10"/>
      <c r="AH15" s="10"/>
      <c r="AI15" s="22"/>
      <c r="AJ15" s="955" t="e">
        <f t="shared" si="6"/>
        <v>#DIV/0!</v>
      </c>
      <c r="AK15" s="803" t="s">
        <v>230</v>
      </c>
      <c r="AL15" s="10"/>
      <c r="AM15" s="10"/>
      <c r="AN15" s="22"/>
      <c r="AO15" s="955" t="e">
        <f t="shared" si="7"/>
        <v>#DIV/0!</v>
      </c>
      <c r="AP15" s="803" t="s">
        <v>230</v>
      </c>
      <c r="AQ15" s="10"/>
      <c r="AR15" s="10"/>
      <c r="AS15" s="22"/>
      <c r="AT15" s="955" t="e">
        <f t="shared" si="8"/>
        <v>#DIV/0!</v>
      </c>
      <c r="AU15" s="803" t="s">
        <v>230</v>
      </c>
      <c r="AV15" s="10">
        <v>1</v>
      </c>
      <c r="AW15" s="10"/>
      <c r="AX15" s="22"/>
      <c r="AY15" s="955">
        <f t="shared" si="9"/>
        <v>0</v>
      </c>
      <c r="AZ15" s="803" t="s">
        <v>230</v>
      </c>
      <c r="BA15" s="10"/>
      <c r="BB15" s="10">
        <v>0</v>
      </c>
      <c r="BC15" s="22">
        <v>3000</v>
      </c>
      <c r="BD15" s="955" t="e">
        <f t="shared" si="10"/>
        <v>#DIV/0!</v>
      </c>
      <c r="BE15" s="803" t="s">
        <v>230</v>
      </c>
      <c r="BF15" s="10"/>
      <c r="BG15" s="10"/>
      <c r="BH15" s="22"/>
      <c r="BI15" s="955" t="e">
        <f t="shared" si="11"/>
        <v>#DIV/0!</v>
      </c>
      <c r="BJ15" s="803" t="s">
        <v>230</v>
      </c>
      <c r="BK15" s="10">
        <v>1</v>
      </c>
      <c r="BL15" s="10"/>
      <c r="BM15" s="22"/>
      <c r="BN15" s="955">
        <f t="shared" si="12"/>
        <v>0</v>
      </c>
      <c r="BO15" s="803" t="s">
        <v>230</v>
      </c>
      <c r="BP15" s="10"/>
      <c r="BQ15" s="10"/>
      <c r="BR15" s="22"/>
      <c r="BS15" s="955" t="e">
        <f t="shared" si="13"/>
        <v>#DIV/0!</v>
      </c>
      <c r="BT15" s="803" t="s">
        <v>230</v>
      </c>
      <c r="BU15" s="10">
        <v>1</v>
      </c>
      <c r="BV15" s="10"/>
      <c r="BW15" s="22"/>
      <c r="BX15" s="955">
        <f t="shared" si="14"/>
        <v>0</v>
      </c>
      <c r="BY15" s="803" t="s">
        <v>230</v>
      </c>
      <c r="BZ15" s="10"/>
      <c r="CA15" s="10"/>
      <c r="CB15" s="22"/>
      <c r="CC15" s="955" t="e">
        <f t="shared" si="15"/>
        <v>#DIV/0!</v>
      </c>
      <c r="CD15" s="803" t="s">
        <v>230</v>
      </c>
      <c r="CE15" s="10"/>
      <c r="CF15" s="10"/>
      <c r="CG15" s="22"/>
      <c r="CH15" s="955" t="e">
        <f t="shared" si="16"/>
        <v>#DIV/0!</v>
      </c>
      <c r="CI15" s="803" t="s">
        <v>230</v>
      </c>
      <c r="CJ15" s="10"/>
      <c r="CK15" s="10"/>
      <c r="CL15" s="22"/>
      <c r="CM15" s="908" t="e">
        <f t="shared" si="17"/>
        <v>#DIV/0!</v>
      </c>
      <c r="CN15" s="9" t="s">
        <v>230</v>
      </c>
      <c r="CO15" s="10">
        <v>1</v>
      </c>
      <c r="CP15" s="10"/>
      <c r="CQ15" s="22"/>
      <c r="CR15" s="918">
        <f t="shared" si="18"/>
        <v>0</v>
      </c>
      <c r="CS15" s="10" t="s">
        <v>230</v>
      </c>
      <c r="CT15" s="10"/>
      <c r="CU15" s="10">
        <v>1</v>
      </c>
      <c r="CV15" s="22">
        <v>24122</v>
      </c>
      <c r="CW15" s="918" t="e">
        <f t="shared" si="19"/>
        <v>#DIV/0!</v>
      </c>
      <c r="CX15" s="10" t="s">
        <v>230</v>
      </c>
      <c r="CY15" s="10"/>
      <c r="CZ15" s="10"/>
      <c r="DA15" s="22"/>
      <c r="DB15" s="918" t="e">
        <f t="shared" si="20"/>
        <v>#DIV/0!</v>
      </c>
      <c r="DC15" s="10" t="s">
        <v>230</v>
      </c>
      <c r="DD15" s="10"/>
      <c r="DE15" s="10"/>
      <c r="DF15" s="22"/>
      <c r="DG15" s="918" t="e">
        <f t="shared" si="21"/>
        <v>#DIV/0!</v>
      </c>
      <c r="DH15" s="10" t="s">
        <v>230</v>
      </c>
      <c r="DI15" s="10"/>
      <c r="DJ15" s="10"/>
      <c r="DK15" s="22"/>
      <c r="DL15" s="918" t="e">
        <f t="shared" si="22"/>
        <v>#DIV/0!</v>
      </c>
      <c r="DM15" s="10" t="s">
        <v>230</v>
      </c>
      <c r="DN15" s="10"/>
      <c r="DO15" s="10"/>
      <c r="DP15" s="22"/>
      <c r="DQ15" s="918" t="e">
        <f t="shared" si="23"/>
        <v>#DIV/0!</v>
      </c>
      <c r="DR15" s="10" t="s">
        <v>230</v>
      </c>
      <c r="DS15" s="10"/>
      <c r="DT15" s="10"/>
      <c r="DU15" s="22"/>
      <c r="DV15" s="918" t="e">
        <f t="shared" si="24"/>
        <v>#DIV/0!</v>
      </c>
      <c r="DW15" s="10" t="s">
        <v>230</v>
      </c>
      <c r="DX15" s="10"/>
      <c r="DY15" s="10"/>
      <c r="DZ15" s="22"/>
      <c r="EA15" s="918" t="e">
        <f t="shared" si="25"/>
        <v>#DIV/0!</v>
      </c>
      <c r="EB15" s="10" t="s">
        <v>230</v>
      </c>
      <c r="EC15" s="10"/>
      <c r="ED15" s="10"/>
      <c r="EE15" s="22"/>
      <c r="EF15" s="918" t="e">
        <f t="shared" si="26"/>
        <v>#DIV/0!</v>
      </c>
      <c r="EG15" s="10" t="s">
        <v>230</v>
      </c>
      <c r="EH15" s="10"/>
      <c r="EI15" s="10"/>
      <c r="EJ15" s="22"/>
      <c r="EK15" s="918" t="e">
        <f t="shared" si="27"/>
        <v>#DIV/0!</v>
      </c>
      <c r="EL15" s="10" t="s">
        <v>230</v>
      </c>
      <c r="EM15" s="10"/>
      <c r="EN15" s="10"/>
      <c r="EO15" s="22"/>
      <c r="EP15" s="918" t="e">
        <f t="shared" si="28"/>
        <v>#DIV/0!</v>
      </c>
      <c r="EQ15" s="10" t="s">
        <v>230</v>
      </c>
      <c r="ER15" s="10"/>
      <c r="ES15" s="10"/>
      <c r="ET15" s="22"/>
      <c r="EU15" s="918" t="e">
        <f t="shared" si="29"/>
        <v>#DIV/0!</v>
      </c>
      <c r="EV15" s="10" t="s">
        <v>230</v>
      </c>
      <c r="EW15" s="10"/>
      <c r="EX15" s="10"/>
      <c r="EY15" s="22"/>
      <c r="EZ15" s="918" t="e">
        <f t="shared" si="30"/>
        <v>#DIV/0!</v>
      </c>
      <c r="FA15" s="10" t="s">
        <v>230</v>
      </c>
      <c r="FB15" s="10"/>
      <c r="FC15" s="10"/>
      <c r="FD15" s="22"/>
      <c r="FE15" s="918" t="e">
        <f t="shared" si="31"/>
        <v>#DIV/0!</v>
      </c>
      <c r="FF15" s="10" t="s">
        <v>230</v>
      </c>
      <c r="FG15" s="10"/>
      <c r="FH15" s="10"/>
      <c r="FI15" s="22"/>
      <c r="FJ15" s="918" t="e">
        <f t="shared" si="32"/>
        <v>#DIV/0!</v>
      </c>
      <c r="FK15" s="10" t="s">
        <v>230</v>
      </c>
      <c r="FL15" s="10"/>
      <c r="FM15" s="10"/>
      <c r="FN15" s="22"/>
      <c r="FO15" s="918" t="e">
        <f t="shared" si="33"/>
        <v>#DIV/0!</v>
      </c>
      <c r="FP15" s="10" t="s">
        <v>230</v>
      </c>
      <c r="FQ15" s="10"/>
      <c r="FR15" s="10"/>
      <c r="FS15" s="22"/>
      <c r="FT15" s="918" t="e">
        <f t="shared" si="34"/>
        <v>#DIV/0!</v>
      </c>
      <c r="FU15" s="10" t="s">
        <v>230</v>
      </c>
      <c r="FV15" s="10"/>
      <c r="FW15" s="10"/>
      <c r="FX15" s="22"/>
      <c r="FY15" s="918" t="e">
        <f t="shared" si="35"/>
        <v>#DIV/0!</v>
      </c>
      <c r="FZ15" s="10" t="s">
        <v>230</v>
      </c>
      <c r="GA15" s="10"/>
      <c r="GB15" s="10"/>
      <c r="GC15" s="22"/>
      <c r="GD15" s="918" t="e">
        <f t="shared" si="36"/>
        <v>#DIV/0!</v>
      </c>
      <c r="GE15" s="10" t="s">
        <v>230</v>
      </c>
      <c r="GF15" s="10"/>
      <c r="GG15" s="10"/>
      <c r="GH15" s="22"/>
      <c r="GI15" s="918" t="e">
        <f t="shared" si="37"/>
        <v>#DIV/0!</v>
      </c>
      <c r="GJ15" s="10" t="s">
        <v>230</v>
      </c>
      <c r="GK15" s="10"/>
      <c r="GL15" s="10"/>
      <c r="GM15" s="22"/>
      <c r="GN15" s="918" t="e">
        <f t="shared" si="38"/>
        <v>#DIV/0!</v>
      </c>
      <c r="GO15" s="10" t="s">
        <v>230</v>
      </c>
      <c r="GP15" s="10"/>
      <c r="GQ15" s="10"/>
      <c r="GR15" s="22"/>
      <c r="GS15" s="918" t="e">
        <f t="shared" si="39"/>
        <v>#DIV/0!</v>
      </c>
      <c r="GT15" s="10" t="s">
        <v>230</v>
      </c>
      <c r="GU15" s="10"/>
      <c r="GV15" s="10"/>
      <c r="GW15" s="22"/>
      <c r="GX15" s="918" t="e">
        <f t="shared" si="40"/>
        <v>#DIV/0!</v>
      </c>
      <c r="GY15" s="10" t="s">
        <v>230</v>
      </c>
      <c r="GZ15" s="10"/>
      <c r="HA15" s="10"/>
      <c r="HB15" s="22"/>
      <c r="HC15" s="918" t="e">
        <f t="shared" si="41"/>
        <v>#DIV/0!</v>
      </c>
      <c r="HD15" s="10" t="s">
        <v>230</v>
      </c>
      <c r="HE15" s="10"/>
      <c r="HF15" s="10"/>
      <c r="HG15" s="22"/>
      <c r="HH15" s="918" t="e">
        <f t="shared" si="42"/>
        <v>#DIV/0!</v>
      </c>
      <c r="HI15" s="10" t="s">
        <v>230</v>
      </c>
      <c r="HJ15" s="10"/>
      <c r="HK15" s="10"/>
      <c r="HL15" s="22"/>
      <c r="HM15" s="918" t="e">
        <f t="shared" si="43"/>
        <v>#DIV/0!</v>
      </c>
      <c r="HN15" s="10" t="s">
        <v>230</v>
      </c>
      <c r="HO15" s="10"/>
      <c r="HP15" s="10"/>
      <c r="HQ15" s="22"/>
      <c r="HR15" s="918" t="e">
        <f t="shared" si="44"/>
        <v>#DIV/0!</v>
      </c>
      <c r="HS15" s="10" t="s">
        <v>230</v>
      </c>
      <c r="HT15" s="10"/>
      <c r="HU15" s="10"/>
      <c r="HV15" s="22"/>
      <c r="HW15" s="918" t="e">
        <f t="shared" si="45"/>
        <v>#DIV/0!</v>
      </c>
      <c r="HX15" s="10" t="s">
        <v>230</v>
      </c>
      <c r="HY15" s="10"/>
      <c r="HZ15" s="10"/>
      <c r="IA15" s="22"/>
      <c r="IB15" s="918" t="e">
        <f t="shared" si="55"/>
        <v>#DIV/0!</v>
      </c>
      <c r="IC15" s="10" t="s">
        <v>230</v>
      </c>
      <c r="ID15" s="10"/>
      <c r="IE15" s="10"/>
      <c r="IF15" s="22"/>
      <c r="IG15" s="918" t="e">
        <f t="shared" si="46"/>
        <v>#DIV/0!</v>
      </c>
      <c r="IH15" s="10" t="s">
        <v>230</v>
      </c>
      <c r="II15" s="10"/>
      <c r="IJ15" s="10"/>
      <c r="IK15" s="22"/>
      <c r="IL15" s="918" t="e">
        <f t="shared" si="47"/>
        <v>#DIV/0!</v>
      </c>
      <c r="IM15" s="10" t="s">
        <v>230</v>
      </c>
      <c r="IN15" s="10"/>
      <c r="IO15" s="10"/>
      <c r="IP15" s="22"/>
      <c r="IQ15" s="918" t="e">
        <f t="shared" si="48"/>
        <v>#DIV/0!</v>
      </c>
      <c r="IR15" s="10" t="s">
        <v>230</v>
      </c>
      <c r="IS15" s="10"/>
      <c r="IT15" s="10"/>
      <c r="IU15" s="22"/>
      <c r="IV15" s="918" t="e">
        <f t="shared" si="49"/>
        <v>#DIV/0!</v>
      </c>
      <c r="IW15" s="10" t="s">
        <v>230</v>
      </c>
      <c r="IX15" s="10"/>
      <c r="IY15" s="10"/>
      <c r="IZ15" s="22"/>
      <c r="JA15" s="918" t="e">
        <f t="shared" si="50"/>
        <v>#DIV/0!</v>
      </c>
      <c r="JB15" s="73" t="s">
        <v>230</v>
      </c>
      <c r="JC15" s="51">
        <f t="shared" si="51"/>
        <v>4</v>
      </c>
      <c r="JD15" s="51">
        <f t="shared" si="52"/>
        <v>1</v>
      </c>
      <c r="JE15" s="59">
        <f t="shared" si="53"/>
        <v>29729</v>
      </c>
      <c r="JF15" s="905">
        <f t="shared" si="54"/>
        <v>0.25</v>
      </c>
    </row>
    <row r="16" spans="1:266" x14ac:dyDescent="0.25">
      <c r="A16" s="1150"/>
      <c r="B16" s="803" t="s">
        <v>234</v>
      </c>
      <c r="C16" s="10"/>
      <c r="D16" s="10"/>
      <c r="E16" s="22"/>
      <c r="F16" s="955" t="e">
        <f t="shared" si="0"/>
        <v>#DIV/0!</v>
      </c>
      <c r="G16" s="803" t="s">
        <v>234</v>
      </c>
      <c r="H16" s="10"/>
      <c r="I16" s="10"/>
      <c r="J16" s="22"/>
      <c r="K16" s="955" t="e">
        <f t="shared" si="1"/>
        <v>#DIV/0!</v>
      </c>
      <c r="L16" s="803" t="s">
        <v>234</v>
      </c>
      <c r="M16" s="10"/>
      <c r="N16" s="10"/>
      <c r="O16" s="22"/>
      <c r="P16" s="955" t="e">
        <f t="shared" si="2"/>
        <v>#DIV/0!</v>
      </c>
      <c r="Q16" s="803" t="s">
        <v>234</v>
      </c>
      <c r="R16" s="10"/>
      <c r="S16" s="10"/>
      <c r="T16" s="22"/>
      <c r="U16" s="955" t="e">
        <f t="shared" si="3"/>
        <v>#DIV/0!</v>
      </c>
      <c r="V16" s="803" t="s">
        <v>234</v>
      </c>
      <c r="W16" s="10"/>
      <c r="X16" s="10"/>
      <c r="Y16" s="22"/>
      <c r="Z16" s="955" t="e">
        <f t="shared" si="4"/>
        <v>#DIV/0!</v>
      </c>
      <c r="AA16" s="803" t="s">
        <v>234</v>
      </c>
      <c r="AB16" s="10">
        <v>1</v>
      </c>
      <c r="AC16" s="10"/>
      <c r="AD16" s="22"/>
      <c r="AE16" s="955">
        <f t="shared" si="5"/>
        <v>0</v>
      </c>
      <c r="AF16" s="803" t="s">
        <v>234</v>
      </c>
      <c r="AG16" s="10"/>
      <c r="AH16" s="10"/>
      <c r="AI16" s="22"/>
      <c r="AJ16" s="955" t="e">
        <f t="shared" si="6"/>
        <v>#DIV/0!</v>
      </c>
      <c r="AK16" s="803" t="s">
        <v>234</v>
      </c>
      <c r="AL16" s="10"/>
      <c r="AM16" s="10"/>
      <c r="AN16" s="22"/>
      <c r="AO16" s="955" t="e">
        <f t="shared" si="7"/>
        <v>#DIV/0!</v>
      </c>
      <c r="AP16" s="803" t="s">
        <v>234</v>
      </c>
      <c r="AQ16" s="10"/>
      <c r="AR16" s="10"/>
      <c r="AS16" s="22"/>
      <c r="AT16" s="955" t="e">
        <f t="shared" si="8"/>
        <v>#DIV/0!</v>
      </c>
      <c r="AU16" s="803" t="s">
        <v>234</v>
      </c>
      <c r="AV16" s="10"/>
      <c r="AW16" s="10"/>
      <c r="AX16" s="22"/>
      <c r="AY16" s="955" t="e">
        <f t="shared" si="9"/>
        <v>#DIV/0!</v>
      </c>
      <c r="AZ16" s="803" t="s">
        <v>234</v>
      </c>
      <c r="BA16" s="10"/>
      <c r="BB16" s="10"/>
      <c r="BC16" s="22"/>
      <c r="BD16" s="955" t="e">
        <f t="shared" si="10"/>
        <v>#DIV/0!</v>
      </c>
      <c r="BE16" s="803" t="s">
        <v>234</v>
      </c>
      <c r="BF16" s="10"/>
      <c r="BG16" s="10"/>
      <c r="BH16" s="22"/>
      <c r="BI16" s="955" t="e">
        <f t="shared" si="11"/>
        <v>#DIV/0!</v>
      </c>
      <c r="BJ16" s="803" t="s">
        <v>234</v>
      </c>
      <c r="BK16" s="10"/>
      <c r="BL16" s="10"/>
      <c r="BM16" s="22"/>
      <c r="BN16" s="955" t="e">
        <f t="shared" si="12"/>
        <v>#DIV/0!</v>
      </c>
      <c r="BO16" s="803" t="s">
        <v>234</v>
      </c>
      <c r="BP16" s="10"/>
      <c r="BQ16" s="10"/>
      <c r="BR16" s="22"/>
      <c r="BS16" s="955" t="e">
        <f t="shared" si="13"/>
        <v>#DIV/0!</v>
      </c>
      <c r="BT16" s="803" t="s">
        <v>234</v>
      </c>
      <c r="BU16" s="10"/>
      <c r="BV16" s="10"/>
      <c r="BW16" s="22"/>
      <c r="BX16" s="955" t="e">
        <f t="shared" si="14"/>
        <v>#DIV/0!</v>
      </c>
      <c r="BY16" s="803" t="s">
        <v>234</v>
      </c>
      <c r="BZ16" s="10"/>
      <c r="CA16" s="10"/>
      <c r="CB16" s="22"/>
      <c r="CC16" s="955" t="e">
        <f t="shared" si="15"/>
        <v>#DIV/0!</v>
      </c>
      <c r="CD16" s="803" t="s">
        <v>234</v>
      </c>
      <c r="CE16" s="10"/>
      <c r="CF16" s="10"/>
      <c r="CG16" s="22"/>
      <c r="CH16" s="955" t="e">
        <f t="shared" si="16"/>
        <v>#DIV/0!</v>
      </c>
      <c r="CI16" s="803" t="s">
        <v>234</v>
      </c>
      <c r="CJ16" s="10"/>
      <c r="CK16" s="10"/>
      <c r="CL16" s="22"/>
      <c r="CM16" s="908" t="e">
        <f t="shared" si="17"/>
        <v>#DIV/0!</v>
      </c>
      <c r="CN16" s="9" t="s">
        <v>234</v>
      </c>
      <c r="CO16" s="10"/>
      <c r="CP16" s="10"/>
      <c r="CQ16" s="22"/>
      <c r="CR16" s="918" t="e">
        <f t="shared" si="18"/>
        <v>#DIV/0!</v>
      </c>
      <c r="CS16" s="10" t="s">
        <v>234</v>
      </c>
      <c r="CT16" s="10"/>
      <c r="CU16" s="10"/>
      <c r="CV16" s="22"/>
      <c r="CW16" s="918" t="e">
        <f t="shared" si="19"/>
        <v>#DIV/0!</v>
      </c>
      <c r="CX16" s="10" t="s">
        <v>234</v>
      </c>
      <c r="CY16" s="10"/>
      <c r="CZ16" s="10"/>
      <c r="DA16" s="22"/>
      <c r="DB16" s="918" t="e">
        <f t="shared" si="20"/>
        <v>#DIV/0!</v>
      </c>
      <c r="DC16" s="10" t="s">
        <v>234</v>
      </c>
      <c r="DD16" s="10"/>
      <c r="DE16" s="10"/>
      <c r="DF16" s="22"/>
      <c r="DG16" s="918" t="e">
        <f t="shared" si="21"/>
        <v>#DIV/0!</v>
      </c>
      <c r="DH16" s="10" t="s">
        <v>234</v>
      </c>
      <c r="DI16" s="10"/>
      <c r="DJ16" s="10"/>
      <c r="DK16" s="22"/>
      <c r="DL16" s="918" t="e">
        <f t="shared" si="22"/>
        <v>#DIV/0!</v>
      </c>
      <c r="DM16" s="10" t="s">
        <v>234</v>
      </c>
      <c r="DN16" s="10"/>
      <c r="DO16" s="10"/>
      <c r="DP16" s="22"/>
      <c r="DQ16" s="918" t="e">
        <f t="shared" si="23"/>
        <v>#DIV/0!</v>
      </c>
      <c r="DR16" s="10" t="s">
        <v>234</v>
      </c>
      <c r="DS16" s="10"/>
      <c r="DT16" s="10"/>
      <c r="DU16" s="22"/>
      <c r="DV16" s="918" t="e">
        <f t="shared" si="24"/>
        <v>#DIV/0!</v>
      </c>
      <c r="DW16" s="10" t="s">
        <v>234</v>
      </c>
      <c r="DX16" s="10"/>
      <c r="DY16" s="10"/>
      <c r="DZ16" s="22"/>
      <c r="EA16" s="918" t="e">
        <f t="shared" si="25"/>
        <v>#DIV/0!</v>
      </c>
      <c r="EB16" s="10" t="s">
        <v>234</v>
      </c>
      <c r="EC16" s="10"/>
      <c r="ED16" s="10"/>
      <c r="EE16" s="22"/>
      <c r="EF16" s="918" t="e">
        <f t="shared" si="26"/>
        <v>#DIV/0!</v>
      </c>
      <c r="EG16" s="10" t="s">
        <v>234</v>
      </c>
      <c r="EH16" s="10"/>
      <c r="EI16" s="10"/>
      <c r="EJ16" s="22"/>
      <c r="EK16" s="918" t="e">
        <f t="shared" si="27"/>
        <v>#DIV/0!</v>
      </c>
      <c r="EL16" s="10" t="s">
        <v>234</v>
      </c>
      <c r="EM16" s="10"/>
      <c r="EN16" s="10"/>
      <c r="EO16" s="22"/>
      <c r="EP16" s="918" t="e">
        <f t="shared" si="28"/>
        <v>#DIV/0!</v>
      </c>
      <c r="EQ16" s="10" t="s">
        <v>234</v>
      </c>
      <c r="ER16" s="10"/>
      <c r="ES16" s="10"/>
      <c r="ET16" s="22"/>
      <c r="EU16" s="918" t="e">
        <f t="shared" si="29"/>
        <v>#DIV/0!</v>
      </c>
      <c r="EV16" s="10" t="s">
        <v>234</v>
      </c>
      <c r="EW16" s="10"/>
      <c r="EX16" s="10"/>
      <c r="EY16" s="22"/>
      <c r="EZ16" s="918" t="e">
        <f t="shared" si="30"/>
        <v>#DIV/0!</v>
      </c>
      <c r="FA16" s="10" t="s">
        <v>234</v>
      </c>
      <c r="FB16" s="10"/>
      <c r="FC16" s="10"/>
      <c r="FD16" s="22"/>
      <c r="FE16" s="918" t="e">
        <f t="shared" si="31"/>
        <v>#DIV/0!</v>
      </c>
      <c r="FF16" s="10" t="s">
        <v>234</v>
      </c>
      <c r="FG16" s="10"/>
      <c r="FH16" s="10"/>
      <c r="FI16" s="22"/>
      <c r="FJ16" s="918" t="e">
        <f t="shared" si="32"/>
        <v>#DIV/0!</v>
      </c>
      <c r="FK16" s="10" t="s">
        <v>234</v>
      </c>
      <c r="FL16" s="10"/>
      <c r="FM16" s="10"/>
      <c r="FN16" s="22"/>
      <c r="FO16" s="918" t="e">
        <f t="shared" si="33"/>
        <v>#DIV/0!</v>
      </c>
      <c r="FP16" s="10" t="s">
        <v>234</v>
      </c>
      <c r="FQ16" s="10"/>
      <c r="FR16" s="10"/>
      <c r="FS16" s="22"/>
      <c r="FT16" s="918" t="e">
        <f t="shared" si="34"/>
        <v>#DIV/0!</v>
      </c>
      <c r="FU16" s="10" t="s">
        <v>234</v>
      </c>
      <c r="FV16" s="10"/>
      <c r="FW16" s="10"/>
      <c r="FX16" s="22"/>
      <c r="FY16" s="918" t="e">
        <f t="shared" si="35"/>
        <v>#DIV/0!</v>
      </c>
      <c r="FZ16" s="10" t="s">
        <v>234</v>
      </c>
      <c r="GA16" s="10"/>
      <c r="GB16" s="10"/>
      <c r="GC16" s="22"/>
      <c r="GD16" s="918" t="e">
        <f t="shared" si="36"/>
        <v>#DIV/0!</v>
      </c>
      <c r="GE16" s="10" t="s">
        <v>234</v>
      </c>
      <c r="GF16" s="10"/>
      <c r="GG16" s="10"/>
      <c r="GH16" s="22"/>
      <c r="GI16" s="918" t="e">
        <f t="shared" si="37"/>
        <v>#DIV/0!</v>
      </c>
      <c r="GJ16" s="10" t="s">
        <v>234</v>
      </c>
      <c r="GK16" s="10"/>
      <c r="GL16" s="10"/>
      <c r="GM16" s="22"/>
      <c r="GN16" s="918" t="e">
        <f t="shared" si="38"/>
        <v>#DIV/0!</v>
      </c>
      <c r="GO16" s="10" t="s">
        <v>234</v>
      </c>
      <c r="GP16" s="10"/>
      <c r="GQ16" s="10"/>
      <c r="GR16" s="22"/>
      <c r="GS16" s="918" t="e">
        <f t="shared" si="39"/>
        <v>#DIV/0!</v>
      </c>
      <c r="GT16" s="10" t="s">
        <v>234</v>
      </c>
      <c r="GU16" s="10"/>
      <c r="GV16" s="10"/>
      <c r="GW16" s="22"/>
      <c r="GX16" s="918" t="e">
        <f t="shared" si="40"/>
        <v>#DIV/0!</v>
      </c>
      <c r="GY16" s="10" t="s">
        <v>234</v>
      </c>
      <c r="GZ16" s="10"/>
      <c r="HA16" s="10"/>
      <c r="HB16" s="22"/>
      <c r="HC16" s="918" t="e">
        <f t="shared" si="41"/>
        <v>#DIV/0!</v>
      </c>
      <c r="HD16" s="10" t="s">
        <v>234</v>
      </c>
      <c r="HE16" s="10"/>
      <c r="HF16" s="10"/>
      <c r="HG16" s="22"/>
      <c r="HH16" s="918" t="e">
        <f t="shared" si="42"/>
        <v>#DIV/0!</v>
      </c>
      <c r="HI16" s="10" t="s">
        <v>234</v>
      </c>
      <c r="HJ16" s="10"/>
      <c r="HK16" s="10"/>
      <c r="HL16" s="22"/>
      <c r="HM16" s="918" t="e">
        <f t="shared" si="43"/>
        <v>#DIV/0!</v>
      </c>
      <c r="HN16" s="10" t="s">
        <v>234</v>
      </c>
      <c r="HO16" s="10"/>
      <c r="HP16" s="10"/>
      <c r="HQ16" s="22"/>
      <c r="HR16" s="918" t="e">
        <f t="shared" si="44"/>
        <v>#DIV/0!</v>
      </c>
      <c r="HS16" s="10" t="s">
        <v>234</v>
      </c>
      <c r="HT16" s="10"/>
      <c r="HU16" s="10"/>
      <c r="HV16" s="22"/>
      <c r="HW16" s="918" t="e">
        <f t="shared" si="45"/>
        <v>#DIV/0!</v>
      </c>
      <c r="HX16" s="10" t="s">
        <v>234</v>
      </c>
      <c r="HY16" s="10"/>
      <c r="HZ16" s="10"/>
      <c r="IA16" s="22"/>
      <c r="IB16" s="918" t="e">
        <f t="shared" si="55"/>
        <v>#DIV/0!</v>
      </c>
      <c r="IC16" s="10" t="s">
        <v>234</v>
      </c>
      <c r="ID16" s="10"/>
      <c r="IE16" s="10"/>
      <c r="IF16" s="22"/>
      <c r="IG16" s="918" t="e">
        <f t="shared" si="46"/>
        <v>#DIV/0!</v>
      </c>
      <c r="IH16" s="10" t="s">
        <v>234</v>
      </c>
      <c r="II16" s="10"/>
      <c r="IJ16" s="10"/>
      <c r="IK16" s="22"/>
      <c r="IL16" s="918" t="e">
        <f t="shared" si="47"/>
        <v>#DIV/0!</v>
      </c>
      <c r="IM16" s="10" t="s">
        <v>234</v>
      </c>
      <c r="IN16" s="10"/>
      <c r="IO16" s="10"/>
      <c r="IP16" s="22"/>
      <c r="IQ16" s="918" t="e">
        <f t="shared" si="48"/>
        <v>#DIV/0!</v>
      </c>
      <c r="IR16" s="10" t="s">
        <v>234</v>
      </c>
      <c r="IS16" s="10"/>
      <c r="IT16" s="10"/>
      <c r="IU16" s="22"/>
      <c r="IV16" s="918" t="e">
        <f t="shared" si="49"/>
        <v>#DIV/0!</v>
      </c>
      <c r="IW16" s="10" t="s">
        <v>234</v>
      </c>
      <c r="IX16" s="10"/>
      <c r="IY16" s="10"/>
      <c r="IZ16" s="22"/>
      <c r="JA16" s="918" t="e">
        <f t="shared" si="50"/>
        <v>#DIV/0!</v>
      </c>
      <c r="JB16" s="73" t="s">
        <v>234</v>
      </c>
      <c r="JC16" s="51">
        <f t="shared" si="51"/>
        <v>1</v>
      </c>
      <c r="JD16" s="51">
        <f t="shared" si="52"/>
        <v>0</v>
      </c>
      <c r="JE16" s="59">
        <f t="shared" si="53"/>
        <v>0</v>
      </c>
      <c r="JF16" s="905">
        <f t="shared" si="54"/>
        <v>0</v>
      </c>
    </row>
    <row r="17" spans="1:266" x14ac:dyDescent="0.25">
      <c r="A17" s="1150"/>
      <c r="B17" s="803" t="s">
        <v>232</v>
      </c>
      <c r="C17" s="10"/>
      <c r="D17" s="10"/>
      <c r="E17" s="22"/>
      <c r="F17" s="955" t="e">
        <f t="shared" si="0"/>
        <v>#DIV/0!</v>
      </c>
      <c r="G17" s="803" t="s">
        <v>232</v>
      </c>
      <c r="H17" s="10"/>
      <c r="I17" s="10"/>
      <c r="J17" s="22"/>
      <c r="K17" s="955" t="e">
        <f t="shared" si="1"/>
        <v>#DIV/0!</v>
      </c>
      <c r="L17" s="803" t="s">
        <v>232</v>
      </c>
      <c r="M17" s="10"/>
      <c r="N17" s="10"/>
      <c r="O17" s="22"/>
      <c r="P17" s="955" t="e">
        <f t="shared" si="2"/>
        <v>#DIV/0!</v>
      </c>
      <c r="Q17" s="803" t="s">
        <v>232</v>
      </c>
      <c r="R17" s="10"/>
      <c r="S17" s="10"/>
      <c r="T17" s="22"/>
      <c r="U17" s="955" t="e">
        <f t="shared" si="3"/>
        <v>#DIV/0!</v>
      </c>
      <c r="V17" s="803" t="s">
        <v>232</v>
      </c>
      <c r="W17" s="10"/>
      <c r="X17" s="10"/>
      <c r="Y17" s="22"/>
      <c r="Z17" s="955" t="e">
        <f t="shared" si="4"/>
        <v>#DIV/0!</v>
      </c>
      <c r="AA17" s="803" t="s">
        <v>232</v>
      </c>
      <c r="AB17" s="10"/>
      <c r="AC17" s="10"/>
      <c r="AD17" s="22"/>
      <c r="AE17" s="955" t="e">
        <f t="shared" si="5"/>
        <v>#DIV/0!</v>
      </c>
      <c r="AF17" s="803" t="s">
        <v>232</v>
      </c>
      <c r="AG17" s="10"/>
      <c r="AH17" s="10"/>
      <c r="AI17" s="22"/>
      <c r="AJ17" s="955" t="e">
        <f t="shared" si="6"/>
        <v>#DIV/0!</v>
      </c>
      <c r="AK17" s="803" t="s">
        <v>232</v>
      </c>
      <c r="AL17" s="10"/>
      <c r="AM17" s="10"/>
      <c r="AN17" s="22"/>
      <c r="AO17" s="955" t="e">
        <f t="shared" si="7"/>
        <v>#DIV/0!</v>
      </c>
      <c r="AP17" s="803" t="s">
        <v>232</v>
      </c>
      <c r="AQ17" s="10"/>
      <c r="AR17" s="10"/>
      <c r="AS17" s="22"/>
      <c r="AT17" s="955" t="e">
        <f t="shared" si="8"/>
        <v>#DIV/0!</v>
      </c>
      <c r="AU17" s="803" t="s">
        <v>232</v>
      </c>
      <c r="AV17" s="10"/>
      <c r="AW17" s="10"/>
      <c r="AX17" s="22"/>
      <c r="AY17" s="955" t="e">
        <f t="shared" si="9"/>
        <v>#DIV/0!</v>
      </c>
      <c r="AZ17" s="803" t="s">
        <v>232</v>
      </c>
      <c r="BA17" s="10"/>
      <c r="BB17" s="10"/>
      <c r="BC17" s="22"/>
      <c r="BD17" s="955" t="e">
        <f t="shared" si="10"/>
        <v>#DIV/0!</v>
      </c>
      <c r="BE17" s="803" t="s">
        <v>232</v>
      </c>
      <c r="BF17" s="10"/>
      <c r="BG17" s="10"/>
      <c r="BH17" s="22"/>
      <c r="BI17" s="955" t="e">
        <f t="shared" si="11"/>
        <v>#DIV/0!</v>
      </c>
      <c r="BJ17" s="803" t="s">
        <v>232</v>
      </c>
      <c r="BK17" s="10"/>
      <c r="BL17" s="10"/>
      <c r="BM17" s="22"/>
      <c r="BN17" s="955" t="e">
        <f t="shared" si="12"/>
        <v>#DIV/0!</v>
      </c>
      <c r="BO17" s="803" t="s">
        <v>232</v>
      </c>
      <c r="BP17" s="10"/>
      <c r="BQ17" s="10"/>
      <c r="BR17" s="22"/>
      <c r="BS17" s="955" t="e">
        <f t="shared" si="13"/>
        <v>#DIV/0!</v>
      </c>
      <c r="BT17" s="803" t="s">
        <v>232</v>
      </c>
      <c r="BU17" s="10"/>
      <c r="BV17" s="10"/>
      <c r="BW17" s="22"/>
      <c r="BX17" s="955" t="e">
        <f t="shared" si="14"/>
        <v>#DIV/0!</v>
      </c>
      <c r="BY17" s="803" t="s">
        <v>232</v>
      </c>
      <c r="BZ17" s="10"/>
      <c r="CA17" s="10"/>
      <c r="CB17" s="22"/>
      <c r="CC17" s="955" t="e">
        <f t="shared" si="15"/>
        <v>#DIV/0!</v>
      </c>
      <c r="CD17" s="803" t="s">
        <v>232</v>
      </c>
      <c r="CE17" s="10"/>
      <c r="CF17" s="10"/>
      <c r="CG17" s="22"/>
      <c r="CH17" s="955" t="e">
        <f t="shared" si="16"/>
        <v>#DIV/0!</v>
      </c>
      <c r="CI17" s="803" t="s">
        <v>232</v>
      </c>
      <c r="CJ17" s="10"/>
      <c r="CK17" s="10"/>
      <c r="CL17" s="22"/>
      <c r="CM17" s="908" t="e">
        <f t="shared" si="17"/>
        <v>#DIV/0!</v>
      </c>
      <c r="CN17" s="9" t="s">
        <v>232</v>
      </c>
      <c r="CO17" s="10"/>
      <c r="CP17" s="10"/>
      <c r="CQ17" s="22"/>
      <c r="CR17" s="918" t="e">
        <f t="shared" si="18"/>
        <v>#DIV/0!</v>
      </c>
      <c r="CS17" s="10" t="s">
        <v>232</v>
      </c>
      <c r="CT17" s="10"/>
      <c r="CU17" s="10"/>
      <c r="CV17" s="22"/>
      <c r="CW17" s="918" t="e">
        <f t="shared" si="19"/>
        <v>#DIV/0!</v>
      </c>
      <c r="CX17" s="10" t="s">
        <v>232</v>
      </c>
      <c r="CY17" s="10"/>
      <c r="CZ17" s="10"/>
      <c r="DA17" s="22"/>
      <c r="DB17" s="918" t="e">
        <f t="shared" si="20"/>
        <v>#DIV/0!</v>
      </c>
      <c r="DC17" s="10" t="s">
        <v>232</v>
      </c>
      <c r="DD17" s="10"/>
      <c r="DE17" s="10"/>
      <c r="DF17" s="22"/>
      <c r="DG17" s="918" t="e">
        <f t="shared" si="21"/>
        <v>#DIV/0!</v>
      </c>
      <c r="DH17" s="10" t="s">
        <v>232</v>
      </c>
      <c r="DI17" s="10"/>
      <c r="DJ17" s="10"/>
      <c r="DK17" s="22"/>
      <c r="DL17" s="918" t="e">
        <f t="shared" si="22"/>
        <v>#DIV/0!</v>
      </c>
      <c r="DM17" s="10" t="s">
        <v>232</v>
      </c>
      <c r="DN17" s="10"/>
      <c r="DO17" s="10"/>
      <c r="DP17" s="22"/>
      <c r="DQ17" s="918" t="e">
        <f t="shared" si="23"/>
        <v>#DIV/0!</v>
      </c>
      <c r="DR17" s="10" t="s">
        <v>232</v>
      </c>
      <c r="DS17" s="10"/>
      <c r="DT17" s="10"/>
      <c r="DU17" s="22"/>
      <c r="DV17" s="918" t="e">
        <f t="shared" si="24"/>
        <v>#DIV/0!</v>
      </c>
      <c r="DW17" s="10" t="s">
        <v>232</v>
      </c>
      <c r="DX17" s="10"/>
      <c r="DY17" s="10"/>
      <c r="DZ17" s="22"/>
      <c r="EA17" s="918" t="e">
        <f t="shared" si="25"/>
        <v>#DIV/0!</v>
      </c>
      <c r="EB17" s="10" t="s">
        <v>232</v>
      </c>
      <c r="EC17" s="10"/>
      <c r="ED17" s="10"/>
      <c r="EE17" s="22"/>
      <c r="EF17" s="918" t="e">
        <f t="shared" si="26"/>
        <v>#DIV/0!</v>
      </c>
      <c r="EG17" s="10" t="s">
        <v>232</v>
      </c>
      <c r="EH17" s="10"/>
      <c r="EI17" s="10"/>
      <c r="EJ17" s="22"/>
      <c r="EK17" s="918" t="e">
        <f t="shared" si="27"/>
        <v>#DIV/0!</v>
      </c>
      <c r="EL17" s="10" t="s">
        <v>232</v>
      </c>
      <c r="EM17" s="10"/>
      <c r="EN17" s="10"/>
      <c r="EO17" s="22"/>
      <c r="EP17" s="918" t="e">
        <f t="shared" si="28"/>
        <v>#DIV/0!</v>
      </c>
      <c r="EQ17" s="10" t="s">
        <v>232</v>
      </c>
      <c r="ER17" s="10"/>
      <c r="ES17" s="10"/>
      <c r="ET17" s="22"/>
      <c r="EU17" s="918" t="e">
        <f t="shared" si="29"/>
        <v>#DIV/0!</v>
      </c>
      <c r="EV17" s="10" t="s">
        <v>232</v>
      </c>
      <c r="EW17" s="10"/>
      <c r="EX17" s="10"/>
      <c r="EY17" s="22"/>
      <c r="EZ17" s="918" t="e">
        <f t="shared" si="30"/>
        <v>#DIV/0!</v>
      </c>
      <c r="FA17" s="10" t="s">
        <v>232</v>
      </c>
      <c r="FB17" s="10"/>
      <c r="FC17" s="10"/>
      <c r="FD17" s="22"/>
      <c r="FE17" s="918" t="e">
        <f t="shared" si="31"/>
        <v>#DIV/0!</v>
      </c>
      <c r="FF17" s="10" t="s">
        <v>232</v>
      </c>
      <c r="FG17" s="10"/>
      <c r="FH17" s="10"/>
      <c r="FI17" s="22"/>
      <c r="FJ17" s="918" t="e">
        <f t="shared" si="32"/>
        <v>#DIV/0!</v>
      </c>
      <c r="FK17" s="10" t="s">
        <v>232</v>
      </c>
      <c r="FL17" s="10"/>
      <c r="FM17" s="10"/>
      <c r="FN17" s="22"/>
      <c r="FO17" s="918" t="e">
        <f t="shared" si="33"/>
        <v>#DIV/0!</v>
      </c>
      <c r="FP17" s="10" t="s">
        <v>232</v>
      </c>
      <c r="FQ17" s="10"/>
      <c r="FR17" s="10"/>
      <c r="FS17" s="22"/>
      <c r="FT17" s="918" t="e">
        <f t="shared" si="34"/>
        <v>#DIV/0!</v>
      </c>
      <c r="FU17" s="10" t="s">
        <v>232</v>
      </c>
      <c r="FV17" s="10"/>
      <c r="FW17" s="10"/>
      <c r="FX17" s="22"/>
      <c r="FY17" s="918" t="e">
        <f t="shared" si="35"/>
        <v>#DIV/0!</v>
      </c>
      <c r="FZ17" s="10" t="s">
        <v>232</v>
      </c>
      <c r="GA17" s="10"/>
      <c r="GB17" s="10"/>
      <c r="GC17" s="22"/>
      <c r="GD17" s="918" t="e">
        <f t="shared" si="36"/>
        <v>#DIV/0!</v>
      </c>
      <c r="GE17" s="10" t="s">
        <v>232</v>
      </c>
      <c r="GF17" s="10"/>
      <c r="GG17" s="10"/>
      <c r="GH17" s="22"/>
      <c r="GI17" s="918" t="e">
        <f t="shared" si="37"/>
        <v>#DIV/0!</v>
      </c>
      <c r="GJ17" s="10" t="s">
        <v>232</v>
      </c>
      <c r="GK17" s="10"/>
      <c r="GL17" s="10"/>
      <c r="GM17" s="22"/>
      <c r="GN17" s="918" t="e">
        <f t="shared" si="38"/>
        <v>#DIV/0!</v>
      </c>
      <c r="GO17" s="10" t="s">
        <v>232</v>
      </c>
      <c r="GP17" s="10"/>
      <c r="GQ17" s="10"/>
      <c r="GR17" s="22"/>
      <c r="GS17" s="918" t="e">
        <f t="shared" si="39"/>
        <v>#DIV/0!</v>
      </c>
      <c r="GT17" s="10" t="s">
        <v>232</v>
      </c>
      <c r="GU17" s="10"/>
      <c r="GV17" s="10"/>
      <c r="GW17" s="22"/>
      <c r="GX17" s="918" t="e">
        <f t="shared" si="40"/>
        <v>#DIV/0!</v>
      </c>
      <c r="GY17" s="10" t="s">
        <v>232</v>
      </c>
      <c r="GZ17" s="10"/>
      <c r="HA17" s="10"/>
      <c r="HB17" s="22"/>
      <c r="HC17" s="918" t="e">
        <f t="shared" si="41"/>
        <v>#DIV/0!</v>
      </c>
      <c r="HD17" s="10" t="s">
        <v>232</v>
      </c>
      <c r="HE17" s="10"/>
      <c r="HF17" s="10"/>
      <c r="HG17" s="22"/>
      <c r="HH17" s="918" t="e">
        <f t="shared" si="42"/>
        <v>#DIV/0!</v>
      </c>
      <c r="HI17" s="10" t="s">
        <v>232</v>
      </c>
      <c r="HJ17" s="10"/>
      <c r="HK17" s="10"/>
      <c r="HL17" s="22"/>
      <c r="HM17" s="918" t="e">
        <f t="shared" si="43"/>
        <v>#DIV/0!</v>
      </c>
      <c r="HN17" s="10" t="s">
        <v>232</v>
      </c>
      <c r="HO17" s="10"/>
      <c r="HP17" s="10"/>
      <c r="HQ17" s="22"/>
      <c r="HR17" s="918" t="e">
        <f t="shared" si="44"/>
        <v>#DIV/0!</v>
      </c>
      <c r="HS17" s="10" t="s">
        <v>232</v>
      </c>
      <c r="HT17" s="10"/>
      <c r="HU17" s="10"/>
      <c r="HV17" s="22"/>
      <c r="HW17" s="918" t="e">
        <f t="shared" si="45"/>
        <v>#DIV/0!</v>
      </c>
      <c r="HX17" s="10" t="s">
        <v>232</v>
      </c>
      <c r="HY17" s="10"/>
      <c r="HZ17" s="10"/>
      <c r="IA17" s="22"/>
      <c r="IB17" s="918" t="e">
        <f t="shared" si="55"/>
        <v>#DIV/0!</v>
      </c>
      <c r="IC17" s="10" t="s">
        <v>232</v>
      </c>
      <c r="ID17" s="10"/>
      <c r="IE17" s="10"/>
      <c r="IF17" s="22"/>
      <c r="IG17" s="918" t="e">
        <f t="shared" si="46"/>
        <v>#DIV/0!</v>
      </c>
      <c r="IH17" s="10" t="s">
        <v>232</v>
      </c>
      <c r="II17" s="10"/>
      <c r="IJ17" s="10"/>
      <c r="IK17" s="22"/>
      <c r="IL17" s="918" t="e">
        <f t="shared" si="47"/>
        <v>#DIV/0!</v>
      </c>
      <c r="IM17" s="10" t="s">
        <v>232</v>
      </c>
      <c r="IN17" s="10"/>
      <c r="IO17" s="10"/>
      <c r="IP17" s="22"/>
      <c r="IQ17" s="918" t="e">
        <f t="shared" si="48"/>
        <v>#DIV/0!</v>
      </c>
      <c r="IR17" s="10" t="s">
        <v>232</v>
      </c>
      <c r="IS17" s="10"/>
      <c r="IT17" s="10"/>
      <c r="IU17" s="22"/>
      <c r="IV17" s="918" t="e">
        <f t="shared" si="49"/>
        <v>#DIV/0!</v>
      </c>
      <c r="IW17" s="10" t="s">
        <v>232</v>
      </c>
      <c r="IX17" s="10"/>
      <c r="IY17" s="10"/>
      <c r="IZ17" s="22"/>
      <c r="JA17" s="918" t="e">
        <f t="shared" si="50"/>
        <v>#DIV/0!</v>
      </c>
      <c r="JB17" s="73" t="s">
        <v>232</v>
      </c>
      <c r="JC17" s="51">
        <f t="shared" si="51"/>
        <v>0</v>
      </c>
      <c r="JD17" s="51">
        <f t="shared" si="52"/>
        <v>0</v>
      </c>
      <c r="JE17" s="59">
        <f t="shared" si="53"/>
        <v>0</v>
      </c>
      <c r="JF17" s="905" t="e">
        <f t="shared" si="54"/>
        <v>#DIV/0!</v>
      </c>
    </row>
    <row r="18" spans="1:266" x14ac:dyDescent="0.25">
      <c r="A18" s="1150"/>
      <c r="B18" s="803" t="s">
        <v>236</v>
      </c>
      <c r="C18" s="10"/>
      <c r="D18" s="10"/>
      <c r="E18" s="22"/>
      <c r="F18" s="955" t="e">
        <f t="shared" si="0"/>
        <v>#DIV/0!</v>
      </c>
      <c r="G18" s="803" t="s">
        <v>236</v>
      </c>
      <c r="H18" s="10"/>
      <c r="I18" s="10"/>
      <c r="J18" s="22"/>
      <c r="K18" s="955" t="e">
        <f t="shared" si="1"/>
        <v>#DIV/0!</v>
      </c>
      <c r="L18" s="803" t="s">
        <v>236</v>
      </c>
      <c r="M18" s="10"/>
      <c r="N18" s="10"/>
      <c r="O18" s="22"/>
      <c r="P18" s="955" t="e">
        <f t="shared" si="2"/>
        <v>#DIV/0!</v>
      </c>
      <c r="Q18" s="803" t="s">
        <v>236</v>
      </c>
      <c r="R18" s="10"/>
      <c r="S18" s="10"/>
      <c r="T18" s="22"/>
      <c r="U18" s="955" t="e">
        <f t="shared" si="3"/>
        <v>#DIV/0!</v>
      </c>
      <c r="V18" s="803" t="s">
        <v>236</v>
      </c>
      <c r="W18" s="10"/>
      <c r="X18" s="10"/>
      <c r="Y18" s="22"/>
      <c r="Z18" s="955" t="e">
        <f t="shared" si="4"/>
        <v>#DIV/0!</v>
      </c>
      <c r="AA18" s="803" t="s">
        <v>236</v>
      </c>
      <c r="AB18" s="10"/>
      <c r="AC18" s="10"/>
      <c r="AD18" s="22"/>
      <c r="AE18" s="955" t="e">
        <f t="shared" si="5"/>
        <v>#DIV/0!</v>
      </c>
      <c r="AF18" s="803" t="s">
        <v>236</v>
      </c>
      <c r="AG18" s="10"/>
      <c r="AH18" s="10"/>
      <c r="AI18" s="22"/>
      <c r="AJ18" s="955" t="e">
        <f t="shared" si="6"/>
        <v>#DIV/0!</v>
      </c>
      <c r="AK18" s="803" t="s">
        <v>236</v>
      </c>
      <c r="AL18" s="10"/>
      <c r="AM18" s="10"/>
      <c r="AN18" s="22"/>
      <c r="AO18" s="955" t="e">
        <f t="shared" si="7"/>
        <v>#DIV/0!</v>
      </c>
      <c r="AP18" s="803" t="s">
        <v>236</v>
      </c>
      <c r="AQ18" s="10"/>
      <c r="AR18" s="10"/>
      <c r="AS18" s="22"/>
      <c r="AT18" s="955" t="e">
        <f t="shared" si="8"/>
        <v>#DIV/0!</v>
      </c>
      <c r="AU18" s="803" t="s">
        <v>236</v>
      </c>
      <c r="AV18" s="10"/>
      <c r="AW18" s="10"/>
      <c r="AX18" s="22"/>
      <c r="AY18" s="955" t="e">
        <f t="shared" si="9"/>
        <v>#DIV/0!</v>
      </c>
      <c r="AZ18" s="803" t="s">
        <v>236</v>
      </c>
      <c r="BA18" s="10"/>
      <c r="BB18" s="10"/>
      <c r="BC18" s="22"/>
      <c r="BD18" s="955" t="e">
        <f t="shared" si="10"/>
        <v>#DIV/0!</v>
      </c>
      <c r="BE18" s="803" t="s">
        <v>236</v>
      </c>
      <c r="BF18" s="10"/>
      <c r="BG18" s="10"/>
      <c r="BH18" s="22"/>
      <c r="BI18" s="955" t="e">
        <f t="shared" si="11"/>
        <v>#DIV/0!</v>
      </c>
      <c r="BJ18" s="803" t="s">
        <v>236</v>
      </c>
      <c r="BK18" s="10"/>
      <c r="BL18" s="10"/>
      <c r="BM18" s="22"/>
      <c r="BN18" s="955" t="e">
        <f t="shared" si="12"/>
        <v>#DIV/0!</v>
      </c>
      <c r="BO18" s="803" t="s">
        <v>236</v>
      </c>
      <c r="BP18" s="10"/>
      <c r="BQ18" s="10"/>
      <c r="BR18" s="22"/>
      <c r="BS18" s="955" t="e">
        <f t="shared" si="13"/>
        <v>#DIV/0!</v>
      </c>
      <c r="BT18" s="803" t="s">
        <v>236</v>
      </c>
      <c r="BU18" s="10"/>
      <c r="BV18" s="10"/>
      <c r="BW18" s="22"/>
      <c r="BX18" s="955" t="e">
        <f t="shared" si="14"/>
        <v>#DIV/0!</v>
      </c>
      <c r="BY18" s="803" t="s">
        <v>236</v>
      </c>
      <c r="BZ18" s="10"/>
      <c r="CA18" s="10"/>
      <c r="CB18" s="22"/>
      <c r="CC18" s="955" t="e">
        <f t="shared" si="15"/>
        <v>#DIV/0!</v>
      </c>
      <c r="CD18" s="803" t="s">
        <v>236</v>
      </c>
      <c r="CE18" s="10"/>
      <c r="CF18" s="10"/>
      <c r="CG18" s="22"/>
      <c r="CH18" s="955" t="e">
        <f t="shared" si="16"/>
        <v>#DIV/0!</v>
      </c>
      <c r="CI18" s="803" t="s">
        <v>236</v>
      </c>
      <c r="CJ18" s="10"/>
      <c r="CK18" s="10"/>
      <c r="CL18" s="22"/>
      <c r="CM18" s="908" t="e">
        <f t="shared" si="17"/>
        <v>#DIV/0!</v>
      </c>
      <c r="CN18" s="9" t="s">
        <v>236</v>
      </c>
      <c r="CO18" s="10"/>
      <c r="CP18" s="10"/>
      <c r="CQ18" s="22"/>
      <c r="CR18" s="918" t="e">
        <f t="shared" si="18"/>
        <v>#DIV/0!</v>
      </c>
      <c r="CS18" s="10" t="s">
        <v>236</v>
      </c>
      <c r="CT18" s="10"/>
      <c r="CU18" s="10"/>
      <c r="CV18" s="22"/>
      <c r="CW18" s="918" t="e">
        <f t="shared" si="19"/>
        <v>#DIV/0!</v>
      </c>
      <c r="CX18" s="10" t="s">
        <v>236</v>
      </c>
      <c r="CY18" s="10"/>
      <c r="CZ18" s="10"/>
      <c r="DA18" s="22"/>
      <c r="DB18" s="918" t="e">
        <f t="shared" si="20"/>
        <v>#DIV/0!</v>
      </c>
      <c r="DC18" s="10" t="s">
        <v>236</v>
      </c>
      <c r="DD18" s="10"/>
      <c r="DE18" s="10"/>
      <c r="DF18" s="22"/>
      <c r="DG18" s="918" t="e">
        <f t="shared" si="21"/>
        <v>#DIV/0!</v>
      </c>
      <c r="DH18" s="10" t="s">
        <v>236</v>
      </c>
      <c r="DI18" s="10"/>
      <c r="DJ18" s="10"/>
      <c r="DK18" s="22"/>
      <c r="DL18" s="918" t="e">
        <f t="shared" si="22"/>
        <v>#DIV/0!</v>
      </c>
      <c r="DM18" s="10" t="s">
        <v>236</v>
      </c>
      <c r="DN18" s="10"/>
      <c r="DO18" s="10"/>
      <c r="DP18" s="22"/>
      <c r="DQ18" s="918" t="e">
        <f t="shared" si="23"/>
        <v>#DIV/0!</v>
      </c>
      <c r="DR18" s="10" t="s">
        <v>236</v>
      </c>
      <c r="DS18" s="10"/>
      <c r="DT18" s="10"/>
      <c r="DU18" s="22"/>
      <c r="DV18" s="918" t="e">
        <f t="shared" si="24"/>
        <v>#DIV/0!</v>
      </c>
      <c r="DW18" s="10" t="s">
        <v>236</v>
      </c>
      <c r="DX18" s="10"/>
      <c r="DY18" s="10"/>
      <c r="DZ18" s="22"/>
      <c r="EA18" s="918" t="e">
        <f t="shared" si="25"/>
        <v>#DIV/0!</v>
      </c>
      <c r="EB18" s="10" t="s">
        <v>236</v>
      </c>
      <c r="EC18" s="10"/>
      <c r="ED18" s="10"/>
      <c r="EE18" s="22"/>
      <c r="EF18" s="918" t="e">
        <f t="shared" si="26"/>
        <v>#DIV/0!</v>
      </c>
      <c r="EG18" s="10" t="s">
        <v>236</v>
      </c>
      <c r="EH18" s="10"/>
      <c r="EI18" s="10"/>
      <c r="EJ18" s="22"/>
      <c r="EK18" s="918" t="e">
        <f t="shared" si="27"/>
        <v>#DIV/0!</v>
      </c>
      <c r="EL18" s="10" t="s">
        <v>236</v>
      </c>
      <c r="EM18" s="10"/>
      <c r="EN18" s="10"/>
      <c r="EO18" s="22"/>
      <c r="EP18" s="918" t="e">
        <f t="shared" si="28"/>
        <v>#DIV/0!</v>
      </c>
      <c r="EQ18" s="10" t="s">
        <v>236</v>
      </c>
      <c r="ER18" s="10"/>
      <c r="ES18" s="10"/>
      <c r="ET18" s="22"/>
      <c r="EU18" s="918" t="e">
        <f t="shared" si="29"/>
        <v>#DIV/0!</v>
      </c>
      <c r="EV18" s="10" t="s">
        <v>236</v>
      </c>
      <c r="EW18" s="10"/>
      <c r="EX18" s="10"/>
      <c r="EY18" s="22"/>
      <c r="EZ18" s="918" t="e">
        <f t="shared" si="30"/>
        <v>#DIV/0!</v>
      </c>
      <c r="FA18" s="10" t="s">
        <v>236</v>
      </c>
      <c r="FB18" s="10"/>
      <c r="FC18" s="10"/>
      <c r="FD18" s="22"/>
      <c r="FE18" s="918" t="e">
        <f t="shared" si="31"/>
        <v>#DIV/0!</v>
      </c>
      <c r="FF18" s="10" t="s">
        <v>236</v>
      </c>
      <c r="FG18" s="10"/>
      <c r="FH18" s="10"/>
      <c r="FI18" s="22"/>
      <c r="FJ18" s="918" t="e">
        <f t="shared" si="32"/>
        <v>#DIV/0!</v>
      </c>
      <c r="FK18" s="10" t="s">
        <v>236</v>
      </c>
      <c r="FL18" s="10"/>
      <c r="FM18" s="10"/>
      <c r="FN18" s="22"/>
      <c r="FO18" s="918" t="e">
        <f t="shared" si="33"/>
        <v>#DIV/0!</v>
      </c>
      <c r="FP18" s="10" t="s">
        <v>236</v>
      </c>
      <c r="FQ18" s="10"/>
      <c r="FR18" s="10"/>
      <c r="FS18" s="22"/>
      <c r="FT18" s="918" t="e">
        <f t="shared" si="34"/>
        <v>#DIV/0!</v>
      </c>
      <c r="FU18" s="10" t="s">
        <v>236</v>
      </c>
      <c r="FV18" s="10"/>
      <c r="FW18" s="10"/>
      <c r="FX18" s="22"/>
      <c r="FY18" s="918" t="e">
        <f t="shared" si="35"/>
        <v>#DIV/0!</v>
      </c>
      <c r="FZ18" s="10" t="s">
        <v>236</v>
      </c>
      <c r="GA18" s="10"/>
      <c r="GB18" s="10"/>
      <c r="GC18" s="22"/>
      <c r="GD18" s="918" t="e">
        <f t="shared" si="36"/>
        <v>#DIV/0!</v>
      </c>
      <c r="GE18" s="10" t="s">
        <v>236</v>
      </c>
      <c r="GF18" s="10"/>
      <c r="GG18" s="10"/>
      <c r="GH18" s="22"/>
      <c r="GI18" s="918" t="e">
        <f t="shared" si="37"/>
        <v>#DIV/0!</v>
      </c>
      <c r="GJ18" s="10" t="s">
        <v>236</v>
      </c>
      <c r="GK18" s="10"/>
      <c r="GL18" s="10"/>
      <c r="GM18" s="22"/>
      <c r="GN18" s="918" t="e">
        <f t="shared" si="38"/>
        <v>#DIV/0!</v>
      </c>
      <c r="GO18" s="10" t="s">
        <v>236</v>
      </c>
      <c r="GP18" s="10"/>
      <c r="GQ18" s="10"/>
      <c r="GR18" s="22"/>
      <c r="GS18" s="918" t="e">
        <f t="shared" si="39"/>
        <v>#DIV/0!</v>
      </c>
      <c r="GT18" s="10" t="s">
        <v>236</v>
      </c>
      <c r="GU18" s="10"/>
      <c r="GV18" s="10"/>
      <c r="GW18" s="22"/>
      <c r="GX18" s="918" t="e">
        <f t="shared" si="40"/>
        <v>#DIV/0!</v>
      </c>
      <c r="GY18" s="10" t="s">
        <v>236</v>
      </c>
      <c r="GZ18" s="10"/>
      <c r="HA18" s="10"/>
      <c r="HB18" s="22"/>
      <c r="HC18" s="918" t="e">
        <f t="shared" si="41"/>
        <v>#DIV/0!</v>
      </c>
      <c r="HD18" s="10" t="s">
        <v>236</v>
      </c>
      <c r="HE18" s="10"/>
      <c r="HF18" s="10"/>
      <c r="HG18" s="22"/>
      <c r="HH18" s="918" t="e">
        <f t="shared" si="42"/>
        <v>#DIV/0!</v>
      </c>
      <c r="HI18" s="10" t="s">
        <v>236</v>
      </c>
      <c r="HJ18" s="10"/>
      <c r="HK18" s="10"/>
      <c r="HL18" s="22"/>
      <c r="HM18" s="918" t="e">
        <f t="shared" si="43"/>
        <v>#DIV/0!</v>
      </c>
      <c r="HN18" s="10" t="s">
        <v>236</v>
      </c>
      <c r="HO18" s="10"/>
      <c r="HP18" s="10"/>
      <c r="HQ18" s="22"/>
      <c r="HR18" s="918" t="e">
        <f t="shared" si="44"/>
        <v>#DIV/0!</v>
      </c>
      <c r="HS18" s="10" t="s">
        <v>236</v>
      </c>
      <c r="HT18" s="10"/>
      <c r="HU18" s="10"/>
      <c r="HV18" s="22"/>
      <c r="HW18" s="918" t="e">
        <f t="shared" si="45"/>
        <v>#DIV/0!</v>
      </c>
      <c r="HX18" s="10" t="s">
        <v>236</v>
      </c>
      <c r="HY18" s="10"/>
      <c r="HZ18" s="10"/>
      <c r="IA18" s="22"/>
      <c r="IB18" s="918" t="e">
        <f t="shared" si="55"/>
        <v>#DIV/0!</v>
      </c>
      <c r="IC18" s="10" t="s">
        <v>236</v>
      </c>
      <c r="ID18" s="10"/>
      <c r="IE18" s="10"/>
      <c r="IF18" s="22"/>
      <c r="IG18" s="918" t="e">
        <f t="shared" si="46"/>
        <v>#DIV/0!</v>
      </c>
      <c r="IH18" s="10" t="s">
        <v>236</v>
      </c>
      <c r="II18" s="10"/>
      <c r="IJ18" s="10"/>
      <c r="IK18" s="22"/>
      <c r="IL18" s="918" t="e">
        <f t="shared" si="47"/>
        <v>#DIV/0!</v>
      </c>
      <c r="IM18" s="10" t="s">
        <v>236</v>
      </c>
      <c r="IN18" s="10"/>
      <c r="IO18" s="10"/>
      <c r="IP18" s="22"/>
      <c r="IQ18" s="918" t="e">
        <f t="shared" si="48"/>
        <v>#DIV/0!</v>
      </c>
      <c r="IR18" s="10" t="s">
        <v>236</v>
      </c>
      <c r="IS18" s="10"/>
      <c r="IT18" s="10"/>
      <c r="IU18" s="22"/>
      <c r="IV18" s="918" t="e">
        <f t="shared" si="49"/>
        <v>#DIV/0!</v>
      </c>
      <c r="IW18" s="10" t="s">
        <v>236</v>
      </c>
      <c r="IX18" s="10"/>
      <c r="IY18" s="10"/>
      <c r="IZ18" s="22"/>
      <c r="JA18" s="918" t="e">
        <f t="shared" si="50"/>
        <v>#DIV/0!</v>
      </c>
      <c r="JB18" s="73" t="s">
        <v>236</v>
      </c>
      <c r="JC18" s="51">
        <f t="shared" si="51"/>
        <v>0</v>
      </c>
      <c r="JD18" s="51">
        <f t="shared" si="52"/>
        <v>0</v>
      </c>
      <c r="JE18" s="59">
        <f t="shared" si="53"/>
        <v>0</v>
      </c>
      <c r="JF18" s="905" t="e">
        <f t="shared" si="54"/>
        <v>#DIV/0!</v>
      </c>
    </row>
    <row r="19" spans="1:266" x14ac:dyDescent="0.25">
      <c r="A19" s="1128" t="s">
        <v>295</v>
      </c>
      <c r="B19" s="804" t="s">
        <v>228</v>
      </c>
      <c r="C19" s="12"/>
      <c r="D19" s="12"/>
      <c r="E19" s="23">
        <v>130</v>
      </c>
      <c r="F19" s="956" t="e">
        <f t="shared" si="0"/>
        <v>#DIV/0!</v>
      </c>
      <c r="G19" s="804" t="s">
        <v>228</v>
      </c>
      <c r="H19" s="12"/>
      <c r="I19" s="12"/>
      <c r="J19" s="23"/>
      <c r="K19" s="956" t="e">
        <f t="shared" si="1"/>
        <v>#DIV/0!</v>
      </c>
      <c r="L19" s="804" t="s">
        <v>228</v>
      </c>
      <c r="M19" s="12"/>
      <c r="N19" s="12"/>
      <c r="O19" s="23"/>
      <c r="P19" s="956" t="e">
        <f t="shared" si="2"/>
        <v>#DIV/0!</v>
      </c>
      <c r="Q19" s="804" t="s">
        <v>228</v>
      </c>
      <c r="R19" s="12">
        <v>1</v>
      </c>
      <c r="S19" s="12">
        <v>1</v>
      </c>
      <c r="T19" s="23">
        <v>8091</v>
      </c>
      <c r="U19" s="956">
        <f t="shared" si="3"/>
        <v>1</v>
      </c>
      <c r="V19" s="804" t="s">
        <v>228</v>
      </c>
      <c r="W19" s="12">
        <v>1</v>
      </c>
      <c r="X19" s="12"/>
      <c r="Y19" s="23"/>
      <c r="Z19" s="956">
        <f t="shared" si="4"/>
        <v>0</v>
      </c>
      <c r="AA19" s="804" t="s">
        <v>228</v>
      </c>
      <c r="AB19" s="12">
        <v>2</v>
      </c>
      <c r="AC19" s="12"/>
      <c r="AD19" s="23"/>
      <c r="AE19" s="956">
        <f t="shared" si="5"/>
        <v>0</v>
      </c>
      <c r="AF19" s="804" t="s">
        <v>228</v>
      </c>
      <c r="AG19" s="12"/>
      <c r="AH19" s="12"/>
      <c r="AI19" s="23"/>
      <c r="AJ19" s="956" t="e">
        <f t="shared" si="6"/>
        <v>#DIV/0!</v>
      </c>
      <c r="AK19" s="804" t="s">
        <v>228</v>
      </c>
      <c r="AL19" s="12"/>
      <c r="AM19" s="12"/>
      <c r="AN19" s="23">
        <v>-93</v>
      </c>
      <c r="AO19" s="956" t="e">
        <f t="shared" si="7"/>
        <v>#DIV/0!</v>
      </c>
      <c r="AP19" s="804" t="s">
        <v>228</v>
      </c>
      <c r="AQ19" s="12"/>
      <c r="AR19" s="12"/>
      <c r="AS19" s="23"/>
      <c r="AT19" s="956" t="e">
        <f t="shared" si="8"/>
        <v>#DIV/0!</v>
      </c>
      <c r="AU19" s="804" t="s">
        <v>228</v>
      </c>
      <c r="AV19" s="12"/>
      <c r="AW19" s="12"/>
      <c r="AX19" s="23"/>
      <c r="AY19" s="956" t="e">
        <f t="shared" si="9"/>
        <v>#DIV/0!</v>
      </c>
      <c r="AZ19" s="804" t="s">
        <v>228</v>
      </c>
      <c r="BA19" s="12"/>
      <c r="BB19" s="12"/>
      <c r="BC19" s="23"/>
      <c r="BD19" s="956" t="e">
        <f t="shared" si="10"/>
        <v>#DIV/0!</v>
      </c>
      <c r="BE19" s="804" t="s">
        <v>228</v>
      </c>
      <c r="BF19" s="12"/>
      <c r="BG19" s="12"/>
      <c r="BH19" s="23"/>
      <c r="BI19" s="956" t="e">
        <f t="shared" si="11"/>
        <v>#DIV/0!</v>
      </c>
      <c r="BJ19" s="804" t="s">
        <v>228</v>
      </c>
      <c r="BK19" s="12"/>
      <c r="BL19" s="12"/>
      <c r="BM19" s="23"/>
      <c r="BN19" s="956" t="e">
        <f t="shared" si="12"/>
        <v>#DIV/0!</v>
      </c>
      <c r="BO19" s="804" t="s">
        <v>228</v>
      </c>
      <c r="BP19" s="12"/>
      <c r="BQ19" s="12"/>
      <c r="BR19" s="23"/>
      <c r="BS19" s="956" t="e">
        <f t="shared" si="13"/>
        <v>#DIV/0!</v>
      </c>
      <c r="BT19" s="804" t="s">
        <v>228</v>
      </c>
      <c r="BU19" s="12">
        <v>6</v>
      </c>
      <c r="BV19" s="12">
        <v>1</v>
      </c>
      <c r="BW19" s="23">
        <v>7591</v>
      </c>
      <c r="BX19" s="956">
        <f t="shared" si="14"/>
        <v>0.16666666666666666</v>
      </c>
      <c r="BY19" s="804" t="s">
        <v>228</v>
      </c>
      <c r="BZ19" s="12">
        <v>3</v>
      </c>
      <c r="CA19" s="12">
        <v>2</v>
      </c>
      <c r="CB19" s="23">
        <v>18388</v>
      </c>
      <c r="CC19" s="956">
        <f t="shared" si="15"/>
        <v>0.66666666666666663</v>
      </c>
      <c r="CD19" s="804" t="s">
        <v>228</v>
      </c>
      <c r="CE19" s="12">
        <v>2</v>
      </c>
      <c r="CF19" s="12">
        <v>2</v>
      </c>
      <c r="CG19" s="23">
        <v>15879</v>
      </c>
      <c r="CH19" s="956">
        <f t="shared" si="16"/>
        <v>1</v>
      </c>
      <c r="CI19" s="804" t="s">
        <v>228</v>
      </c>
      <c r="CJ19" s="12">
        <v>4</v>
      </c>
      <c r="CK19" s="12">
        <v>2</v>
      </c>
      <c r="CL19" s="23">
        <v>15616</v>
      </c>
      <c r="CM19" s="909">
        <f t="shared" si="17"/>
        <v>0.5</v>
      </c>
      <c r="CN19" s="11" t="s">
        <v>228</v>
      </c>
      <c r="CO19" s="12">
        <v>2</v>
      </c>
      <c r="CP19" s="12">
        <v>1</v>
      </c>
      <c r="CQ19" s="23">
        <v>7828</v>
      </c>
      <c r="CR19" s="919">
        <f t="shared" si="18"/>
        <v>0.5</v>
      </c>
      <c r="CS19" s="12" t="s">
        <v>228</v>
      </c>
      <c r="CT19" s="12">
        <v>1</v>
      </c>
      <c r="CU19" s="12"/>
      <c r="CV19" s="23"/>
      <c r="CW19" s="919">
        <f t="shared" si="19"/>
        <v>0</v>
      </c>
      <c r="CX19" s="12" t="s">
        <v>228</v>
      </c>
      <c r="CY19" s="12">
        <v>2</v>
      </c>
      <c r="CZ19" s="12"/>
      <c r="DA19" s="23">
        <v>250</v>
      </c>
      <c r="DB19" s="919">
        <f t="shared" si="20"/>
        <v>0</v>
      </c>
      <c r="DC19" s="12" t="s">
        <v>228</v>
      </c>
      <c r="DD19" s="12">
        <v>2</v>
      </c>
      <c r="DE19" s="12">
        <v>2</v>
      </c>
      <c r="DF19" s="23">
        <v>17379</v>
      </c>
      <c r="DG19" s="919">
        <f t="shared" si="21"/>
        <v>1</v>
      </c>
      <c r="DH19" s="12" t="s">
        <v>228</v>
      </c>
      <c r="DI19" s="12">
        <v>2</v>
      </c>
      <c r="DJ19" s="12"/>
      <c r="DK19" s="23">
        <v>450</v>
      </c>
      <c r="DL19" s="919">
        <f t="shared" si="22"/>
        <v>0</v>
      </c>
      <c r="DM19" s="12" t="s">
        <v>228</v>
      </c>
      <c r="DN19" s="12">
        <v>2</v>
      </c>
      <c r="DO19" s="12">
        <v>1</v>
      </c>
      <c r="DP19" s="23">
        <v>8820</v>
      </c>
      <c r="DQ19" s="919">
        <f t="shared" si="23"/>
        <v>0.5</v>
      </c>
      <c r="DR19" s="12" t="s">
        <v>228</v>
      </c>
      <c r="DS19" s="12">
        <v>1</v>
      </c>
      <c r="DT19" s="12">
        <v>0</v>
      </c>
      <c r="DU19" s="23">
        <v>-832</v>
      </c>
      <c r="DV19" s="919">
        <f t="shared" si="24"/>
        <v>0</v>
      </c>
      <c r="DW19" s="12" t="s">
        <v>228</v>
      </c>
      <c r="DX19" s="12">
        <v>2</v>
      </c>
      <c r="DY19" s="12">
        <v>3</v>
      </c>
      <c r="DZ19" s="23">
        <v>22241</v>
      </c>
      <c r="EA19" s="919">
        <f t="shared" si="25"/>
        <v>1.5</v>
      </c>
      <c r="EB19" s="12" t="s">
        <v>228</v>
      </c>
      <c r="EC19" s="12">
        <v>2</v>
      </c>
      <c r="ED19" s="12"/>
      <c r="EE19" s="23"/>
      <c r="EF19" s="919">
        <f t="shared" si="26"/>
        <v>0</v>
      </c>
      <c r="EG19" s="12" t="s">
        <v>228</v>
      </c>
      <c r="EH19" s="12">
        <v>2</v>
      </c>
      <c r="EI19" s="12"/>
      <c r="EJ19" s="23">
        <v>752</v>
      </c>
      <c r="EK19" s="919">
        <f t="shared" si="27"/>
        <v>0</v>
      </c>
      <c r="EL19" s="12" t="s">
        <v>228</v>
      </c>
      <c r="EM19" s="12"/>
      <c r="EN19" s="12"/>
      <c r="EO19" s="23"/>
      <c r="EP19" s="919" t="e">
        <f t="shared" si="28"/>
        <v>#DIV/0!</v>
      </c>
      <c r="EQ19" s="12" t="s">
        <v>228</v>
      </c>
      <c r="ER19" s="12"/>
      <c r="ES19" s="12"/>
      <c r="ET19" s="23"/>
      <c r="EU19" s="919" t="e">
        <f t="shared" si="29"/>
        <v>#DIV/0!</v>
      </c>
      <c r="EV19" s="12" t="s">
        <v>228</v>
      </c>
      <c r="EW19" s="12"/>
      <c r="EX19" s="12"/>
      <c r="EY19" s="23"/>
      <c r="EZ19" s="919" t="e">
        <f t="shared" si="30"/>
        <v>#DIV/0!</v>
      </c>
      <c r="FA19" s="12" t="s">
        <v>228</v>
      </c>
      <c r="FB19" s="12"/>
      <c r="FC19" s="12"/>
      <c r="FD19" s="23"/>
      <c r="FE19" s="919" t="e">
        <f t="shared" si="31"/>
        <v>#DIV/0!</v>
      </c>
      <c r="FF19" s="12" t="s">
        <v>228</v>
      </c>
      <c r="FG19" s="12"/>
      <c r="FH19" s="12"/>
      <c r="FI19" s="23"/>
      <c r="FJ19" s="919" t="e">
        <f t="shared" si="32"/>
        <v>#DIV/0!</v>
      </c>
      <c r="FK19" s="12" t="s">
        <v>228</v>
      </c>
      <c r="FL19" s="12"/>
      <c r="FM19" s="12"/>
      <c r="FN19" s="23"/>
      <c r="FO19" s="919" t="e">
        <f t="shared" si="33"/>
        <v>#DIV/0!</v>
      </c>
      <c r="FP19" s="12" t="s">
        <v>228</v>
      </c>
      <c r="FQ19" s="12"/>
      <c r="FR19" s="12"/>
      <c r="FS19" s="23"/>
      <c r="FT19" s="919" t="e">
        <f t="shared" si="34"/>
        <v>#DIV/0!</v>
      </c>
      <c r="FU19" s="12" t="s">
        <v>228</v>
      </c>
      <c r="FV19" s="12"/>
      <c r="FW19" s="12"/>
      <c r="FX19" s="23"/>
      <c r="FY19" s="919" t="e">
        <f t="shared" si="35"/>
        <v>#DIV/0!</v>
      </c>
      <c r="FZ19" s="12" t="s">
        <v>228</v>
      </c>
      <c r="GA19" s="12"/>
      <c r="GB19" s="12"/>
      <c r="GC19" s="23"/>
      <c r="GD19" s="919" t="e">
        <f t="shared" si="36"/>
        <v>#DIV/0!</v>
      </c>
      <c r="GE19" s="12" t="s">
        <v>228</v>
      </c>
      <c r="GF19" s="12"/>
      <c r="GG19" s="12"/>
      <c r="GH19" s="23"/>
      <c r="GI19" s="919" t="e">
        <f t="shared" si="37"/>
        <v>#DIV/0!</v>
      </c>
      <c r="GJ19" s="12" t="s">
        <v>228</v>
      </c>
      <c r="GK19" s="12"/>
      <c r="GL19" s="12"/>
      <c r="GM19" s="23"/>
      <c r="GN19" s="919" t="e">
        <f t="shared" si="38"/>
        <v>#DIV/0!</v>
      </c>
      <c r="GO19" s="12" t="s">
        <v>228</v>
      </c>
      <c r="GP19" s="12"/>
      <c r="GQ19" s="12"/>
      <c r="GR19" s="23"/>
      <c r="GS19" s="919" t="e">
        <f t="shared" si="39"/>
        <v>#DIV/0!</v>
      </c>
      <c r="GT19" s="12" t="s">
        <v>228</v>
      </c>
      <c r="GU19" s="12"/>
      <c r="GV19" s="12"/>
      <c r="GW19" s="23"/>
      <c r="GX19" s="919" t="e">
        <f t="shared" si="40"/>
        <v>#DIV/0!</v>
      </c>
      <c r="GY19" s="12" t="s">
        <v>228</v>
      </c>
      <c r="GZ19" s="12"/>
      <c r="HA19" s="12"/>
      <c r="HB19" s="23"/>
      <c r="HC19" s="919" t="e">
        <f t="shared" si="41"/>
        <v>#DIV/0!</v>
      </c>
      <c r="HD19" s="12" t="s">
        <v>228</v>
      </c>
      <c r="HE19" s="12"/>
      <c r="HF19" s="12"/>
      <c r="HG19" s="23"/>
      <c r="HH19" s="919" t="e">
        <f t="shared" si="42"/>
        <v>#DIV/0!</v>
      </c>
      <c r="HI19" s="12" t="s">
        <v>228</v>
      </c>
      <c r="HJ19" s="12"/>
      <c r="HK19" s="12"/>
      <c r="HL19" s="23"/>
      <c r="HM19" s="919" t="e">
        <f t="shared" si="43"/>
        <v>#DIV/0!</v>
      </c>
      <c r="HN19" s="12" t="s">
        <v>228</v>
      </c>
      <c r="HO19" s="12"/>
      <c r="HP19" s="12"/>
      <c r="HQ19" s="23"/>
      <c r="HR19" s="919" t="e">
        <f t="shared" si="44"/>
        <v>#DIV/0!</v>
      </c>
      <c r="HS19" s="12" t="s">
        <v>228</v>
      </c>
      <c r="HT19" s="12"/>
      <c r="HU19" s="12"/>
      <c r="HV19" s="23"/>
      <c r="HW19" s="919" t="e">
        <f t="shared" si="45"/>
        <v>#DIV/0!</v>
      </c>
      <c r="HX19" s="12" t="s">
        <v>228</v>
      </c>
      <c r="HY19" s="12"/>
      <c r="HZ19" s="12"/>
      <c r="IA19" s="23"/>
      <c r="IB19" s="919" t="e">
        <f t="shared" si="55"/>
        <v>#DIV/0!</v>
      </c>
      <c r="IC19" s="12" t="s">
        <v>228</v>
      </c>
      <c r="ID19" s="12"/>
      <c r="IE19" s="12"/>
      <c r="IF19" s="23"/>
      <c r="IG19" s="919" t="e">
        <f t="shared" si="46"/>
        <v>#DIV/0!</v>
      </c>
      <c r="IH19" s="12" t="s">
        <v>228</v>
      </c>
      <c r="II19" s="12"/>
      <c r="IJ19" s="12"/>
      <c r="IK19" s="23"/>
      <c r="IL19" s="919" t="e">
        <f t="shared" si="47"/>
        <v>#DIV/0!</v>
      </c>
      <c r="IM19" s="12" t="s">
        <v>228</v>
      </c>
      <c r="IN19" s="12"/>
      <c r="IO19" s="12"/>
      <c r="IP19" s="23"/>
      <c r="IQ19" s="919" t="e">
        <f t="shared" si="48"/>
        <v>#DIV/0!</v>
      </c>
      <c r="IR19" s="12" t="s">
        <v>228</v>
      </c>
      <c r="IS19" s="12"/>
      <c r="IT19" s="12"/>
      <c r="IU19" s="23"/>
      <c r="IV19" s="919" t="e">
        <f t="shared" si="49"/>
        <v>#DIV/0!</v>
      </c>
      <c r="IW19" s="12" t="s">
        <v>228</v>
      </c>
      <c r="IX19" s="12"/>
      <c r="IY19" s="12"/>
      <c r="IZ19" s="23"/>
      <c r="JA19" s="919" t="e">
        <f t="shared" si="50"/>
        <v>#DIV/0!</v>
      </c>
      <c r="JB19" s="74" t="s">
        <v>228</v>
      </c>
      <c r="JC19" s="52">
        <f t="shared" si="51"/>
        <v>37</v>
      </c>
      <c r="JD19" s="52">
        <f t="shared" si="52"/>
        <v>15</v>
      </c>
      <c r="JE19" s="60">
        <f t="shared" si="53"/>
        <v>122490</v>
      </c>
      <c r="JF19" s="903">
        <f t="shared" si="54"/>
        <v>0.40540540540540543</v>
      </c>
    </row>
    <row r="20" spans="1:266" x14ac:dyDescent="0.25">
      <c r="A20" s="1129"/>
      <c r="B20" s="804" t="s">
        <v>230</v>
      </c>
      <c r="C20" s="12">
        <v>2</v>
      </c>
      <c r="D20" s="12"/>
      <c r="E20" s="23"/>
      <c r="F20" s="956">
        <f t="shared" si="0"/>
        <v>0</v>
      </c>
      <c r="G20" s="804" t="s">
        <v>230</v>
      </c>
      <c r="H20" s="12"/>
      <c r="I20" s="12"/>
      <c r="J20" s="23"/>
      <c r="K20" s="956" t="e">
        <f t="shared" si="1"/>
        <v>#DIV/0!</v>
      </c>
      <c r="L20" s="804" t="s">
        <v>230</v>
      </c>
      <c r="M20" s="12">
        <v>2</v>
      </c>
      <c r="N20" s="12">
        <v>1</v>
      </c>
      <c r="O20" s="23">
        <v>38871</v>
      </c>
      <c r="P20" s="956">
        <f t="shared" si="2"/>
        <v>0.5</v>
      </c>
      <c r="Q20" s="804" t="s">
        <v>230</v>
      </c>
      <c r="R20" s="12">
        <v>1</v>
      </c>
      <c r="S20" s="12">
        <v>1</v>
      </c>
      <c r="T20" s="23">
        <v>19572</v>
      </c>
      <c r="U20" s="956">
        <f t="shared" si="3"/>
        <v>1</v>
      </c>
      <c r="V20" s="804" t="s">
        <v>230</v>
      </c>
      <c r="W20" s="12">
        <v>1</v>
      </c>
      <c r="X20" s="12"/>
      <c r="Y20" s="23"/>
      <c r="Z20" s="956">
        <f t="shared" si="4"/>
        <v>0</v>
      </c>
      <c r="AA20" s="804" t="s">
        <v>230</v>
      </c>
      <c r="AB20" s="12">
        <v>1</v>
      </c>
      <c r="AC20" s="12"/>
      <c r="AD20" s="23"/>
      <c r="AE20" s="956">
        <f t="shared" si="5"/>
        <v>0</v>
      </c>
      <c r="AF20" s="804" t="s">
        <v>230</v>
      </c>
      <c r="AG20" s="12"/>
      <c r="AH20" s="12"/>
      <c r="AI20" s="23"/>
      <c r="AJ20" s="956" t="e">
        <f t="shared" si="6"/>
        <v>#DIV/0!</v>
      </c>
      <c r="AK20" s="804" t="s">
        <v>230</v>
      </c>
      <c r="AL20" s="12"/>
      <c r="AM20" s="12"/>
      <c r="AN20" s="23"/>
      <c r="AO20" s="956" t="e">
        <f t="shared" si="7"/>
        <v>#DIV/0!</v>
      </c>
      <c r="AP20" s="804" t="s">
        <v>230</v>
      </c>
      <c r="AQ20" s="12"/>
      <c r="AR20" s="12">
        <v>1</v>
      </c>
      <c r="AS20" s="23">
        <v>15372</v>
      </c>
      <c r="AT20" s="956" t="e">
        <f t="shared" si="8"/>
        <v>#DIV/0!</v>
      </c>
      <c r="AU20" s="804" t="s">
        <v>230</v>
      </c>
      <c r="AV20" s="12"/>
      <c r="AW20" s="12"/>
      <c r="AX20" s="23"/>
      <c r="AY20" s="956" t="e">
        <f t="shared" si="9"/>
        <v>#DIV/0!</v>
      </c>
      <c r="AZ20" s="804" t="s">
        <v>230</v>
      </c>
      <c r="BA20" s="12"/>
      <c r="BB20" s="12"/>
      <c r="BC20" s="23"/>
      <c r="BD20" s="956" t="e">
        <f t="shared" si="10"/>
        <v>#DIV/0!</v>
      </c>
      <c r="BE20" s="804" t="s">
        <v>230</v>
      </c>
      <c r="BF20" s="12"/>
      <c r="BG20" s="12">
        <v>1</v>
      </c>
      <c r="BH20" s="23">
        <v>33387</v>
      </c>
      <c r="BI20" s="956" t="e">
        <f t="shared" si="11"/>
        <v>#DIV/0!</v>
      </c>
      <c r="BJ20" s="804" t="s">
        <v>230</v>
      </c>
      <c r="BK20" s="12"/>
      <c r="BL20" s="12"/>
      <c r="BM20" s="23"/>
      <c r="BN20" s="956" t="e">
        <f t="shared" si="12"/>
        <v>#DIV/0!</v>
      </c>
      <c r="BO20" s="804" t="s">
        <v>230</v>
      </c>
      <c r="BP20" s="12"/>
      <c r="BQ20" s="12"/>
      <c r="BR20" s="23"/>
      <c r="BS20" s="956" t="e">
        <f t="shared" si="13"/>
        <v>#DIV/0!</v>
      </c>
      <c r="BT20" s="804" t="s">
        <v>230</v>
      </c>
      <c r="BU20" s="12"/>
      <c r="BV20" s="12"/>
      <c r="BW20" s="23"/>
      <c r="BX20" s="956" t="e">
        <f t="shared" si="14"/>
        <v>#DIV/0!</v>
      </c>
      <c r="BY20" s="804" t="s">
        <v>230</v>
      </c>
      <c r="BZ20" s="12">
        <v>2</v>
      </c>
      <c r="CA20" s="12"/>
      <c r="CB20" s="23"/>
      <c r="CC20" s="956">
        <f t="shared" si="15"/>
        <v>0</v>
      </c>
      <c r="CD20" s="804" t="s">
        <v>230</v>
      </c>
      <c r="CE20" s="12"/>
      <c r="CF20" s="12"/>
      <c r="CG20" s="23">
        <v>300</v>
      </c>
      <c r="CH20" s="956" t="e">
        <f t="shared" si="16"/>
        <v>#DIV/0!</v>
      </c>
      <c r="CI20" s="804" t="s">
        <v>230</v>
      </c>
      <c r="CJ20" s="12"/>
      <c r="CK20" s="12"/>
      <c r="CL20" s="23"/>
      <c r="CM20" s="909" t="e">
        <f t="shared" si="17"/>
        <v>#DIV/0!</v>
      </c>
      <c r="CN20" s="11" t="s">
        <v>230</v>
      </c>
      <c r="CO20" s="12">
        <v>2</v>
      </c>
      <c r="CP20" s="12"/>
      <c r="CQ20" s="23"/>
      <c r="CR20" s="919">
        <f t="shared" si="18"/>
        <v>0</v>
      </c>
      <c r="CS20" s="12" t="s">
        <v>230</v>
      </c>
      <c r="CT20" s="12">
        <v>1</v>
      </c>
      <c r="CU20" s="12"/>
      <c r="CV20" s="23"/>
      <c r="CW20" s="919">
        <f t="shared" si="19"/>
        <v>0</v>
      </c>
      <c r="CX20" s="12" t="s">
        <v>230</v>
      </c>
      <c r="CY20" s="12">
        <v>2</v>
      </c>
      <c r="CZ20" s="12"/>
      <c r="DA20" s="23"/>
      <c r="DB20" s="919">
        <f t="shared" si="20"/>
        <v>0</v>
      </c>
      <c r="DC20" s="12" t="s">
        <v>230</v>
      </c>
      <c r="DD20" s="12">
        <v>6</v>
      </c>
      <c r="DE20" s="12">
        <v>2</v>
      </c>
      <c r="DF20" s="23">
        <v>81194</v>
      </c>
      <c r="DG20" s="919">
        <f t="shared" si="21"/>
        <v>0.33333333333333331</v>
      </c>
      <c r="DH20" s="12" t="s">
        <v>230</v>
      </c>
      <c r="DI20" s="12"/>
      <c r="DJ20" s="12">
        <v>-1</v>
      </c>
      <c r="DK20" s="23">
        <v>-39422</v>
      </c>
      <c r="DL20" s="919" t="e">
        <f t="shared" si="22"/>
        <v>#DIV/0!</v>
      </c>
      <c r="DM20" s="12" t="s">
        <v>230</v>
      </c>
      <c r="DN20" s="12"/>
      <c r="DO20" s="12"/>
      <c r="DP20" s="23"/>
      <c r="DQ20" s="919" t="e">
        <f t="shared" si="23"/>
        <v>#DIV/0!</v>
      </c>
      <c r="DR20" s="12" t="s">
        <v>230</v>
      </c>
      <c r="DS20" s="12">
        <v>2</v>
      </c>
      <c r="DT20" s="12"/>
      <c r="DU20" s="23"/>
      <c r="DV20" s="919">
        <f t="shared" si="24"/>
        <v>0</v>
      </c>
      <c r="DW20" s="12" t="s">
        <v>230</v>
      </c>
      <c r="DX20" s="12">
        <v>1</v>
      </c>
      <c r="DY20" s="12"/>
      <c r="DZ20" s="23"/>
      <c r="EA20" s="919">
        <f t="shared" si="25"/>
        <v>0</v>
      </c>
      <c r="EB20" s="12" t="s">
        <v>230</v>
      </c>
      <c r="EC20" s="12">
        <v>1</v>
      </c>
      <c r="ED20" s="12"/>
      <c r="EE20" s="23"/>
      <c r="EF20" s="919">
        <f t="shared" si="26"/>
        <v>0</v>
      </c>
      <c r="EG20" s="12" t="s">
        <v>230</v>
      </c>
      <c r="EH20" s="12">
        <v>1</v>
      </c>
      <c r="EI20" s="12"/>
      <c r="EJ20" s="23"/>
      <c r="EK20" s="919">
        <f t="shared" si="27"/>
        <v>0</v>
      </c>
      <c r="EL20" s="12" t="s">
        <v>230</v>
      </c>
      <c r="EM20" s="12"/>
      <c r="EN20" s="12"/>
      <c r="EO20" s="23"/>
      <c r="EP20" s="919" t="e">
        <f t="shared" si="28"/>
        <v>#DIV/0!</v>
      </c>
      <c r="EQ20" s="12" t="s">
        <v>230</v>
      </c>
      <c r="ER20" s="12"/>
      <c r="ES20" s="12"/>
      <c r="ET20" s="23"/>
      <c r="EU20" s="919" t="e">
        <f t="shared" si="29"/>
        <v>#DIV/0!</v>
      </c>
      <c r="EV20" s="12" t="s">
        <v>230</v>
      </c>
      <c r="EW20" s="12"/>
      <c r="EX20" s="12"/>
      <c r="EY20" s="23"/>
      <c r="EZ20" s="919" t="e">
        <f t="shared" si="30"/>
        <v>#DIV/0!</v>
      </c>
      <c r="FA20" s="12" t="s">
        <v>230</v>
      </c>
      <c r="FB20" s="12"/>
      <c r="FC20" s="12"/>
      <c r="FD20" s="23"/>
      <c r="FE20" s="919" t="e">
        <f t="shared" si="31"/>
        <v>#DIV/0!</v>
      </c>
      <c r="FF20" s="12" t="s">
        <v>230</v>
      </c>
      <c r="FG20" s="12"/>
      <c r="FH20" s="12"/>
      <c r="FI20" s="23"/>
      <c r="FJ20" s="919" t="e">
        <f t="shared" si="32"/>
        <v>#DIV/0!</v>
      </c>
      <c r="FK20" s="12" t="s">
        <v>230</v>
      </c>
      <c r="FL20" s="12"/>
      <c r="FM20" s="12"/>
      <c r="FN20" s="23"/>
      <c r="FO20" s="919" t="e">
        <f t="shared" si="33"/>
        <v>#DIV/0!</v>
      </c>
      <c r="FP20" s="12" t="s">
        <v>230</v>
      </c>
      <c r="FQ20" s="12"/>
      <c r="FR20" s="12"/>
      <c r="FS20" s="23"/>
      <c r="FT20" s="919" t="e">
        <f t="shared" si="34"/>
        <v>#DIV/0!</v>
      </c>
      <c r="FU20" s="12" t="s">
        <v>230</v>
      </c>
      <c r="FV20" s="12"/>
      <c r="FW20" s="12"/>
      <c r="FX20" s="23"/>
      <c r="FY20" s="919" t="e">
        <f t="shared" si="35"/>
        <v>#DIV/0!</v>
      </c>
      <c r="FZ20" s="12" t="s">
        <v>230</v>
      </c>
      <c r="GA20" s="12"/>
      <c r="GB20" s="12"/>
      <c r="GC20" s="23"/>
      <c r="GD20" s="919" t="e">
        <f t="shared" si="36"/>
        <v>#DIV/0!</v>
      </c>
      <c r="GE20" s="12" t="s">
        <v>230</v>
      </c>
      <c r="GF20" s="12"/>
      <c r="GG20" s="12"/>
      <c r="GH20" s="23"/>
      <c r="GI20" s="919" t="e">
        <f t="shared" si="37"/>
        <v>#DIV/0!</v>
      </c>
      <c r="GJ20" s="12" t="s">
        <v>230</v>
      </c>
      <c r="GK20" s="12"/>
      <c r="GL20" s="12"/>
      <c r="GM20" s="23"/>
      <c r="GN20" s="919" t="e">
        <f t="shared" si="38"/>
        <v>#DIV/0!</v>
      </c>
      <c r="GO20" s="12" t="s">
        <v>230</v>
      </c>
      <c r="GP20" s="12"/>
      <c r="GQ20" s="12"/>
      <c r="GR20" s="23"/>
      <c r="GS20" s="919" t="e">
        <f t="shared" si="39"/>
        <v>#DIV/0!</v>
      </c>
      <c r="GT20" s="12" t="s">
        <v>230</v>
      </c>
      <c r="GU20" s="12"/>
      <c r="GV20" s="12"/>
      <c r="GW20" s="23"/>
      <c r="GX20" s="919" t="e">
        <f t="shared" si="40"/>
        <v>#DIV/0!</v>
      </c>
      <c r="GY20" s="12" t="s">
        <v>230</v>
      </c>
      <c r="GZ20" s="12"/>
      <c r="HA20" s="12"/>
      <c r="HB20" s="23"/>
      <c r="HC20" s="919" t="e">
        <f t="shared" si="41"/>
        <v>#DIV/0!</v>
      </c>
      <c r="HD20" s="12" t="s">
        <v>230</v>
      </c>
      <c r="HE20" s="12"/>
      <c r="HF20" s="12"/>
      <c r="HG20" s="23"/>
      <c r="HH20" s="919" t="e">
        <f t="shared" si="42"/>
        <v>#DIV/0!</v>
      </c>
      <c r="HI20" s="12" t="s">
        <v>230</v>
      </c>
      <c r="HJ20" s="12"/>
      <c r="HK20" s="12"/>
      <c r="HL20" s="23"/>
      <c r="HM20" s="919" t="e">
        <f t="shared" si="43"/>
        <v>#DIV/0!</v>
      </c>
      <c r="HN20" s="12" t="s">
        <v>230</v>
      </c>
      <c r="HO20" s="12"/>
      <c r="HP20" s="12"/>
      <c r="HQ20" s="23"/>
      <c r="HR20" s="919" t="e">
        <f t="shared" si="44"/>
        <v>#DIV/0!</v>
      </c>
      <c r="HS20" s="12" t="s">
        <v>230</v>
      </c>
      <c r="HT20" s="12"/>
      <c r="HU20" s="12"/>
      <c r="HV20" s="23"/>
      <c r="HW20" s="919" t="e">
        <f t="shared" si="45"/>
        <v>#DIV/0!</v>
      </c>
      <c r="HX20" s="12" t="s">
        <v>230</v>
      </c>
      <c r="HY20" s="12"/>
      <c r="HZ20" s="12"/>
      <c r="IA20" s="23"/>
      <c r="IB20" s="919" t="e">
        <f t="shared" si="55"/>
        <v>#DIV/0!</v>
      </c>
      <c r="IC20" s="12" t="s">
        <v>230</v>
      </c>
      <c r="ID20" s="12"/>
      <c r="IE20" s="12"/>
      <c r="IF20" s="23"/>
      <c r="IG20" s="919" t="e">
        <f t="shared" si="46"/>
        <v>#DIV/0!</v>
      </c>
      <c r="IH20" s="12" t="s">
        <v>230</v>
      </c>
      <c r="II20" s="12"/>
      <c r="IJ20" s="12"/>
      <c r="IK20" s="23"/>
      <c r="IL20" s="919" t="e">
        <f t="shared" si="47"/>
        <v>#DIV/0!</v>
      </c>
      <c r="IM20" s="12" t="s">
        <v>230</v>
      </c>
      <c r="IN20" s="12"/>
      <c r="IO20" s="12"/>
      <c r="IP20" s="23"/>
      <c r="IQ20" s="919" t="e">
        <f t="shared" si="48"/>
        <v>#DIV/0!</v>
      </c>
      <c r="IR20" s="12" t="s">
        <v>230</v>
      </c>
      <c r="IS20" s="12"/>
      <c r="IT20" s="12"/>
      <c r="IU20" s="23"/>
      <c r="IV20" s="919" t="e">
        <f t="shared" si="49"/>
        <v>#DIV/0!</v>
      </c>
      <c r="IW20" s="12" t="s">
        <v>230</v>
      </c>
      <c r="IX20" s="12"/>
      <c r="IY20" s="12"/>
      <c r="IZ20" s="23"/>
      <c r="JA20" s="919" t="e">
        <f t="shared" si="50"/>
        <v>#DIV/0!</v>
      </c>
      <c r="JB20" s="74" t="s">
        <v>230</v>
      </c>
      <c r="JC20" s="52">
        <f t="shared" si="51"/>
        <v>25</v>
      </c>
      <c r="JD20" s="52">
        <f t="shared" si="52"/>
        <v>5</v>
      </c>
      <c r="JE20" s="60">
        <f t="shared" si="53"/>
        <v>149274</v>
      </c>
      <c r="JF20" s="903">
        <f t="shared" si="54"/>
        <v>0.2</v>
      </c>
    </row>
    <row r="21" spans="1:266" x14ac:dyDescent="0.25">
      <c r="A21" s="1129"/>
      <c r="B21" s="804" t="s">
        <v>234</v>
      </c>
      <c r="C21" s="12"/>
      <c r="D21" s="12"/>
      <c r="E21" s="23"/>
      <c r="F21" s="956" t="e">
        <f t="shared" si="0"/>
        <v>#DIV/0!</v>
      </c>
      <c r="G21" s="804" t="s">
        <v>234</v>
      </c>
      <c r="H21" s="12"/>
      <c r="I21" s="12"/>
      <c r="J21" s="23"/>
      <c r="K21" s="956" t="e">
        <f t="shared" si="1"/>
        <v>#DIV/0!</v>
      </c>
      <c r="L21" s="804" t="s">
        <v>234</v>
      </c>
      <c r="M21" s="12"/>
      <c r="N21" s="12"/>
      <c r="O21" s="23"/>
      <c r="P21" s="956" t="e">
        <f t="shared" si="2"/>
        <v>#DIV/0!</v>
      </c>
      <c r="Q21" s="804" t="s">
        <v>234</v>
      </c>
      <c r="R21" s="12"/>
      <c r="S21" s="12"/>
      <c r="T21" s="23"/>
      <c r="U21" s="956" t="e">
        <f t="shared" si="3"/>
        <v>#DIV/0!</v>
      </c>
      <c r="V21" s="804" t="s">
        <v>234</v>
      </c>
      <c r="W21" s="12"/>
      <c r="X21" s="12"/>
      <c r="Y21" s="23"/>
      <c r="Z21" s="956" t="e">
        <f t="shared" si="4"/>
        <v>#DIV/0!</v>
      </c>
      <c r="AA21" s="804" t="s">
        <v>234</v>
      </c>
      <c r="AB21" s="12"/>
      <c r="AC21" s="12"/>
      <c r="AD21" s="23"/>
      <c r="AE21" s="956" t="e">
        <f t="shared" si="5"/>
        <v>#DIV/0!</v>
      </c>
      <c r="AF21" s="804" t="s">
        <v>234</v>
      </c>
      <c r="AG21" s="12"/>
      <c r="AH21" s="12"/>
      <c r="AI21" s="23"/>
      <c r="AJ21" s="956" t="e">
        <f t="shared" si="6"/>
        <v>#DIV/0!</v>
      </c>
      <c r="AK21" s="804" t="s">
        <v>234</v>
      </c>
      <c r="AL21" s="12"/>
      <c r="AM21" s="12"/>
      <c r="AN21" s="23"/>
      <c r="AO21" s="956" t="e">
        <f t="shared" si="7"/>
        <v>#DIV/0!</v>
      </c>
      <c r="AP21" s="804" t="s">
        <v>234</v>
      </c>
      <c r="AQ21" s="12"/>
      <c r="AR21" s="12"/>
      <c r="AS21" s="23"/>
      <c r="AT21" s="956" t="e">
        <f t="shared" si="8"/>
        <v>#DIV/0!</v>
      </c>
      <c r="AU21" s="804" t="s">
        <v>234</v>
      </c>
      <c r="AV21" s="12"/>
      <c r="AW21" s="12"/>
      <c r="AX21" s="23"/>
      <c r="AY21" s="956" t="e">
        <f t="shared" si="9"/>
        <v>#DIV/0!</v>
      </c>
      <c r="AZ21" s="804" t="s">
        <v>234</v>
      </c>
      <c r="BA21" s="12"/>
      <c r="BB21" s="12"/>
      <c r="BC21" s="23"/>
      <c r="BD21" s="956" t="e">
        <f t="shared" si="10"/>
        <v>#DIV/0!</v>
      </c>
      <c r="BE21" s="804" t="s">
        <v>234</v>
      </c>
      <c r="BF21" s="12"/>
      <c r="BG21" s="12"/>
      <c r="BH21" s="23"/>
      <c r="BI21" s="956" t="e">
        <f t="shared" si="11"/>
        <v>#DIV/0!</v>
      </c>
      <c r="BJ21" s="804" t="s">
        <v>234</v>
      </c>
      <c r="BK21" s="12"/>
      <c r="BL21" s="12"/>
      <c r="BM21" s="23"/>
      <c r="BN21" s="956" t="e">
        <f t="shared" si="12"/>
        <v>#DIV/0!</v>
      </c>
      <c r="BO21" s="804" t="s">
        <v>234</v>
      </c>
      <c r="BP21" s="12"/>
      <c r="BQ21" s="12"/>
      <c r="BR21" s="23"/>
      <c r="BS21" s="956" t="e">
        <f t="shared" si="13"/>
        <v>#DIV/0!</v>
      </c>
      <c r="BT21" s="804" t="s">
        <v>234</v>
      </c>
      <c r="BU21" s="12"/>
      <c r="BV21" s="12"/>
      <c r="BW21" s="23"/>
      <c r="BX21" s="956" t="e">
        <f t="shared" si="14"/>
        <v>#DIV/0!</v>
      </c>
      <c r="BY21" s="804" t="s">
        <v>234</v>
      </c>
      <c r="BZ21" s="12"/>
      <c r="CA21" s="12"/>
      <c r="CB21" s="23"/>
      <c r="CC21" s="956" t="e">
        <f t="shared" si="15"/>
        <v>#DIV/0!</v>
      </c>
      <c r="CD21" s="804" t="s">
        <v>234</v>
      </c>
      <c r="CE21" s="12"/>
      <c r="CF21" s="12"/>
      <c r="CG21" s="23"/>
      <c r="CH21" s="956" t="e">
        <f t="shared" si="16"/>
        <v>#DIV/0!</v>
      </c>
      <c r="CI21" s="804" t="s">
        <v>234</v>
      </c>
      <c r="CJ21" s="12"/>
      <c r="CK21" s="12"/>
      <c r="CL21" s="23"/>
      <c r="CM21" s="909" t="e">
        <f t="shared" si="17"/>
        <v>#DIV/0!</v>
      </c>
      <c r="CN21" s="11" t="s">
        <v>234</v>
      </c>
      <c r="CO21" s="12"/>
      <c r="CP21" s="12"/>
      <c r="CQ21" s="23"/>
      <c r="CR21" s="919" t="e">
        <f t="shared" si="18"/>
        <v>#DIV/0!</v>
      </c>
      <c r="CS21" s="12" t="s">
        <v>234</v>
      </c>
      <c r="CT21" s="12">
        <v>1</v>
      </c>
      <c r="CU21" s="12"/>
      <c r="CV21" s="23"/>
      <c r="CW21" s="919">
        <f t="shared" si="19"/>
        <v>0</v>
      </c>
      <c r="CX21" s="12" t="s">
        <v>234</v>
      </c>
      <c r="CY21" s="12"/>
      <c r="CZ21" s="12"/>
      <c r="DA21" s="23"/>
      <c r="DB21" s="919" t="e">
        <f t="shared" si="20"/>
        <v>#DIV/0!</v>
      </c>
      <c r="DC21" s="12" t="s">
        <v>234</v>
      </c>
      <c r="DD21" s="12"/>
      <c r="DE21" s="12"/>
      <c r="DF21" s="23"/>
      <c r="DG21" s="919" t="e">
        <f t="shared" si="21"/>
        <v>#DIV/0!</v>
      </c>
      <c r="DH21" s="12" t="s">
        <v>234</v>
      </c>
      <c r="DI21" s="12"/>
      <c r="DJ21" s="12"/>
      <c r="DK21" s="23"/>
      <c r="DL21" s="919" t="e">
        <f t="shared" si="22"/>
        <v>#DIV/0!</v>
      </c>
      <c r="DM21" s="12" t="s">
        <v>234</v>
      </c>
      <c r="DN21" s="12"/>
      <c r="DO21" s="12"/>
      <c r="DP21" s="23"/>
      <c r="DQ21" s="919" t="e">
        <f t="shared" si="23"/>
        <v>#DIV/0!</v>
      </c>
      <c r="DR21" s="12" t="s">
        <v>234</v>
      </c>
      <c r="DS21" s="12"/>
      <c r="DT21" s="12"/>
      <c r="DU21" s="23"/>
      <c r="DV21" s="919" t="e">
        <f t="shared" si="24"/>
        <v>#DIV/0!</v>
      </c>
      <c r="DW21" s="12" t="s">
        <v>234</v>
      </c>
      <c r="DX21" s="12"/>
      <c r="DY21" s="12"/>
      <c r="DZ21" s="23"/>
      <c r="EA21" s="919" t="e">
        <f t="shared" si="25"/>
        <v>#DIV/0!</v>
      </c>
      <c r="EB21" s="12" t="s">
        <v>234</v>
      </c>
      <c r="EC21" s="12"/>
      <c r="ED21" s="12"/>
      <c r="EE21" s="23"/>
      <c r="EF21" s="919" t="e">
        <f t="shared" si="26"/>
        <v>#DIV/0!</v>
      </c>
      <c r="EG21" s="12" t="s">
        <v>234</v>
      </c>
      <c r="EH21" s="12"/>
      <c r="EI21" s="12"/>
      <c r="EJ21" s="23"/>
      <c r="EK21" s="919" t="e">
        <f t="shared" si="27"/>
        <v>#DIV/0!</v>
      </c>
      <c r="EL21" s="12" t="s">
        <v>234</v>
      </c>
      <c r="EM21" s="12"/>
      <c r="EN21" s="12"/>
      <c r="EO21" s="23"/>
      <c r="EP21" s="919" t="e">
        <f t="shared" si="28"/>
        <v>#DIV/0!</v>
      </c>
      <c r="EQ21" s="12" t="s">
        <v>234</v>
      </c>
      <c r="ER21" s="12"/>
      <c r="ES21" s="12"/>
      <c r="ET21" s="23"/>
      <c r="EU21" s="919" t="e">
        <f t="shared" si="29"/>
        <v>#DIV/0!</v>
      </c>
      <c r="EV21" s="12" t="s">
        <v>234</v>
      </c>
      <c r="EW21" s="12"/>
      <c r="EX21" s="12"/>
      <c r="EY21" s="23"/>
      <c r="EZ21" s="919" t="e">
        <f t="shared" si="30"/>
        <v>#DIV/0!</v>
      </c>
      <c r="FA21" s="12" t="s">
        <v>234</v>
      </c>
      <c r="FB21" s="12"/>
      <c r="FC21" s="12"/>
      <c r="FD21" s="23"/>
      <c r="FE21" s="919" t="e">
        <f t="shared" si="31"/>
        <v>#DIV/0!</v>
      </c>
      <c r="FF21" s="12" t="s">
        <v>234</v>
      </c>
      <c r="FG21" s="12"/>
      <c r="FH21" s="12"/>
      <c r="FI21" s="23"/>
      <c r="FJ21" s="919" t="e">
        <f t="shared" si="32"/>
        <v>#DIV/0!</v>
      </c>
      <c r="FK21" s="12" t="s">
        <v>234</v>
      </c>
      <c r="FL21" s="12"/>
      <c r="FM21" s="12"/>
      <c r="FN21" s="23"/>
      <c r="FO21" s="919" t="e">
        <f t="shared" si="33"/>
        <v>#DIV/0!</v>
      </c>
      <c r="FP21" s="12" t="s">
        <v>234</v>
      </c>
      <c r="FQ21" s="12"/>
      <c r="FR21" s="12"/>
      <c r="FS21" s="23"/>
      <c r="FT21" s="919" t="e">
        <f t="shared" si="34"/>
        <v>#DIV/0!</v>
      </c>
      <c r="FU21" s="12" t="s">
        <v>234</v>
      </c>
      <c r="FV21" s="12"/>
      <c r="FW21" s="12"/>
      <c r="FX21" s="23"/>
      <c r="FY21" s="919" t="e">
        <f t="shared" si="35"/>
        <v>#DIV/0!</v>
      </c>
      <c r="FZ21" s="12" t="s">
        <v>234</v>
      </c>
      <c r="GA21" s="12"/>
      <c r="GB21" s="12"/>
      <c r="GC21" s="23"/>
      <c r="GD21" s="919" t="e">
        <f t="shared" si="36"/>
        <v>#DIV/0!</v>
      </c>
      <c r="GE21" s="12" t="s">
        <v>234</v>
      </c>
      <c r="GF21" s="12"/>
      <c r="GG21" s="12"/>
      <c r="GH21" s="23"/>
      <c r="GI21" s="919" t="e">
        <f t="shared" si="37"/>
        <v>#DIV/0!</v>
      </c>
      <c r="GJ21" s="12" t="s">
        <v>234</v>
      </c>
      <c r="GK21" s="12"/>
      <c r="GL21" s="12"/>
      <c r="GM21" s="23"/>
      <c r="GN21" s="919" t="e">
        <f t="shared" si="38"/>
        <v>#DIV/0!</v>
      </c>
      <c r="GO21" s="12" t="s">
        <v>234</v>
      </c>
      <c r="GP21" s="12"/>
      <c r="GQ21" s="12"/>
      <c r="GR21" s="23"/>
      <c r="GS21" s="919" t="e">
        <f t="shared" si="39"/>
        <v>#DIV/0!</v>
      </c>
      <c r="GT21" s="12" t="s">
        <v>234</v>
      </c>
      <c r="GU21" s="12"/>
      <c r="GV21" s="12"/>
      <c r="GW21" s="23"/>
      <c r="GX21" s="919" t="e">
        <f t="shared" si="40"/>
        <v>#DIV/0!</v>
      </c>
      <c r="GY21" s="12" t="s">
        <v>234</v>
      </c>
      <c r="GZ21" s="12"/>
      <c r="HA21" s="12"/>
      <c r="HB21" s="23"/>
      <c r="HC21" s="919" t="e">
        <f t="shared" si="41"/>
        <v>#DIV/0!</v>
      </c>
      <c r="HD21" s="12" t="s">
        <v>234</v>
      </c>
      <c r="HE21" s="12"/>
      <c r="HF21" s="12"/>
      <c r="HG21" s="23"/>
      <c r="HH21" s="919" t="e">
        <f t="shared" si="42"/>
        <v>#DIV/0!</v>
      </c>
      <c r="HI21" s="12" t="s">
        <v>234</v>
      </c>
      <c r="HJ21" s="12"/>
      <c r="HK21" s="12"/>
      <c r="HL21" s="23"/>
      <c r="HM21" s="919" t="e">
        <f t="shared" si="43"/>
        <v>#DIV/0!</v>
      </c>
      <c r="HN21" s="12" t="s">
        <v>234</v>
      </c>
      <c r="HO21" s="12"/>
      <c r="HP21" s="12"/>
      <c r="HQ21" s="23"/>
      <c r="HR21" s="919" t="e">
        <f t="shared" si="44"/>
        <v>#DIV/0!</v>
      </c>
      <c r="HS21" s="12" t="s">
        <v>234</v>
      </c>
      <c r="HT21" s="12"/>
      <c r="HU21" s="12"/>
      <c r="HV21" s="23"/>
      <c r="HW21" s="919" t="e">
        <f t="shared" si="45"/>
        <v>#DIV/0!</v>
      </c>
      <c r="HX21" s="12" t="s">
        <v>234</v>
      </c>
      <c r="HY21" s="12"/>
      <c r="HZ21" s="12"/>
      <c r="IA21" s="23"/>
      <c r="IB21" s="919" t="e">
        <f t="shared" si="55"/>
        <v>#DIV/0!</v>
      </c>
      <c r="IC21" s="12" t="s">
        <v>234</v>
      </c>
      <c r="ID21" s="12"/>
      <c r="IE21" s="12"/>
      <c r="IF21" s="23"/>
      <c r="IG21" s="919" t="e">
        <f t="shared" si="46"/>
        <v>#DIV/0!</v>
      </c>
      <c r="IH21" s="12" t="s">
        <v>234</v>
      </c>
      <c r="II21" s="12"/>
      <c r="IJ21" s="12"/>
      <c r="IK21" s="23"/>
      <c r="IL21" s="919" t="e">
        <f t="shared" si="47"/>
        <v>#DIV/0!</v>
      </c>
      <c r="IM21" s="12" t="s">
        <v>234</v>
      </c>
      <c r="IN21" s="12"/>
      <c r="IO21" s="12"/>
      <c r="IP21" s="23"/>
      <c r="IQ21" s="919" t="e">
        <f t="shared" si="48"/>
        <v>#DIV/0!</v>
      </c>
      <c r="IR21" s="12" t="s">
        <v>234</v>
      </c>
      <c r="IS21" s="12"/>
      <c r="IT21" s="12"/>
      <c r="IU21" s="23"/>
      <c r="IV21" s="919" t="e">
        <f t="shared" si="49"/>
        <v>#DIV/0!</v>
      </c>
      <c r="IW21" s="12" t="s">
        <v>234</v>
      </c>
      <c r="IX21" s="12"/>
      <c r="IY21" s="12"/>
      <c r="IZ21" s="23"/>
      <c r="JA21" s="919" t="e">
        <f t="shared" si="50"/>
        <v>#DIV/0!</v>
      </c>
      <c r="JB21" s="74" t="s">
        <v>234</v>
      </c>
      <c r="JC21" s="52">
        <f t="shared" si="51"/>
        <v>1</v>
      </c>
      <c r="JD21" s="52">
        <f t="shared" si="52"/>
        <v>0</v>
      </c>
      <c r="JE21" s="60">
        <f t="shared" si="53"/>
        <v>0</v>
      </c>
      <c r="JF21" s="903">
        <f t="shared" si="54"/>
        <v>0</v>
      </c>
    </row>
    <row r="22" spans="1:266" x14ac:dyDescent="0.25">
      <c r="A22" s="1129"/>
      <c r="B22" s="804" t="s">
        <v>232</v>
      </c>
      <c r="C22" s="12"/>
      <c r="D22" s="12"/>
      <c r="E22" s="23"/>
      <c r="F22" s="956" t="e">
        <f t="shared" si="0"/>
        <v>#DIV/0!</v>
      </c>
      <c r="G22" s="804" t="s">
        <v>232</v>
      </c>
      <c r="H22" s="12"/>
      <c r="I22" s="12"/>
      <c r="J22" s="23"/>
      <c r="K22" s="956" t="e">
        <f t="shared" si="1"/>
        <v>#DIV/0!</v>
      </c>
      <c r="L22" s="804" t="s">
        <v>232</v>
      </c>
      <c r="M22" s="12"/>
      <c r="N22" s="12"/>
      <c r="O22" s="23"/>
      <c r="P22" s="956" t="e">
        <f t="shared" si="2"/>
        <v>#DIV/0!</v>
      </c>
      <c r="Q22" s="804" t="s">
        <v>232</v>
      </c>
      <c r="R22" s="12"/>
      <c r="S22" s="12"/>
      <c r="T22" s="23"/>
      <c r="U22" s="956" t="e">
        <f t="shared" si="3"/>
        <v>#DIV/0!</v>
      </c>
      <c r="V22" s="804" t="s">
        <v>232</v>
      </c>
      <c r="W22" s="12"/>
      <c r="X22" s="12"/>
      <c r="Y22" s="23"/>
      <c r="Z22" s="956" t="e">
        <f t="shared" si="4"/>
        <v>#DIV/0!</v>
      </c>
      <c r="AA22" s="804" t="s">
        <v>232</v>
      </c>
      <c r="AB22" s="12"/>
      <c r="AC22" s="12"/>
      <c r="AD22" s="23"/>
      <c r="AE22" s="956" t="e">
        <f t="shared" si="5"/>
        <v>#DIV/0!</v>
      </c>
      <c r="AF22" s="804" t="s">
        <v>232</v>
      </c>
      <c r="AG22" s="12"/>
      <c r="AH22" s="12"/>
      <c r="AI22" s="23"/>
      <c r="AJ22" s="956" t="e">
        <f t="shared" si="6"/>
        <v>#DIV/0!</v>
      </c>
      <c r="AK22" s="804" t="s">
        <v>232</v>
      </c>
      <c r="AL22" s="12"/>
      <c r="AM22" s="12"/>
      <c r="AN22" s="23"/>
      <c r="AO22" s="956" t="e">
        <f t="shared" si="7"/>
        <v>#DIV/0!</v>
      </c>
      <c r="AP22" s="804" t="s">
        <v>232</v>
      </c>
      <c r="AQ22" s="12"/>
      <c r="AR22" s="12"/>
      <c r="AS22" s="23"/>
      <c r="AT22" s="956" t="e">
        <f t="shared" si="8"/>
        <v>#DIV/0!</v>
      </c>
      <c r="AU22" s="804" t="s">
        <v>232</v>
      </c>
      <c r="AV22" s="12"/>
      <c r="AW22" s="12"/>
      <c r="AX22" s="23"/>
      <c r="AY22" s="956" t="e">
        <f t="shared" si="9"/>
        <v>#DIV/0!</v>
      </c>
      <c r="AZ22" s="804" t="s">
        <v>232</v>
      </c>
      <c r="BA22" s="12"/>
      <c r="BB22" s="12"/>
      <c r="BC22" s="23"/>
      <c r="BD22" s="956" t="e">
        <f t="shared" si="10"/>
        <v>#DIV/0!</v>
      </c>
      <c r="BE22" s="804" t="s">
        <v>232</v>
      </c>
      <c r="BF22" s="12"/>
      <c r="BG22" s="12"/>
      <c r="BH22" s="23"/>
      <c r="BI22" s="956" t="e">
        <f t="shared" si="11"/>
        <v>#DIV/0!</v>
      </c>
      <c r="BJ22" s="804" t="s">
        <v>232</v>
      </c>
      <c r="BK22" s="12"/>
      <c r="BL22" s="12"/>
      <c r="BM22" s="23"/>
      <c r="BN22" s="956" t="e">
        <f t="shared" si="12"/>
        <v>#DIV/0!</v>
      </c>
      <c r="BO22" s="804" t="s">
        <v>232</v>
      </c>
      <c r="BP22" s="12"/>
      <c r="BQ22" s="12"/>
      <c r="BR22" s="23"/>
      <c r="BS22" s="956" t="e">
        <f t="shared" si="13"/>
        <v>#DIV/0!</v>
      </c>
      <c r="BT22" s="804" t="s">
        <v>232</v>
      </c>
      <c r="BU22" s="12"/>
      <c r="BV22" s="12"/>
      <c r="BW22" s="23"/>
      <c r="BX22" s="956" t="e">
        <f t="shared" si="14"/>
        <v>#DIV/0!</v>
      </c>
      <c r="BY22" s="804" t="s">
        <v>232</v>
      </c>
      <c r="BZ22" s="12"/>
      <c r="CA22" s="12"/>
      <c r="CB22" s="23"/>
      <c r="CC22" s="956" t="e">
        <f t="shared" si="15"/>
        <v>#DIV/0!</v>
      </c>
      <c r="CD22" s="804" t="s">
        <v>232</v>
      </c>
      <c r="CE22" s="12"/>
      <c r="CF22" s="12"/>
      <c r="CG22" s="23"/>
      <c r="CH22" s="956" t="e">
        <f t="shared" si="16"/>
        <v>#DIV/0!</v>
      </c>
      <c r="CI22" s="804" t="s">
        <v>232</v>
      </c>
      <c r="CJ22" s="12"/>
      <c r="CK22" s="12"/>
      <c r="CL22" s="23"/>
      <c r="CM22" s="909" t="e">
        <f t="shared" si="17"/>
        <v>#DIV/0!</v>
      </c>
      <c r="CN22" s="11" t="s">
        <v>232</v>
      </c>
      <c r="CO22" s="12"/>
      <c r="CP22" s="12"/>
      <c r="CQ22" s="23"/>
      <c r="CR22" s="919" t="e">
        <f t="shared" si="18"/>
        <v>#DIV/0!</v>
      </c>
      <c r="CS22" s="12" t="s">
        <v>232</v>
      </c>
      <c r="CT22" s="12"/>
      <c r="CU22" s="12"/>
      <c r="CV22" s="23"/>
      <c r="CW22" s="919" t="e">
        <f t="shared" si="19"/>
        <v>#DIV/0!</v>
      </c>
      <c r="CX22" s="12" t="s">
        <v>232</v>
      </c>
      <c r="CY22" s="12"/>
      <c r="CZ22" s="12"/>
      <c r="DA22" s="23"/>
      <c r="DB22" s="919" t="e">
        <f t="shared" si="20"/>
        <v>#DIV/0!</v>
      </c>
      <c r="DC22" s="12" t="s">
        <v>232</v>
      </c>
      <c r="DD22" s="12"/>
      <c r="DE22" s="12"/>
      <c r="DF22" s="23"/>
      <c r="DG22" s="919" t="e">
        <f t="shared" si="21"/>
        <v>#DIV/0!</v>
      </c>
      <c r="DH22" s="12" t="s">
        <v>232</v>
      </c>
      <c r="DI22" s="12"/>
      <c r="DJ22" s="12"/>
      <c r="DK22" s="23"/>
      <c r="DL22" s="919" t="e">
        <f t="shared" si="22"/>
        <v>#DIV/0!</v>
      </c>
      <c r="DM22" s="12" t="s">
        <v>232</v>
      </c>
      <c r="DN22" s="12"/>
      <c r="DO22" s="12"/>
      <c r="DP22" s="23"/>
      <c r="DQ22" s="919" t="e">
        <f t="shared" si="23"/>
        <v>#DIV/0!</v>
      </c>
      <c r="DR22" s="12" t="s">
        <v>232</v>
      </c>
      <c r="DS22" s="12"/>
      <c r="DT22" s="12"/>
      <c r="DU22" s="23"/>
      <c r="DV22" s="919" t="e">
        <f t="shared" si="24"/>
        <v>#DIV/0!</v>
      </c>
      <c r="DW22" s="12" t="s">
        <v>232</v>
      </c>
      <c r="DX22" s="12"/>
      <c r="DY22" s="12"/>
      <c r="DZ22" s="23"/>
      <c r="EA22" s="919" t="e">
        <f t="shared" si="25"/>
        <v>#DIV/0!</v>
      </c>
      <c r="EB22" s="12" t="s">
        <v>232</v>
      </c>
      <c r="EC22" s="12"/>
      <c r="ED22" s="12"/>
      <c r="EE22" s="23"/>
      <c r="EF22" s="919" t="e">
        <f t="shared" si="26"/>
        <v>#DIV/0!</v>
      </c>
      <c r="EG22" s="12" t="s">
        <v>232</v>
      </c>
      <c r="EH22" s="12"/>
      <c r="EI22" s="12"/>
      <c r="EJ22" s="23"/>
      <c r="EK22" s="919" t="e">
        <f t="shared" si="27"/>
        <v>#DIV/0!</v>
      </c>
      <c r="EL22" s="12" t="s">
        <v>232</v>
      </c>
      <c r="EM22" s="12"/>
      <c r="EN22" s="12"/>
      <c r="EO22" s="23"/>
      <c r="EP22" s="919" t="e">
        <f t="shared" si="28"/>
        <v>#DIV/0!</v>
      </c>
      <c r="EQ22" s="12" t="s">
        <v>232</v>
      </c>
      <c r="ER22" s="12"/>
      <c r="ES22" s="12"/>
      <c r="ET22" s="23"/>
      <c r="EU22" s="919" t="e">
        <f t="shared" si="29"/>
        <v>#DIV/0!</v>
      </c>
      <c r="EV22" s="12" t="s">
        <v>232</v>
      </c>
      <c r="EW22" s="12"/>
      <c r="EX22" s="12"/>
      <c r="EY22" s="23"/>
      <c r="EZ22" s="919" t="e">
        <f t="shared" si="30"/>
        <v>#DIV/0!</v>
      </c>
      <c r="FA22" s="12" t="s">
        <v>232</v>
      </c>
      <c r="FB22" s="12"/>
      <c r="FC22" s="12"/>
      <c r="FD22" s="23"/>
      <c r="FE22" s="919" t="e">
        <f t="shared" si="31"/>
        <v>#DIV/0!</v>
      </c>
      <c r="FF22" s="12" t="s">
        <v>232</v>
      </c>
      <c r="FG22" s="12"/>
      <c r="FH22" s="12"/>
      <c r="FI22" s="23"/>
      <c r="FJ22" s="919" t="e">
        <f t="shared" si="32"/>
        <v>#DIV/0!</v>
      </c>
      <c r="FK22" s="12" t="s">
        <v>232</v>
      </c>
      <c r="FL22" s="12"/>
      <c r="FM22" s="12"/>
      <c r="FN22" s="23"/>
      <c r="FO22" s="919" t="e">
        <f t="shared" si="33"/>
        <v>#DIV/0!</v>
      </c>
      <c r="FP22" s="12" t="s">
        <v>232</v>
      </c>
      <c r="FQ22" s="12"/>
      <c r="FR22" s="12"/>
      <c r="FS22" s="23"/>
      <c r="FT22" s="919" t="e">
        <f t="shared" si="34"/>
        <v>#DIV/0!</v>
      </c>
      <c r="FU22" s="12" t="s">
        <v>232</v>
      </c>
      <c r="FV22" s="12"/>
      <c r="FW22" s="12"/>
      <c r="FX22" s="23"/>
      <c r="FY22" s="919" t="e">
        <f t="shared" si="35"/>
        <v>#DIV/0!</v>
      </c>
      <c r="FZ22" s="12" t="s">
        <v>232</v>
      </c>
      <c r="GA22" s="12"/>
      <c r="GB22" s="12"/>
      <c r="GC22" s="23"/>
      <c r="GD22" s="919" t="e">
        <f t="shared" si="36"/>
        <v>#DIV/0!</v>
      </c>
      <c r="GE22" s="12" t="s">
        <v>232</v>
      </c>
      <c r="GF22" s="12"/>
      <c r="GG22" s="12"/>
      <c r="GH22" s="23"/>
      <c r="GI22" s="919" t="e">
        <f t="shared" si="37"/>
        <v>#DIV/0!</v>
      </c>
      <c r="GJ22" s="12" t="s">
        <v>232</v>
      </c>
      <c r="GK22" s="12"/>
      <c r="GL22" s="12"/>
      <c r="GM22" s="23"/>
      <c r="GN22" s="919" t="e">
        <f t="shared" si="38"/>
        <v>#DIV/0!</v>
      </c>
      <c r="GO22" s="12" t="s">
        <v>232</v>
      </c>
      <c r="GP22" s="12"/>
      <c r="GQ22" s="12"/>
      <c r="GR22" s="23"/>
      <c r="GS22" s="919" t="e">
        <f t="shared" si="39"/>
        <v>#DIV/0!</v>
      </c>
      <c r="GT22" s="12" t="s">
        <v>232</v>
      </c>
      <c r="GU22" s="12"/>
      <c r="GV22" s="12"/>
      <c r="GW22" s="23"/>
      <c r="GX22" s="919" t="e">
        <f t="shared" si="40"/>
        <v>#DIV/0!</v>
      </c>
      <c r="GY22" s="12" t="s">
        <v>232</v>
      </c>
      <c r="GZ22" s="12"/>
      <c r="HA22" s="12"/>
      <c r="HB22" s="23"/>
      <c r="HC22" s="919" t="e">
        <f t="shared" si="41"/>
        <v>#DIV/0!</v>
      </c>
      <c r="HD22" s="12" t="s">
        <v>232</v>
      </c>
      <c r="HE22" s="12"/>
      <c r="HF22" s="12"/>
      <c r="HG22" s="23"/>
      <c r="HH22" s="919" t="e">
        <f t="shared" si="42"/>
        <v>#DIV/0!</v>
      </c>
      <c r="HI22" s="12" t="s">
        <v>232</v>
      </c>
      <c r="HJ22" s="12"/>
      <c r="HK22" s="12"/>
      <c r="HL22" s="23"/>
      <c r="HM22" s="919" t="e">
        <f t="shared" si="43"/>
        <v>#DIV/0!</v>
      </c>
      <c r="HN22" s="12" t="s">
        <v>232</v>
      </c>
      <c r="HO22" s="12"/>
      <c r="HP22" s="12"/>
      <c r="HQ22" s="23"/>
      <c r="HR22" s="919" t="e">
        <f t="shared" si="44"/>
        <v>#DIV/0!</v>
      </c>
      <c r="HS22" s="12" t="s">
        <v>232</v>
      </c>
      <c r="HT22" s="12"/>
      <c r="HU22" s="12"/>
      <c r="HV22" s="23"/>
      <c r="HW22" s="919" t="e">
        <f t="shared" si="45"/>
        <v>#DIV/0!</v>
      </c>
      <c r="HX22" s="12" t="s">
        <v>232</v>
      </c>
      <c r="HY22" s="12"/>
      <c r="HZ22" s="12"/>
      <c r="IA22" s="23"/>
      <c r="IB22" s="919" t="e">
        <f t="shared" si="55"/>
        <v>#DIV/0!</v>
      </c>
      <c r="IC22" s="12" t="s">
        <v>232</v>
      </c>
      <c r="ID22" s="12"/>
      <c r="IE22" s="12"/>
      <c r="IF22" s="23"/>
      <c r="IG22" s="919" t="e">
        <f t="shared" si="46"/>
        <v>#DIV/0!</v>
      </c>
      <c r="IH22" s="12" t="s">
        <v>232</v>
      </c>
      <c r="II22" s="12"/>
      <c r="IJ22" s="12"/>
      <c r="IK22" s="23"/>
      <c r="IL22" s="919" t="e">
        <f t="shared" si="47"/>
        <v>#DIV/0!</v>
      </c>
      <c r="IM22" s="12" t="s">
        <v>232</v>
      </c>
      <c r="IN22" s="12"/>
      <c r="IO22" s="12"/>
      <c r="IP22" s="23"/>
      <c r="IQ22" s="919" t="e">
        <f t="shared" si="48"/>
        <v>#DIV/0!</v>
      </c>
      <c r="IR22" s="12" t="s">
        <v>232</v>
      </c>
      <c r="IS22" s="12"/>
      <c r="IT22" s="12"/>
      <c r="IU22" s="23"/>
      <c r="IV22" s="919" t="e">
        <f t="shared" si="49"/>
        <v>#DIV/0!</v>
      </c>
      <c r="IW22" s="12" t="s">
        <v>232</v>
      </c>
      <c r="IX22" s="12"/>
      <c r="IY22" s="12"/>
      <c r="IZ22" s="23"/>
      <c r="JA22" s="919" t="e">
        <f t="shared" si="50"/>
        <v>#DIV/0!</v>
      </c>
      <c r="JB22" s="74" t="s">
        <v>232</v>
      </c>
      <c r="JC22" s="52">
        <f t="shared" si="51"/>
        <v>0</v>
      </c>
      <c r="JD22" s="52">
        <f t="shared" si="52"/>
        <v>0</v>
      </c>
      <c r="JE22" s="60">
        <f t="shared" si="53"/>
        <v>0</v>
      </c>
      <c r="JF22" s="903" t="e">
        <f t="shared" si="54"/>
        <v>#DIV/0!</v>
      </c>
    </row>
    <row r="23" spans="1:266" x14ac:dyDescent="0.25">
      <c r="A23" s="1129"/>
      <c r="B23" s="804" t="s">
        <v>236</v>
      </c>
      <c r="C23" s="12"/>
      <c r="D23" s="12"/>
      <c r="E23" s="23"/>
      <c r="F23" s="956" t="e">
        <f t="shared" si="0"/>
        <v>#DIV/0!</v>
      </c>
      <c r="G23" s="804" t="s">
        <v>236</v>
      </c>
      <c r="H23" s="12"/>
      <c r="I23" s="12"/>
      <c r="J23" s="23"/>
      <c r="K23" s="956" t="e">
        <f t="shared" si="1"/>
        <v>#DIV/0!</v>
      </c>
      <c r="L23" s="804" t="s">
        <v>236</v>
      </c>
      <c r="M23" s="12"/>
      <c r="N23" s="12"/>
      <c r="O23" s="23"/>
      <c r="P23" s="956" t="e">
        <f t="shared" si="2"/>
        <v>#DIV/0!</v>
      </c>
      <c r="Q23" s="804" t="s">
        <v>236</v>
      </c>
      <c r="R23" s="12"/>
      <c r="S23" s="12"/>
      <c r="T23" s="23"/>
      <c r="U23" s="956" t="e">
        <f t="shared" si="3"/>
        <v>#DIV/0!</v>
      </c>
      <c r="V23" s="804" t="s">
        <v>236</v>
      </c>
      <c r="W23" s="12"/>
      <c r="X23" s="12"/>
      <c r="Y23" s="23"/>
      <c r="Z23" s="956" t="e">
        <f t="shared" si="4"/>
        <v>#DIV/0!</v>
      </c>
      <c r="AA23" s="804" t="s">
        <v>236</v>
      </c>
      <c r="AB23" s="12">
        <v>1</v>
      </c>
      <c r="AC23" s="12"/>
      <c r="AD23" s="23"/>
      <c r="AE23" s="956">
        <f t="shared" si="5"/>
        <v>0</v>
      </c>
      <c r="AF23" s="804" t="s">
        <v>236</v>
      </c>
      <c r="AG23" s="12"/>
      <c r="AH23" s="12"/>
      <c r="AI23" s="23"/>
      <c r="AJ23" s="956" t="e">
        <f t="shared" si="6"/>
        <v>#DIV/0!</v>
      </c>
      <c r="AK23" s="804" t="s">
        <v>236</v>
      </c>
      <c r="AL23" s="12"/>
      <c r="AM23" s="12"/>
      <c r="AN23" s="23"/>
      <c r="AO23" s="956" t="e">
        <f t="shared" si="7"/>
        <v>#DIV/0!</v>
      </c>
      <c r="AP23" s="804" t="s">
        <v>236</v>
      </c>
      <c r="AQ23" s="12"/>
      <c r="AR23" s="12"/>
      <c r="AS23" s="23"/>
      <c r="AT23" s="956" t="e">
        <f t="shared" si="8"/>
        <v>#DIV/0!</v>
      </c>
      <c r="AU23" s="804" t="s">
        <v>236</v>
      </c>
      <c r="AV23" s="12"/>
      <c r="AW23" s="12"/>
      <c r="AX23" s="23"/>
      <c r="AY23" s="956" t="e">
        <f t="shared" si="9"/>
        <v>#DIV/0!</v>
      </c>
      <c r="AZ23" s="804" t="s">
        <v>236</v>
      </c>
      <c r="BA23" s="12"/>
      <c r="BB23" s="12"/>
      <c r="BC23" s="23"/>
      <c r="BD23" s="956" t="e">
        <f t="shared" si="10"/>
        <v>#DIV/0!</v>
      </c>
      <c r="BE23" s="804" t="s">
        <v>236</v>
      </c>
      <c r="BF23" s="12"/>
      <c r="BG23" s="12"/>
      <c r="BH23" s="23"/>
      <c r="BI23" s="956" t="e">
        <f t="shared" si="11"/>
        <v>#DIV/0!</v>
      </c>
      <c r="BJ23" s="804" t="s">
        <v>236</v>
      </c>
      <c r="BK23" s="12"/>
      <c r="BL23" s="12"/>
      <c r="BM23" s="23"/>
      <c r="BN23" s="956" t="e">
        <f t="shared" si="12"/>
        <v>#DIV/0!</v>
      </c>
      <c r="BO23" s="804" t="s">
        <v>236</v>
      </c>
      <c r="BP23" s="12"/>
      <c r="BQ23" s="12"/>
      <c r="BR23" s="23"/>
      <c r="BS23" s="956" t="e">
        <f t="shared" si="13"/>
        <v>#DIV/0!</v>
      </c>
      <c r="BT23" s="804" t="s">
        <v>236</v>
      </c>
      <c r="BU23" s="12"/>
      <c r="BV23" s="12"/>
      <c r="BW23" s="23"/>
      <c r="BX23" s="956" t="e">
        <f t="shared" si="14"/>
        <v>#DIV/0!</v>
      </c>
      <c r="BY23" s="804" t="s">
        <v>236</v>
      </c>
      <c r="BZ23" s="12"/>
      <c r="CA23" s="12"/>
      <c r="CB23" s="23"/>
      <c r="CC23" s="956" t="e">
        <f t="shared" si="15"/>
        <v>#DIV/0!</v>
      </c>
      <c r="CD23" s="804" t="s">
        <v>236</v>
      </c>
      <c r="CE23" s="12"/>
      <c r="CF23" s="12"/>
      <c r="CG23" s="23"/>
      <c r="CH23" s="956" t="e">
        <f t="shared" si="16"/>
        <v>#DIV/0!</v>
      </c>
      <c r="CI23" s="804" t="s">
        <v>236</v>
      </c>
      <c r="CJ23" s="12"/>
      <c r="CK23" s="12"/>
      <c r="CL23" s="23"/>
      <c r="CM23" s="909" t="e">
        <f t="shared" si="17"/>
        <v>#DIV/0!</v>
      </c>
      <c r="CN23" s="11" t="s">
        <v>236</v>
      </c>
      <c r="CO23" s="12"/>
      <c r="CP23" s="12"/>
      <c r="CQ23" s="23"/>
      <c r="CR23" s="919" t="e">
        <f t="shared" si="18"/>
        <v>#DIV/0!</v>
      </c>
      <c r="CS23" s="12" t="s">
        <v>236</v>
      </c>
      <c r="CT23" s="12"/>
      <c r="CU23" s="12"/>
      <c r="CV23" s="23"/>
      <c r="CW23" s="919" t="e">
        <f t="shared" si="19"/>
        <v>#DIV/0!</v>
      </c>
      <c r="CX23" s="12" t="s">
        <v>236</v>
      </c>
      <c r="CY23" s="12">
        <v>2</v>
      </c>
      <c r="CZ23" s="12"/>
      <c r="DA23" s="23"/>
      <c r="DB23" s="919">
        <f t="shared" si="20"/>
        <v>0</v>
      </c>
      <c r="DC23" s="12" t="s">
        <v>236</v>
      </c>
      <c r="DD23" s="12"/>
      <c r="DE23" s="12"/>
      <c r="DF23" s="23"/>
      <c r="DG23" s="919" t="e">
        <f t="shared" si="21"/>
        <v>#DIV/0!</v>
      </c>
      <c r="DH23" s="12" t="s">
        <v>236</v>
      </c>
      <c r="DI23" s="12"/>
      <c r="DJ23" s="12"/>
      <c r="DK23" s="23"/>
      <c r="DL23" s="919" t="e">
        <f t="shared" si="22"/>
        <v>#DIV/0!</v>
      </c>
      <c r="DM23" s="12" t="s">
        <v>236</v>
      </c>
      <c r="DN23" s="12">
        <v>1</v>
      </c>
      <c r="DO23" s="12"/>
      <c r="DP23" s="23"/>
      <c r="DQ23" s="919">
        <f t="shared" si="23"/>
        <v>0</v>
      </c>
      <c r="DR23" s="12" t="s">
        <v>236</v>
      </c>
      <c r="DS23" s="12">
        <v>1</v>
      </c>
      <c r="DT23" s="12"/>
      <c r="DU23" s="23"/>
      <c r="DV23" s="919">
        <f t="shared" si="24"/>
        <v>0</v>
      </c>
      <c r="DW23" s="12" t="s">
        <v>236</v>
      </c>
      <c r="DX23" s="12">
        <v>2</v>
      </c>
      <c r="DY23" s="12"/>
      <c r="DZ23" s="23"/>
      <c r="EA23" s="919">
        <f t="shared" si="25"/>
        <v>0</v>
      </c>
      <c r="EB23" s="12" t="s">
        <v>236</v>
      </c>
      <c r="EC23" s="12">
        <v>1</v>
      </c>
      <c r="ED23" s="12"/>
      <c r="EE23" s="23"/>
      <c r="EF23" s="919">
        <f t="shared" si="26"/>
        <v>0</v>
      </c>
      <c r="EG23" s="12" t="s">
        <v>236</v>
      </c>
      <c r="EH23" s="12"/>
      <c r="EI23" s="12"/>
      <c r="EJ23" s="23"/>
      <c r="EK23" s="919" t="e">
        <f t="shared" si="27"/>
        <v>#DIV/0!</v>
      </c>
      <c r="EL23" s="12" t="s">
        <v>236</v>
      </c>
      <c r="EM23" s="12"/>
      <c r="EN23" s="12"/>
      <c r="EO23" s="23"/>
      <c r="EP23" s="919" t="e">
        <f t="shared" si="28"/>
        <v>#DIV/0!</v>
      </c>
      <c r="EQ23" s="12" t="s">
        <v>236</v>
      </c>
      <c r="ER23" s="12"/>
      <c r="ES23" s="12"/>
      <c r="ET23" s="23"/>
      <c r="EU23" s="919" t="e">
        <f t="shared" si="29"/>
        <v>#DIV/0!</v>
      </c>
      <c r="EV23" s="12" t="s">
        <v>236</v>
      </c>
      <c r="EW23" s="12"/>
      <c r="EX23" s="12"/>
      <c r="EY23" s="23"/>
      <c r="EZ23" s="919" t="e">
        <f t="shared" si="30"/>
        <v>#DIV/0!</v>
      </c>
      <c r="FA23" s="12" t="s">
        <v>236</v>
      </c>
      <c r="FB23" s="12"/>
      <c r="FC23" s="12"/>
      <c r="FD23" s="23"/>
      <c r="FE23" s="919" t="e">
        <f t="shared" si="31"/>
        <v>#DIV/0!</v>
      </c>
      <c r="FF23" s="12" t="s">
        <v>236</v>
      </c>
      <c r="FG23" s="12"/>
      <c r="FH23" s="12"/>
      <c r="FI23" s="23"/>
      <c r="FJ23" s="919" t="e">
        <f t="shared" si="32"/>
        <v>#DIV/0!</v>
      </c>
      <c r="FK23" s="12" t="s">
        <v>236</v>
      </c>
      <c r="FL23" s="12"/>
      <c r="FM23" s="12"/>
      <c r="FN23" s="23"/>
      <c r="FO23" s="919" t="e">
        <f t="shared" si="33"/>
        <v>#DIV/0!</v>
      </c>
      <c r="FP23" s="12" t="s">
        <v>236</v>
      </c>
      <c r="FQ23" s="12"/>
      <c r="FR23" s="12"/>
      <c r="FS23" s="23"/>
      <c r="FT23" s="919" t="e">
        <f t="shared" si="34"/>
        <v>#DIV/0!</v>
      </c>
      <c r="FU23" s="12" t="s">
        <v>236</v>
      </c>
      <c r="FV23" s="12"/>
      <c r="FW23" s="12"/>
      <c r="FX23" s="23"/>
      <c r="FY23" s="919" t="e">
        <f t="shared" si="35"/>
        <v>#DIV/0!</v>
      </c>
      <c r="FZ23" s="12" t="s">
        <v>236</v>
      </c>
      <c r="GA23" s="12"/>
      <c r="GB23" s="12"/>
      <c r="GC23" s="23"/>
      <c r="GD23" s="919" t="e">
        <f t="shared" si="36"/>
        <v>#DIV/0!</v>
      </c>
      <c r="GE23" s="12" t="s">
        <v>236</v>
      </c>
      <c r="GF23" s="12"/>
      <c r="GG23" s="12"/>
      <c r="GH23" s="23"/>
      <c r="GI23" s="919" t="e">
        <f t="shared" si="37"/>
        <v>#DIV/0!</v>
      </c>
      <c r="GJ23" s="12" t="s">
        <v>236</v>
      </c>
      <c r="GK23" s="12"/>
      <c r="GL23" s="12"/>
      <c r="GM23" s="23"/>
      <c r="GN23" s="919" t="e">
        <f t="shared" si="38"/>
        <v>#DIV/0!</v>
      </c>
      <c r="GO23" s="12" t="s">
        <v>236</v>
      </c>
      <c r="GP23" s="12"/>
      <c r="GQ23" s="12"/>
      <c r="GR23" s="23"/>
      <c r="GS23" s="919" t="e">
        <f t="shared" si="39"/>
        <v>#DIV/0!</v>
      </c>
      <c r="GT23" s="12" t="s">
        <v>236</v>
      </c>
      <c r="GU23" s="12"/>
      <c r="GV23" s="12"/>
      <c r="GW23" s="23"/>
      <c r="GX23" s="919" t="e">
        <f t="shared" si="40"/>
        <v>#DIV/0!</v>
      </c>
      <c r="GY23" s="12" t="s">
        <v>236</v>
      </c>
      <c r="GZ23" s="12"/>
      <c r="HA23" s="12"/>
      <c r="HB23" s="23"/>
      <c r="HC23" s="919" t="e">
        <f t="shared" si="41"/>
        <v>#DIV/0!</v>
      </c>
      <c r="HD23" s="12" t="s">
        <v>236</v>
      </c>
      <c r="HE23" s="12"/>
      <c r="HF23" s="12"/>
      <c r="HG23" s="23"/>
      <c r="HH23" s="919" t="e">
        <f t="shared" si="42"/>
        <v>#DIV/0!</v>
      </c>
      <c r="HI23" s="12" t="s">
        <v>236</v>
      </c>
      <c r="HJ23" s="12"/>
      <c r="HK23" s="12"/>
      <c r="HL23" s="23"/>
      <c r="HM23" s="919" t="e">
        <f t="shared" si="43"/>
        <v>#DIV/0!</v>
      </c>
      <c r="HN23" s="12" t="s">
        <v>236</v>
      </c>
      <c r="HO23" s="12"/>
      <c r="HP23" s="12"/>
      <c r="HQ23" s="23"/>
      <c r="HR23" s="919" t="e">
        <f t="shared" si="44"/>
        <v>#DIV/0!</v>
      </c>
      <c r="HS23" s="12" t="s">
        <v>236</v>
      </c>
      <c r="HT23" s="12"/>
      <c r="HU23" s="12"/>
      <c r="HV23" s="23"/>
      <c r="HW23" s="919" t="e">
        <f t="shared" si="45"/>
        <v>#DIV/0!</v>
      </c>
      <c r="HX23" s="12" t="s">
        <v>236</v>
      </c>
      <c r="HY23" s="12"/>
      <c r="HZ23" s="12"/>
      <c r="IA23" s="23"/>
      <c r="IB23" s="919" t="e">
        <f t="shared" si="55"/>
        <v>#DIV/0!</v>
      </c>
      <c r="IC23" s="12" t="s">
        <v>236</v>
      </c>
      <c r="ID23" s="12"/>
      <c r="IE23" s="12"/>
      <c r="IF23" s="23"/>
      <c r="IG23" s="919" t="e">
        <f t="shared" si="46"/>
        <v>#DIV/0!</v>
      </c>
      <c r="IH23" s="12" t="s">
        <v>236</v>
      </c>
      <c r="II23" s="12"/>
      <c r="IJ23" s="12"/>
      <c r="IK23" s="23"/>
      <c r="IL23" s="919" t="e">
        <f t="shared" si="47"/>
        <v>#DIV/0!</v>
      </c>
      <c r="IM23" s="12" t="s">
        <v>236</v>
      </c>
      <c r="IN23" s="12"/>
      <c r="IO23" s="12"/>
      <c r="IP23" s="23"/>
      <c r="IQ23" s="919" t="e">
        <f t="shared" si="48"/>
        <v>#DIV/0!</v>
      </c>
      <c r="IR23" s="12" t="s">
        <v>236</v>
      </c>
      <c r="IS23" s="12"/>
      <c r="IT23" s="12"/>
      <c r="IU23" s="23"/>
      <c r="IV23" s="919" t="e">
        <f t="shared" si="49"/>
        <v>#DIV/0!</v>
      </c>
      <c r="IW23" s="12" t="s">
        <v>236</v>
      </c>
      <c r="IX23" s="12"/>
      <c r="IY23" s="12"/>
      <c r="IZ23" s="23"/>
      <c r="JA23" s="919" t="e">
        <f t="shared" si="50"/>
        <v>#DIV/0!</v>
      </c>
      <c r="JB23" s="74" t="s">
        <v>236</v>
      </c>
      <c r="JC23" s="52">
        <f t="shared" si="51"/>
        <v>8</v>
      </c>
      <c r="JD23" s="52">
        <f t="shared" si="52"/>
        <v>0</v>
      </c>
      <c r="JE23" s="60">
        <f t="shared" si="53"/>
        <v>0</v>
      </c>
      <c r="JF23" s="903">
        <f t="shared" si="54"/>
        <v>0</v>
      </c>
    </row>
    <row r="24" spans="1:266" x14ac:dyDescent="0.25">
      <c r="A24" s="1151" t="s">
        <v>296</v>
      </c>
      <c r="B24" s="805" t="s">
        <v>228</v>
      </c>
      <c r="C24" s="33"/>
      <c r="D24" s="33"/>
      <c r="E24" s="34"/>
      <c r="F24" s="957" t="e">
        <f t="shared" si="0"/>
        <v>#DIV/0!</v>
      </c>
      <c r="G24" s="805" t="s">
        <v>228</v>
      </c>
      <c r="H24" s="33"/>
      <c r="I24" s="33"/>
      <c r="J24" s="34"/>
      <c r="K24" s="957" t="e">
        <f t="shared" si="1"/>
        <v>#DIV/0!</v>
      </c>
      <c r="L24" s="805" t="s">
        <v>228</v>
      </c>
      <c r="M24" s="33"/>
      <c r="N24" s="33"/>
      <c r="O24" s="34"/>
      <c r="P24" s="957" t="e">
        <f t="shared" si="2"/>
        <v>#DIV/0!</v>
      </c>
      <c r="Q24" s="805" t="s">
        <v>228</v>
      </c>
      <c r="R24" s="33"/>
      <c r="S24" s="33"/>
      <c r="T24" s="34"/>
      <c r="U24" s="957" t="e">
        <f t="shared" si="3"/>
        <v>#DIV/0!</v>
      </c>
      <c r="V24" s="805" t="s">
        <v>228</v>
      </c>
      <c r="W24" s="33">
        <v>1</v>
      </c>
      <c r="X24" s="33">
        <v>1</v>
      </c>
      <c r="Y24" s="34">
        <v>7250</v>
      </c>
      <c r="Z24" s="957">
        <f t="shared" si="4"/>
        <v>1</v>
      </c>
      <c r="AA24" s="805" t="s">
        <v>228</v>
      </c>
      <c r="AB24" s="33"/>
      <c r="AC24" s="33"/>
      <c r="AD24" s="34"/>
      <c r="AE24" s="957" t="e">
        <f t="shared" si="5"/>
        <v>#DIV/0!</v>
      </c>
      <c r="AF24" s="805" t="s">
        <v>228</v>
      </c>
      <c r="AG24" s="33"/>
      <c r="AH24" s="33"/>
      <c r="AI24" s="34"/>
      <c r="AJ24" s="957" t="e">
        <f t="shared" si="6"/>
        <v>#DIV/0!</v>
      </c>
      <c r="AK24" s="805" t="s">
        <v>228</v>
      </c>
      <c r="AL24" s="33"/>
      <c r="AM24" s="33"/>
      <c r="AN24" s="34"/>
      <c r="AO24" s="957" t="e">
        <f t="shared" si="7"/>
        <v>#DIV/0!</v>
      </c>
      <c r="AP24" s="805" t="s">
        <v>228</v>
      </c>
      <c r="AQ24" s="33"/>
      <c r="AR24" s="33"/>
      <c r="AS24" s="34"/>
      <c r="AT24" s="957" t="e">
        <f t="shared" si="8"/>
        <v>#DIV/0!</v>
      </c>
      <c r="AU24" s="805" t="s">
        <v>228</v>
      </c>
      <c r="AV24" s="33"/>
      <c r="AW24" s="33"/>
      <c r="AX24" s="34"/>
      <c r="AY24" s="957" t="e">
        <f t="shared" si="9"/>
        <v>#DIV/0!</v>
      </c>
      <c r="AZ24" s="805" t="s">
        <v>228</v>
      </c>
      <c r="BA24" s="33"/>
      <c r="BB24" s="33"/>
      <c r="BC24" s="34"/>
      <c r="BD24" s="957" t="e">
        <f t="shared" si="10"/>
        <v>#DIV/0!</v>
      </c>
      <c r="BE24" s="805" t="s">
        <v>228</v>
      </c>
      <c r="BF24" s="33"/>
      <c r="BG24" s="33"/>
      <c r="BH24" s="34"/>
      <c r="BI24" s="957" t="e">
        <f t="shared" si="11"/>
        <v>#DIV/0!</v>
      </c>
      <c r="BJ24" s="805" t="s">
        <v>228</v>
      </c>
      <c r="BK24" s="33"/>
      <c r="BL24" s="33"/>
      <c r="BM24" s="34"/>
      <c r="BN24" s="957" t="e">
        <f t="shared" si="12"/>
        <v>#DIV/0!</v>
      </c>
      <c r="BO24" s="805" t="s">
        <v>228</v>
      </c>
      <c r="BP24" s="33"/>
      <c r="BQ24" s="33"/>
      <c r="BR24" s="34"/>
      <c r="BS24" s="957" t="e">
        <f t="shared" si="13"/>
        <v>#DIV/0!</v>
      </c>
      <c r="BT24" s="805" t="s">
        <v>228</v>
      </c>
      <c r="BU24" s="33"/>
      <c r="BV24" s="33"/>
      <c r="BW24" s="34"/>
      <c r="BX24" s="957" t="e">
        <f t="shared" si="14"/>
        <v>#DIV/0!</v>
      </c>
      <c r="BY24" s="805" t="s">
        <v>228</v>
      </c>
      <c r="BZ24" s="33"/>
      <c r="CA24" s="33"/>
      <c r="CB24" s="34"/>
      <c r="CC24" s="957" t="e">
        <f t="shared" si="15"/>
        <v>#DIV/0!</v>
      </c>
      <c r="CD24" s="805" t="s">
        <v>228</v>
      </c>
      <c r="CE24" s="33"/>
      <c r="CF24" s="33"/>
      <c r="CG24" s="34"/>
      <c r="CH24" s="957" t="e">
        <f t="shared" si="16"/>
        <v>#DIV/0!</v>
      </c>
      <c r="CI24" s="805" t="s">
        <v>228</v>
      </c>
      <c r="CJ24" s="33"/>
      <c r="CK24" s="33"/>
      <c r="CL24" s="34"/>
      <c r="CM24" s="910" t="e">
        <f t="shared" si="17"/>
        <v>#DIV/0!</v>
      </c>
      <c r="CN24" s="32" t="s">
        <v>228</v>
      </c>
      <c r="CO24" s="33"/>
      <c r="CP24" s="33"/>
      <c r="CQ24" s="34"/>
      <c r="CR24" s="920" t="e">
        <f t="shared" si="18"/>
        <v>#DIV/0!</v>
      </c>
      <c r="CS24" s="33" t="s">
        <v>228</v>
      </c>
      <c r="CT24" s="33"/>
      <c r="CU24" s="33"/>
      <c r="CV24" s="34"/>
      <c r="CW24" s="920" t="e">
        <f t="shared" si="19"/>
        <v>#DIV/0!</v>
      </c>
      <c r="CX24" s="33" t="s">
        <v>228</v>
      </c>
      <c r="CY24" s="33"/>
      <c r="CZ24" s="33"/>
      <c r="DA24" s="34"/>
      <c r="DB24" s="920" t="e">
        <f t="shared" si="20"/>
        <v>#DIV/0!</v>
      </c>
      <c r="DC24" s="33" t="s">
        <v>228</v>
      </c>
      <c r="DD24" s="33"/>
      <c r="DE24" s="33"/>
      <c r="DF24" s="34"/>
      <c r="DG24" s="920" t="e">
        <f t="shared" si="21"/>
        <v>#DIV/0!</v>
      </c>
      <c r="DH24" s="33" t="s">
        <v>228</v>
      </c>
      <c r="DI24" s="33"/>
      <c r="DJ24" s="33"/>
      <c r="DK24" s="34"/>
      <c r="DL24" s="920" t="e">
        <f t="shared" si="22"/>
        <v>#DIV/0!</v>
      </c>
      <c r="DM24" s="33" t="s">
        <v>228</v>
      </c>
      <c r="DN24" s="33"/>
      <c r="DO24" s="33"/>
      <c r="DP24" s="34"/>
      <c r="DQ24" s="920" t="e">
        <f t="shared" si="23"/>
        <v>#DIV/0!</v>
      </c>
      <c r="DR24" s="33" t="s">
        <v>228</v>
      </c>
      <c r="DS24" s="33"/>
      <c r="DT24" s="33"/>
      <c r="DU24" s="34"/>
      <c r="DV24" s="920" t="e">
        <f t="shared" si="24"/>
        <v>#DIV/0!</v>
      </c>
      <c r="DW24" s="33" t="s">
        <v>228</v>
      </c>
      <c r="DX24" s="33"/>
      <c r="DY24" s="33">
        <v>1</v>
      </c>
      <c r="DZ24" s="34">
        <v>8483</v>
      </c>
      <c r="EA24" s="920" t="e">
        <f t="shared" si="25"/>
        <v>#DIV/0!</v>
      </c>
      <c r="EB24" s="33" t="s">
        <v>228</v>
      </c>
      <c r="EC24" s="33"/>
      <c r="ED24" s="33"/>
      <c r="EE24" s="34"/>
      <c r="EF24" s="920" t="e">
        <f t="shared" si="26"/>
        <v>#DIV/0!</v>
      </c>
      <c r="EG24" s="33" t="s">
        <v>228</v>
      </c>
      <c r="EH24" s="33"/>
      <c r="EI24" s="33"/>
      <c r="EJ24" s="34"/>
      <c r="EK24" s="920" t="e">
        <f t="shared" si="27"/>
        <v>#DIV/0!</v>
      </c>
      <c r="EL24" s="33" t="s">
        <v>228</v>
      </c>
      <c r="EM24" s="33"/>
      <c r="EN24" s="33"/>
      <c r="EO24" s="34"/>
      <c r="EP24" s="920" t="e">
        <f t="shared" si="28"/>
        <v>#DIV/0!</v>
      </c>
      <c r="EQ24" s="33" t="s">
        <v>228</v>
      </c>
      <c r="ER24" s="33"/>
      <c r="ES24" s="33"/>
      <c r="ET24" s="34"/>
      <c r="EU24" s="920" t="e">
        <f t="shared" si="29"/>
        <v>#DIV/0!</v>
      </c>
      <c r="EV24" s="33" t="s">
        <v>228</v>
      </c>
      <c r="EW24" s="33"/>
      <c r="EX24" s="33"/>
      <c r="EY24" s="34"/>
      <c r="EZ24" s="920" t="e">
        <f t="shared" si="30"/>
        <v>#DIV/0!</v>
      </c>
      <c r="FA24" s="33" t="s">
        <v>228</v>
      </c>
      <c r="FB24" s="33"/>
      <c r="FC24" s="33"/>
      <c r="FD24" s="34"/>
      <c r="FE24" s="920" t="e">
        <f t="shared" si="31"/>
        <v>#DIV/0!</v>
      </c>
      <c r="FF24" s="33" t="s">
        <v>228</v>
      </c>
      <c r="FG24" s="33"/>
      <c r="FH24" s="33"/>
      <c r="FI24" s="34"/>
      <c r="FJ24" s="920" t="e">
        <f t="shared" si="32"/>
        <v>#DIV/0!</v>
      </c>
      <c r="FK24" s="33" t="s">
        <v>228</v>
      </c>
      <c r="FL24" s="33"/>
      <c r="FM24" s="33"/>
      <c r="FN24" s="34"/>
      <c r="FO24" s="920" t="e">
        <f t="shared" si="33"/>
        <v>#DIV/0!</v>
      </c>
      <c r="FP24" s="33" t="s">
        <v>228</v>
      </c>
      <c r="FQ24" s="33"/>
      <c r="FR24" s="33"/>
      <c r="FS24" s="34"/>
      <c r="FT24" s="920" t="e">
        <f t="shared" si="34"/>
        <v>#DIV/0!</v>
      </c>
      <c r="FU24" s="33" t="s">
        <v>228</v>
      </c>
      <c r="FV24" s="33"/>
      <c r="FW24" s="33"/>
      <c r="FX24" s="34"/>
      <c r="FY24" s="920" t="e">
        <f t="shared" si="35"/>
        <v>#DIV/0!</v>
      </c>
      <c r="FZ24" s="33" t="s">
        <v>228</v>
      </c>
      <c r="GA24" s="33"/>
      <c r="GB24" s="33"/>
      <c r="GC24" s="34"/>
      <c r="GD24" s="920" t="e">
        <f t="shared" si="36"/>
        <v>#DIV/0!</v>
      </c>
      <c r="GE24" s="33" t="s">
        <v>228</v>
      </c>
      <c r="GF24" s="33"/>
      <c r="GG24" s="33"/>
      <c r="GH24" s="34"/>
      <c r="GI24" s="920" t="e">
        <f t="shared" si="37"/>
        <v>#DIV/0!</v>
      </c>
      <c r="GJ24" s="33" t="s">
        <v>228</v>
      </c>
      <c r="GK24" s="33"/>
      <c r="GL24" s="33"/>
      <c r="GM24" s="34"/>
      <c r="GN24" s="920" t="e">
        <f t="shared" si="38"/>
        <v>#DIV/0!</v>
      </c>
      <c r="GO24" s="33" t="s">
        <v>228</v>
      </c>
      <c r="GP24" s="33"/>
      <c r="GQ24" s="33"/>
      <c r="GR24" s="34"/>
      <c r="GS24" s="920" t="e">
        <f t="shared" si="39"/>
        <v>#DIV/0!</v>
      </c>
      <c r="GT24" s="33" t="s">
        <v>228</v>
      </c>
      <c r="GU24" s="33"/>
      <c r="GV24" s="33"/>
      <c r="GW24" s="34"/>
      <c r="GX24" s="920" t="e">
        <f t="shared" si="40"/>
        <v>#DIV/0!</v>
      </c>
      <c r="GY24" s="33" t="s">
        <v>228</v>
      </c>
      <c r="GZ24" s="33"/>
      <c r="HA24" s="33"/>
      <c r="HB24" s="34"/>
      <c r="HC24" s="920" t="e">
        <f t="shared" si="41"/>
        <v>#DIV/0!</v>
      </c>
      <c r="HD24" s="33" t="s">
        <v>228</v>
      </c>
      <c r="HE24" s="33"/>
      <c r="HF24" s="33"/>
      <c r="HG24" s="34"/>
      <c r="HH24" s="920" t="e">
        <f t="shared" si="42"/>
        <v>#DIV/0!</v>
      </c>
      <c r="HI24" s="33" t="s">
        <v>228</v>
      </c>
      <c r="HJ24" s="33"/>
      <c r="HK24" s="33"/>
      <c r="HL24" s="34"/>
      <c r="HM24" s="920" t="e">
        <f t="shared" si="43"/>
        <v>#DIV/0!</v>
      </c>
      <c r="HN24" s="33" t="s">
        <v>228</v>
      </c>
      <c r="HO24" s="33"/>
      <c r="HP24" s="33"/>
      <c r="HQ24" s="34"/>
      <c r="HR24" s="920" t="e">
        <f t="shared" si="44"/>
        <v>#DIV/0!</v>
      </c>
      <c r="HS24" s="33" t="s">
        <v>228</v>
      </c>
      <c r="HT24" s="33"/>
      <c r="HU24" s="33"/>
      <c r="HV24" s="34"/>
      <c r="HW24" s="920" t="e">
        <f t="shared" si="45"/>
        <v>#DIV/0!</v>
      </c>
      <c r="HX24" s="33" t="s">
        <v>228</v>
      </c>
      <c r="HY24" s="33"/>
      <c r="HZ24" s="33"/>
      <c r="IA24" s="34"/>
      <c r="IB24" s="920" t="e">
        <f t="shared" si="55"/>
        <v>#DIV/0!</v>
      </c>
      <c r="IC24" s="33" t="s">
        <v>228</v>
      </c>
      <c r="ID24" s="33"/>
      <c r="IE24" s="33"/>
      <c r="IF24" s="34"/>
      <c r="IG24" s="920" t="e">
        <f t="shared" si="46"/>
        <v>#DIV/0!</v>
      </c>
      <c r="IH24" s="33" t="s">
        <v>228</v>
      </c>
      <c r="II24" s="33"/>
      <c r="IJ24" s="33"/>
      <c r="IK24" s="34"/>
      <c r="IL24" s="920" t="e">
        <f t="shared" si="47"/>
        <v>#DIV/0!</v>
      </c>
      <c r="IM24" s="33" t="s">
        <v>228</v>
      </c>
      <c r="IN24" s="33"/>
      <c r="IO24" s="33"/>
      <c r="IP24" s="34"/>
      <c r="IQ24" s="920" t="e">
        <f t="shared" si="48"/>
        <v>#DIV/0!</v>
      </c>
      <c r="IR24" s="33" t="s">
        <v>228</v>
      </c>
      <c r="IS24" s="33"/>
      <c r="IT24" s="33"/>
      <c r="IU24" s="34"/>
      <c r="IV24" s="920" t="e">
        <f t="shared" si="49"/>
        <v>#DIV/0!</v>
      </c>
      <c r="IW24" s="33" t="s">
        <v>228</v>
      </c>
      <c r="IX24" s="33"/>
      <c r="IY24" s="33"/>
      <c r="IZ24" s="34"/>
      <c r="JA24" s="920" t="e">
        <f t="shared" si="50"/>
        <v>#DIV/0!</v>
      </c>
      <c r="JB24" s="75" t="s">
        <v>228</v>
      </c>
      <c r="JC24" s="53">
        <f t="shared" si="51"/>
        <v>1</v>
      </c>
      <c r="JD24" s="53">
        <f t="shared" si="52"/>
        <v>2</v>
      </c>
      <c r="JE24" s="61">
        <f t="shared" si="53"/>
        <v>15733</v>
      </c>
      <c r="JF24" s="928">
        <f t="shared" si="54"/>
        <v>2</v>
      </c>
    </row>
    <row r="25" spans="1:266" x14ac:dyDescent="0.25">
      <c r="A25" s="1152"/>
      <c r="B25" s="805" t="s">
        <v>230</v>
      </c>
      <c r="C25" s="33"/>
      <c r="D25" s="33"/>
      <c r="E25" s="34"/>
      <c r="F25" s="957" t="e">
        <f t="shared" si="0"/>
        <v>#DIV/0!</v>
      </c>
      <c r="G25" s="805" t="s">
        <v>230</v>
      </c>
      <c r="H25" s="33"/>
      <c r="I25" s="33"/>
      <c r="J25" s="34"/>
      <c r="K25" s="957" t="e">
        <f t="shared" si="1"/>
        <v>#DIV/0!</v>
      </c>
      <c r="L25" s="805" t="s">
        <v>230</v>
      </c>
      <c r="M25" s="33"/>
      <c r="N25" s="33"/>
      <c r="O25" s="34"/>
      <c r="P25" s="957" t="e">
        <f t="shared" si="2"/>
        <v>#DIV/0!</v>
      </c>
      <c r="Q25" s="805" t="s">
        <v>230</v>
      </c>
      <c r="R25" s="33"/>
      <c r="S25" s="33"/>
      <c r="T25" s="34"/>
      <c r="U25" s="957" t="e">
        <f t="shared" si="3"/>
        <v>#DIV/0!</v>
      </c>
      <c r="V25" s="805" t="s">
        <v>230</v>
      </c>
      <c r="W25" s="33"/>
      <c r="X25" s="33"/>
      <c r="Y25" s="34"/>
      <c r="Z25" s="957" t="e">
        <f t="shared" si="4"/>
        <v>#DIV/0!</v>
      </c>
      <c r="AA25" s="805" t="s">
        <v>230</v>
      </c>
      <c r="AB25" s="33"/>
      <c r="AC25" s="33"/>
      <c r="AD25" s="34"/>
      <c r="AE25" s="957" t="e">
        <f t="shared" si="5"/>
        <v>#DIV/0!</v>
      </c>
      <c r="AF25" s="805" t="s">
        <v>230</v>
      </c>
      <c r="AG25" s="33"/>
      <c r="AH25" s="33"/>
      <c r="AI25" s="34"/>
      <c r="AJ25" s="957" t="e">
        <f t="shared" si="6"/>
        <v>#DIV/0!</v>
      </c>
      <c r="AK25" s="805" t="s">
        <v>230</v>
      </c>
      <c r="AL25" s="33"/>
      <c r="AM25" s="33"/>
      <c r="AN25" s="34"/>
      <c r="AO25" s="957" t="e">
        <f t="shared" si="7"/>
        <v>#DIV/0!</v>
      </c>
      <c r="AP25" s="805" t="s">
        <v>230</v>
      </c>
      <c r="AQ25" s="33"/>
      <c r="AR25" s="33"/>
      <c r="AS25" s="34"/>
      <c r="AT25" s="957" t="e">
        <f t="shared" si="8"/>
        <v>#DIV/0!</v>
      </c>
      <c r="AU25" s="805" t="s">
        <v>230</v>
      </c>
      <c r="AV25" s="33"/>
      <c r="AW25" s="33"/>
      <c r="AX25" s="34"/>
      <c r="AY25" s="957" t="e">
        <f t="shared" si="9"/>
        <v>#DIV/0!</v>
      </c>
      <c r="AZ25" s="805" t="s">
        <v>230</v>
      </c>
      <c r="BA25" s="33"/>
      <c r="BB25" s="33"/>
      <c r="BC25" s="34"/>
      <c r="BD25" s="957" t="e">
        <f t="shared" si="10"/>
        <v>#DIV/0!</v>
      </c>
      <c r="BE25" s="805" t="s">
        <v>230</v>
      </c>
      <c r="BF25" s="33"/>
      <c r="BG25" s="33"/>
      <c r="BH25" s="34"/>
      <c r="BI25" s="957" t="e">
        <f t="shared" si="11"/>
        <v>#DIV/0!</v>
      </c>
      <c r="BJ25" s="805" t="s">
        <v>230</v>
      </c>
      <c r="BK25" s="33"/>
      <c r="BL25" s="33"/>
      <c r="BM25" s="34"/>
      <c r="BN25" s="957" t="e">
        <f t="shared" si="12"/>
        <v>#DIV/0!</v>
      </c>
      <c r="BO25" s="805" t="s">
        <v>230</v>
      </c>
      <c r="BP25" s="33"/>
      <c r="BQ25" s="33"/>
      <c r="BR25" s="34"/>
      <c r="BS25" s="957" t="e">
        <f t="shared" si="13"/>
        <v>#DIV/0!</v>
      </c>
      <c r="BT25" s="805" t="s">
        <v>230</v>
      </c>
      <c r="BU25" s="33"/>
      <c r="BV25" s="33"/>
      <c r="BW25" s="34"/>
      <c r="BX25" s="957" t="e">
        <f t="shared" si="14"/>
        <v>#DIV/0!</v>
      </c>
      <c r="BY25" s="805" t="s">
        <v>230</v>
      </c>
      <c r="BZ25" s="33">
        <v>1</v>
      </c>
      <c r="CA25" s="33">
        <v>1</v>
      </c>
      <c r="CB25" s="34">
        <v>14000</v>
      </c>
      <c r="CC25" s="957">
        <f t="shared" si="15"/>
        <v>1</v>
      </c>
      <c r="CD25" s="805" t="s">
        <v>230</v>
      </c>
      <c r="CE25" s="33"/>
      <c r="CF25" s="33"/>
      <c r="CG25" s="34"/>
      <c r="CH25" s="957" t="e">
        <f t="shared" si="16"/>
        <v>#DIV/0!</v>
      </c>
      <c r="CI25" s="805" t="s">
        <v>230</v>
      </c>
      <c r="CJ25" s="33"/>
      <c r="CK25" s="33"/>
      <c r="CL25" s="34"/>
      <c r="CM25" s="910" t="e">
        <f t="shared" si="17"/>
        <v>#DIV/0!</v>
      </c>
      <c r="CN25" s="32" t="s">
        <v>230</v>
      </c>
      <c r="CO25" s="33"/>
      <c r="CP25" s="33"/>
      <c r="CQ25" s="34"/>
      <c r="CR25" s="920" t="e">
        <f t="shared" si="18"/>
        <v>#DIV/0!</v>
      </c>
      <c r="CS25" s="33" t="s">
        <v>230</v>
      </c>
      <c r="CT25" s="33"/>
      <c r="CU25" s="33"/>
      <c r="CV25" s="34"/>
      <c r="CW25" s="920" t="e">
        <f t="shared" si="19"/>
        <v>#DIV/0!</v>
      </c>
      <c r="CX25" s="33" t="s">
        <v>230</v>
      </c>
      <c r="CY25" s="33"/>
      <c r="CZ25" s="33"/>
      <c r="DA25" s="34"/>
      <c r="DB25" s="920" t="e">
        <f t="shared" si="20"/>
        <v>#DIV/0!</v>
      </c>
      <c r="DC25" s="33" t="s">
        <v>230</v>
      </c>
      <c r="DD25" s="33"/>
      <c r="DE25" s="33"/>
      <c r="DF25" s="34"/>
      <c r="DG25" s="920" t="e">
        <f t="shared" si="21"/>
        <v>#DIV/0!</v>
      </c>
      <c r="DH25" s="33" t="s">
        <v>230</v>
      </c>
      <c r="DI25" s="33"/>
      <c r="DJ25" s="33"/>
      <c r="DK25" s="34"/>
      <c r="DL25" s="920" t="e">
        <f t="shared" si="22"/>
        <v>#DIV/0!</v>
      </c>
      <c r="DM25" s="33" t="s">
        <v>230</v>
      </c>
      <c r="DN25" s="33"/>
      <c r="DO25" s="33"/>
      <c r="DP25" s="34"/>
      <c r="DQ25" s="920" t="e">
        <f t="shared" si="23"/>
        <v>#DIV/0!</v>
      </c>
      <c r="DR25" s="33" t="s">
        <v>230</v>
      </c>
      <c r="DS25" s="33"/>
      <c r="DT25" s="33"/>
      <c r="DU25" s="34"/>
      <c r="DV25" s="920" t="e">
        <f t="shared" si="24"/>
        <v>#DIV/0!</v>
      </c>
      <c r="DW25" s="33" t="s">
        <v>230</v>
      </c>
      <c r="DX25" s="33"/>
      <c r="DY25" s="33"/>
      <c r="DZ25" s="34"/>
      <c r="EA25" s="920" t="e">
        <f t="shared" si="25"/>
        <v>#DIV/0!</v>
      </c>
      <c r="EB25" s="33" t="s">
        <v>230</v>
      </c>
      <c r="EC25" s="33"/>
      <c r="ED25" s="33"/>
      <c r="EE25" s="34"/>
      <c r="EF25" s="920" t="e">
        <f t="shared" si="26"/>
        <v>#DIV/0!</v>
      </c>
      <c r="EG25" s="33" t="s">
        <v>230</v>
      </c>
      <c r="EH25" s="33"/>
      <c r="EI25" s="33"/>
      <c r="EJ25" s="34"/>
      <c r="EK25" s="920" t="e">
        <f t="shared" si="27"/>
        <v>#DIV/0!</v>
      </c>
      <c r="EL25" s="33" t="s">
        <v>230</v>
      </c>
      <c r="EM25" s="33"/>
      <c r="EN25" s="33"/>
      <c r="EO25" s="34"/>
      <c r="EP25" s="920" t="e">
        <f t="shared" si="28"/>
        <v>#DIV/0!</v>
      </c>
      <c r="EQ25" s="33" t="s">
        <v>230</v>
      </c>
      <c r="ER25" s="33"/>
      <c r="ES25" s="33"/>
      <c r="ET25" s="34"/>
      <c r="EU25" s="920" t="e">
        <f t="shared" si="29"/>
        <v>#DIV/0!</v>
      </c>
      <c r="EV25" s="33" t="s">
        <v>230</v>
      </c>
      <c r="EW25" s="33"/>
      <c r="EX25" s="33"/>
      <c r="EY25" s="34"/>
      <c r="EZ25" s="920" t="e">
        <f t="shared" si="30"/>
        <v>#DIV/0!</v>
      </c>
      <c r="FA25" s="33" t="s">
        <v>230</v>
      </c>
      <c r="FB25" s="33"/>
      <c r="FC25" s="33"/>
      <c r="FD25" s="34"/>
      <c r="FE25" s="920" t="e">
        <f t="shared" si="31"/>
        <v>#DIV/0!</v>
      </c>
      <c r="FF25" s="33" t="s">
        <v>230</v>
      </c>
      <c r="FG25" s="33"/>
      <c r="FH25" s="33"/>
      <c r="FI25" s="34"/>
      <c r="FJ25" s="920" t="e">
        <f t="shared" si="32"/>
        <v>#DIV/0!</v>
      </c>
      <c r="FK25" s="33" t="s">
        <v>230</v>
      </c>
      <c r="FL25" s="33"/>
      <c r="FM25" s="33"/>
      <c r="FN25" s="34"/>
      <c r="FO25" s="920" t="e">
        <f t="shared" si="33"/>
        <v>#DIV/0!</v>
      </c>
      <c r="FP25" s="33" t="s">
        <v>230</v>
      </c>
      <c r="FQ25" s="33"/>
      <c r="FR25" s="33"/>
      <c r="FS25" s="34"/>
      <c r="FT25" s="920" t="e">
        <f t="shared" si="34"/>
        <v>#DIV/0!</v>
      </c>
      <c r="FU25" s="33" t="s">
        <v>230</v>
      </c>
      <c r="FV25" s="33"/>
      <c r="FW25" s="33"/>
      <c r="FX25" s="34"/>
      <c r="FY25" s="920" t="e">
        <f t="shared" si="35"/>
        <v>#DIV/0!</v>
      </c>
      <c r="FZ25" s="33" t="s">
        <v>230</v>
      </c>
      <c r="GA25" s="33"/>
      <c r="GB25" s="33"/>
      <c r="GC25" s="34"/>
      <c r="GD25" s="920" t="e">
        <f t="shared" si="36"/>
        <v>#DIV/0!</v>
      </c>
      <c r="GE25" s="33" t="s">
        <v>230</v>
      </c>
      <c r="GF25" s="33"/>
      <c r="GG25" s="33"/>
      <c r="GH25" s="34"/>
      <c r="GI25" s="920" t="e">
        <f t="shared" si="37"/>
        <v>#DIV/0!</v>
      </c>
      <c r="GJ25" s="33" t="s">
        <v>230</v>
      </c>
      <c r="GK25" s="33"/>
      <c r="GL25" s="33"/>
      <c r="GM25" s="34"/>
      <c r="GN25" s="920" t="e">
        <f t="shared" si="38"/>
        <v>#DIV/0!</v>
      </c>
      <c r="GO25" s="33" t="s">
        <v>230</v>
      </c>
      <c r="GP25" s="33"/>
      <c r="GQ25" s="33"/>
      <c r="GR25" s="34"/>
      <c r="GS25" s="920" t="e">
        <f t="shared" si="39"/>
        <v>#DIV/0!</v>
      </c>
      <c r="GT25" s="33" t="s">
        <v>230</v>
      </c>
      <c r="GU25" s="33"/>
      <c r="GV25" s="33"/>
      <c r="GW25" s="34"/>
      <c r="GX25" s="920" t="e">
        <f t="shared" si="40"/>
        <v>#DIV/0!</v>
      </c>
      <c r="GY25" s="33" t="s">
        <v>230</v>
      </c>
      <c r="GZ25" s="33"/>
      <c r="HA25" s="33"/>
      <c r="HB25" s="34"/>
      <c r="HC25" s="920" t="e">
        <f t="shared" si="41"/>
        <v>#DIV/0!</v>
      </c>
      <c r="HD25" s="33" t="s">
        <v>230</v>
      </c>
      <c r="HE25" s="33"/>
      <c r="HF25" s="33"/>
      <c r="HG25" s="34"/>
      <c r="HH25" s="920" t="e">
        <f t="shared" si="42"/>
        <v>#DIV/0!</v>
      </c>
      <c r="HI25" s="33" t="s">
        <v>230</v>
      </c>
      <c r="HJ25" s="33"/>
      <c r="HK25" s="33"/>
      <c r="HL25" s="34"/>
      <c r="HM25" s="920" t="e">
        <f t="shared" si="43"/>
        <v>#DIV/0!</v>
      </c>
      <c r="HN25" s="33" t="s">
        <v>230</v>
      </c>
      <c r="HO25" s="33"/>
      <c r="HP25" s="33"/>
      <c r="HQ25" s="34"/>
      <c r="HR25" s="920" t="e">
        <f t="shared" si="44"/>
        <v>#DIV/0!</v>
      </c>
      <c r="HS25" s="33" t="s">
        <v>230</v>
      </c>
      <c r="HT25" s="33"/>
      <c r="HU25" s="33"/>
      <c r="HV25" s="34"/>
      <c r="HW25" s="920" t="e">
        <f t="shared" si="45"/>
        <v>#DIV/0!</v>
      </c>
      <c r="HX25" s="33" t="s">
        <v>230</v>
      </c>
      <c r="HY25" s="33"/>
      <c r="HZ25" s="33"/>
      <c r="IA25" s="34"/>
      <c r="IB25" s="920" t="e">
        <f t="shared" si="55"/>
        <v>#DIV/0!</v>
      </c>
      <c r="IC25" s="33" t="s">
        <v>230</v>
      </c>
      <c r="ID25" s="33"/>
      <c r="IE25" s="33"/>
      <c r="IF25" s="34"/>
      <c r="IG25" s="920" t="e">
        <f t="shared" si="46"/>
        <v>#DIV/0!</v>
      </c>
      <c r="IH25" s="33" t="s">
        <v>230</v>
      </c>
      <c r="II25" s="33"/>
      <c r="IJ25" s="33"/>
      <c r="IK25" s="34"/>
      <c r="IL25" s="920" t="e">
        <f t="shared" si="47"/>
        <v>#DIV/0!</v>
      </c>
      <c r="IM25" s="33" t="s">
        <v>230</v>
      </c>
      <c r="IN25" s="33"/>
      <c r="IO25" s="33"/>
      <c r="IP25" s="34"/>
      <c r="IQ25" s="920" t="e">
        <f t="shared" si="48"/>
        <v>#DIV/0!</v>
      </c>
      <c r="IR25" s="33" t="s">
        <v>230</v>
      </c>
      <c r="IS25" s="33"/>
      <c r="IT25" s="33"/>
      <c r="IU25" s="34"/>
      <c r="IV25" s="920" t="e">
        <f t="shared" si="49"/>
        <v>#DIV/0!</v>
      </c>
      <c r="IW25" s="33" t="s">
        <v>230</v>
      </c>
      <c r="IX25" s="33"/>
      <c r="IY25" s="33"/>
      <c r="IZ25" s="34"/>
      <c r="JA25" s="920" t="e">
        <f t="shared" si="50"/>
        <v>#DIV/0!</v>
      </c>
      <c r="JB25" s="75" t="s">
        <v>230</v>
      </c>
      <c r="JC25" s="53">
        <f t="shared" si="51"/>
        <v>1</v>
      </c>
      <c r="JD25" s="53">
        <f t="shared" si="52"/>
        <v>1</v>
      </c>
      <c r="JE25" s="61">
        <f t="shared" si="53"/>
        <v>14000</v>
      </c>
      <c r="JF25" s="928">
        <f t="shared" si="54"/>
        <v>1</v>
      </c>
    </row>
    <row r="26" spans="1:266" x14ac:dyDescent="0.25">
      <c r="A26" s="1152"/>
      <c r="B26" s="805" t="s">
        <v>234</v>
      </c>
      <c r="C26" s="33"/>
      <c r="D26" s="33"/>
      <c r="E26" s="34"/>
      <c r="F26" s="957" t="e">
        <f t="shared" si="0"/>
        <v>#DIV/0!</v>
      </c>
      <c r="G26" s="805" t="s">
        <v>234</v>
      </c>
      <c r="H26" s="33"/>
      <c r="I26" s="33"/>
      <c r="J26" s="34"/>
      <c r="K26" s="957" t="e">
        <f t="shared" si="1"/>
        <v>#DIV/0!</v>
      </c>
      <c r="L26" s="805" t="s">
        <v>234</v>
      </c>
      <c r="M26" s="33"/>
      <c r="N26" s="33"/>
      <c r="O26" s="34"/>
      <c r="P26" s="957" t="e">
        <f t="shared" si="2"/>
        <v>#DIV/0!</v>
      </c>
      <c r="Q26" s="805" t="s">
        <v>234</v>
      </c>
      <c r="R26" s="33"/>
      <c r="S26" s="33"/>
      <c r="T26" s="34"/>
      <c r="U26" s="957" t="e">
        <f t="shared" si="3"/>
        <v>#DIV/0!</v>
      </c>
      <c r="V26" s="805" t="s">
        <v>234</v>
      </c>
      <c r="W26" s="33"/>
      <c r="X26" s="33"/>
      <c r="Y26" s="34"/>
      <c r="Z26" s="957" t="e">
        <f t="shared" si="4"/>
        <v>#DIV/0!</v>
      </c>
      <c r="AA26" s="805" t="s">
        <v>234</v>
      </c>
      <c r="AB26" s="33"/>
      <c r="AC26" s="33"/>
      <c r="AD26" s="34"/>
      <c r="AE26" s="957" t="e">
        <f t="shared" si="5"/>
        <v>#DIV/0!</v>
      </c>
      <c r="AF26" s="805" t="s">
        <v>234</v>
      </c>
      <c r="AG26" s="33"/>
      <c r="AH26" s="33"/>
      <c r="AI26" s="34"/>
      <c r="AJ26" s="957" t="e">
        <f t="shared" si="6"/>
        <v>#DIV/0!</v>
      </c>
      <c r="AK26" s="805" t="s">
        <v>234</v>
      </c>
      <c r="AL26" s="33"/>
      <c r="AM26" s="33"/>
      <c r="AN26" s="34"/>
      <c r="AO26" s="957" t="e">
        <f t="shared" si="7"/>
        <v>#DIV/0!</v>
      </c>
      <c r="AP26" s="805" t="s">
        <v>234</v>
      </c>
      <c r="AQ26" s="33"/>
      <c r="AR26" s="33"/>
      <c r="AS26" s="34"/>
      <c r="AT26" s="957" t="e">
        <f t="shared" si="8"/>
        <v>#DIV/0!</v>
      </c>
      <c r="AU26" s="805" t="s">
        <v>234</v>
      </c>
      <c r="AV26" s="33"/>
      <c r="AW26" s="33"/>
      <c r="AX26" s="34"/>
      <c r="AY26" s="957" t="e">
        <f t="shared" si="9"/>
        <v>#DIV/0!</v>
      </c>
      <c r="AZ26" s="805" t="s">
        <v>234</v>
      </c>
      <c r="BA26" s="33"/>
      <c r="BB26" s="33"/>
      <c r="BC26" s="34"/>
      <c r="BD26" s="957" t="e">
        <f t="shared" si="10"/>
        <v>#DIV/0!</v>
      </c>
      <c r="BE26" s="805" t="s">
        <v>234</v>
      </c>
      <c r="BF26" s="33"/>
      <c r="BG26" s="33"/>
      <c r="BH26" s="34"/>
      <c r="BI26" s="957" t="e">
        <f t="shared" si="11"/>
        <v>#DIV/0!</v>
      </c>
      <c r="BJ26" s="805" t="s">
        <v>234</v>
      </c>
      <c r="BK26" s="33"/>
      <c r="BL26" s="33"/>
      <c r="BM26" s="34"/>
      <c r="BN26" s="957" t="e">
        <f t="shared" si="12"/>
        <v>#DIV/0!</v>
      </c>
      <c r="BO26" s="805" t="s">
        <v>234</v>
      </c>
      <c r="BP26" s="33"/>
      <c r="BQ26" s="33"/>
      <c r="BR26" s="34"/>
      <c r="BS26" s="957" t="e">
        <f t="shared" si="13"/>
        <v>#DIV/0!</v>
      </c>
      <c r="BT26" s="805" t="s">
        <v>234</v>
      </c>
      <c r="BU26" s="33"/>
      <c r="BV26" s="33"/>
      <c r="BW26" s="34"/>
      <c r="BX26" s="957" t="e">
        <f t="shared" si="14"/>
        <v>#DIV/0!</v>
      </c>
      <c r="BY26" s="805" t="s">
        <v>234</v>
      </c>
      <c r="BZ26" s="33"/>
      <c r="CA26" s="33"/>
      <c r="CB26" s="34"/>
      <c r="CC26" s="957" t="e">
        <f t="shared" si="15"/>
        <v>#DIV/0!</v>
      </c>
      <c r="CD26" s="805" t="s">
        <v>234</v>
      </c>
      <c r="CE26" s="33"/>
      <c r="CF26" s="33"/>
      <c r="CG26" s="34"/>
      <c r="CH26" s="957" t="e">
        <f t="shared" si="16"/>
        <v>#DIV/0!</v>
      </c>
      <c r="CI26" s="805" t="s">
        <v>234</v>
      </c>
      <c r="CJ26" s="33"/>
      <c r="CK26" s="33"/>
      <c r="CL26" s="34"/>
      <c r="CM26" s="910" t="e">
        <f t="shared" si="17"/>
        <v>#DIV/0!</v>
      </c>
      <c r="CN26" s="32" t="s">
        <v>234</v>
      </c>
      <c r="CO26" s="33"/>
      <c r="CP26" s="33"/>
      <c r="CQ26" s="34"/>
      <c r="CR26" s="920" t="e">
        <f t="shared" si="18"/>
        <v>#DIV/0!</v>
      </c>
      <c r="CS26" s="33" t="s">
        <v>234</v>
      </c>
      <c r="CT26" s="33"/>
      <c r="CU26" s="33"/>
      <c r="CV26" s="34"/>
      <c r="CW26" s="920" t="e">
        <f t="shared" si="19"/>
        <v>#DIV/0!</v>
      </c>
      <c r="CX26" s="33" t="s">
        <v>234</v>
      </c>
      <c r="CY26" s="33"/>
      <c r="CZ26" s="33"/>
      <c r="DA26" s="34"/>
      <c r="DB26" s="920" t="e">
        <f t="shared" si="20"/>
        <v>#DIV/0!</v>
      </c>
      <c r="DC26" s="33" t="s">
        <v>234</v>
      </c>
      <c r="DD26" s="33"/>
      <c r="DE26" s="33"/>
      <c r="DF26" s="34"/>
      <c r="DG26" s="920" t="e">
        <f t="shared" si="21"/>
        <v>#DIV/0!</v>
      </c>
      <c r="DH26" s="33" t="s">
        <v>234</v>
      </c>
      <c r="DI26" s="33"/>
      <c r="DJ26" s="33"/>
      <c r="DK26" s="34"/>
      <c r="DL26" s="920" t="e">
        <f t="shared" si="22"/>
        <v>#DIV/0!</v>
      </c>
      <c r="DM26" s="33" t="s">
        <v>234</v>
      </c>
      <c r="DN26" s="33"/>
      <c r="DO26" s="33"/>
      <c r="DP26" s="34"/>
      <c r="DQ26" s="920" t="e">
        <f t="shared" si="23"/>
        <v>#DIV/0!</v>
      </c>
      <c r="DR26" s="33" t="s">
        <v>234</v>
      </c>
      <c r="DS26" s="33"/>
      <c r="DT26" s="33"/>
      <c r="DU26" s="34"/>
      <c r="DV26" s="920" t="e">
        <f t="shared" si="24"/>
        <v>#DIV/0!</v>
      </c>
      <c r="DW26" s="33" t="s">
        <v>234</v>
      </c>
      <c r="DX26" s="33"/>
      <c r="DY26" s="33"/>
      <c r="DZ26" s="34"/>
      <c r="EA26" s="920" t="e">
        <f t="shared" si="25"/>
        <v>#DIV/0!</v>
      </c>
      <c r="EB26" s="33" t="s">
        <v>234</v>
      </c>
      <c r="EC26" s="33"/>
      <c r="ED26" s="33"/>
      <c r="EE26" s="34"/>
      <c r="EF26" s="920" t="e">
        <f t="shared" si="26"/>
        <v>#DIV/0!</v>
      </c>
      <c r="EG26" s="33" t="s">
        <v>234</v>
      </c>
      <c r="EH26" s="33"/>
      <c r="EI26" s="33"/>
      <c r="EJ26" s="34"/>
      <c r="EK26" s="920" t="e">
        <f t="shared" si="27"/>
        <v>#DIV/0!</v>
      </c>
      <c r="EL26" s="33" t="s">
        <v>234</v>
      </c>
      <c r="EM26" s="33"/>
      <c r="EN26" s="33"/>
      <c r="EO26" s="34"/>
      <c r="EP26" s="920" t="e">
        <f t="shared" si="28"/>
        <v>#DIV/0!</v>
      </c>
      <c r="EQ26" s="33" t="s">
        <v>234</v>
      </c>
      <c r="ER26" s="33"/>
      <c r="ES26" s="33"/>
      <c r="ET26" s="34"/>
      <c r="EU26" s="920" t="e">
        <f t="shared" si="29"/>
        <v>#DIV/0!</v>
      </c>
      <c r="EV26" s="33" t="s">
        <v>234</v>
      </c>
      <c r="EW26" s="33"/>
      <c r="EX26" s="33"/>
      <c r="EY26" s="34"/>
      <c r="EZ26" s="920" t="e">
        <f t="shared" si="30"/>
        <v>#DIV/0!</v>
      </c>
      <c r="FA26" s="33" t="s">
        <v>234</v>
      </c>
      <c r="FB26" s="33"/>
      <c r="FC26" s="33"/>
      <c r="FD26" s="34"/>
      <c r="FE26" s="920" t="e">
        <f t="shared" si="31"/>
        <v>#DIV/0!</v>
      </c>
      <c r="FF26" s="33" t="s">
        <v>234</v>
      </c>
      <c r="FG26" s="33"/>
      <c r="FH26" s="33"/>
      <c r="FI26" s="34"/>
      <c r="FJ26" s="920" t="e">
        <f t="shared" si="32"/>
        <v>#DIV/0!</v>
      </c>
      <c r="FK26" s="33" t="s">
        <v>234</v>
      </c>
      <c r="FL26" s="33"/>
      <c r="FM26" s="33"/>
      <c r="FN26" s="34"/>
      <c r="FO26" s="920" t="e">
        <f t="shared" si="33"/>
        <v>#DIV/0!</v>
      </c>
      <c r="FP26" s="33" t="s">
        <v>234</v>
      </c>
      <c r="FQ26" s="33"/>
      <c r="FR26" s="33"/>
      <c r="FS26" s="34"/>
      <c r="FT26" s="920" t="e">
        <f t="shared" si="34"/>
        <v>#DIV/0!</v>
      </c>
      <c r="FU26" s="33" t="s">
        <v>234</v>
      </c>
      <c r="FV26" s="33"/>
      <c r="FW26" s="33"/>
      <c r="FX26" s="34"/>
      <c r="FY26" s="920" t="e">
        <f t="shared" si="35"/>
        <v>#DIV/0!</v>
      </c>
      <c r="FZ26" s="33" t="s">
        <v>234</v>
      </c>
      <c r="GA26" s="33"/>
      <c r="GB26" s="33"/>
      <c r="GC26" s="34"/>
      <c r="GD26" s="920" t="e">
        <f t="shared" si="36"/>
        <v>#DIV/0!</v>
      </c>
      <c r="GE26" s="33" t="s">
        <v>234</v>
      </c>
      <c r="GF26" s="33"/>
      <c r="GG26" s="33"/>
      <c r="GH26" s="34"/>
      <c r="GI26" s="920" t="e">
        <f t="shared" si="37"/>
        <v>#DIV/0!</v>
      </c>
      <c r="GJ26" s="33" t="s">
        <v>234</v>
      </c>
      <c r="GK26" s="33"/>
      <c r="GL26" s="33"/>
      <c r="GM26" s="34"/>
      <c r="GN26" s="920" t="e">
        <f t="shared" si="38"/>
        <v>#DIV/0!</v>
      </c>
      <c r="GO26" s="33" t="s">
        <v>234</v>
      </c>
      <c r="GP26" s="33"/>
      <c r="GQ26" s="33"/>
      <c r="GR26" s="34"/>
      <c r="GS26" s="920" t="e">
        <f t="shared" si="39"/>
        <v>#DIV/0!</v>
      </c>
      <c r="GT26" s="33" t="s">
        <v>234</v>
      </c>
      <c r="GU26" s="33"/>
      <c r="GV26" s="33"/>
      <c r="GW26" s="34"/>
      <c r="GX26" s="920" t="e">
        <f t="shared" si="40"/>
        <v>#DIV/0!</v>
      </c>
      <c r="GY26" s="33" t="s">
        <v>234</v>
      </c>
      <c r="GZ26" s="33"/>
      <c r="HA26" s="33"/>
      <c r="HB26" s="34"/>
      <c r="HC26" s="920" t="e">
        <f t="shared" si="41"/>
        <v>#DIV/0!</v>
      </c>
      <c r="HD26" s="33" t="s">
        <v>234</v>
      </c>
      <c r="HE26" s="33"/>
      <c r="HF26" s="33"/>
      <c r="HG26" s="34"/>
      <c r="HH26" s="920" t="e">
        <f t="shared" si="42"/>
        <v>#DIV/0!</v>
      </c>
      <c r="HI26" s="33" t="s">
        <v>234</v>
      </c>
      <c r="HJ26" s="33"/>
      <c r="HK26" s="33"/>
      <c r="HL26" s="34"/>
      <c r="HM26" s="920" t="e">
        <f t="shared" si="43"/>
        <v>#DIV/0!</v>
      </c>
      <c r="HN26" s="33" t="s">
        <v>234</v>
      </c>
      <c r="HO26" s="33"/>
      <c r="HP26" s="33"/>
      <c r="HQ26" s="34"/>
      <c r="HR26" s="920" t="e">
        <f t="shared" si="44"/>
        <v>#DIV/0!</v>
      </c>
      <c r="HS26" s="33" t="s">
        <v>234</v>
      </c>
      <c r="HT26" s="33"/>
      <c r="HU26" s="33"/>
      <c r="HV26" s="34"/>
      <c r="HW26" s="920" t="e">
        <f t="shared" si="45"/>
        <v>#DIV/0!</v>
      </c>
      <c r="HX26" s="33" t="s">
        <v>234</v>
      </c>
      <c r="HY26" s="33"/>
      <c r="HZ26" s="33"/>
      <c r="IA26" s="34"/>
      <c r="IB26" s="920" t="e">
        <f t="shared" si="55"/>
        <v>#DIV/0!</v>
      </c>
      <c r="IC26" s="33" t="s">
        <v>234</v>
      </c>
      <c r="ID26" s="33"/>
      <c r="IE26" s="33"/>
      <c r="IF26" s="34"/>
      <c r="IG26" s="920" t="e">
        <f t="shared" si="46"/>
        <v>#DIV/0!</v>
      </c>
      <c r="IH26" s="33" t="s">
        <v>234</v>
      </c>
      <c r="II26" s="33"/>
      <c r="IJ26" s="33"/>
      <c r="IK26" s="34"/>
      <c r="IL26" s="920" t="e">
        <f t="shared" si="47"/>
        <v>#DIV/0!</v>
      </c>
      <c r="IM26" s="33" t="s">
        <v>234</v>
      </c>
      <c r="IN26" s="33"/>
      <c r="IO26" s="33"/>
      <c r="IP26" s="34"/>
      <c r="IQ26" s="920" t="e">
        <f t="shared" si="48"/>
        <v>#DIV/0!</v>
      </c>
      <c r="IR26" s="33" t="s">
        <v>234</v>
      </c>
      <c r="IS26" s="33"/>
      <c r="IT26" s="33"/>
      <c r="IU26" s="34"/>
      <c r="IV26" s="920" t="e">
        <f t="shared" si="49"/>
        <v>#DIV/0!</v>
      </c>
      <c r="IW26" s="33" t="s">
        <v>234</v>
      </c>
      <c r="IX26" s="33"/>
      <c r="IY26" s="33"/>
      <c r="IZ26" s="34"/>
      <c r="JA26" s="920" t="e">
        <f t="shared" si="50"/>
        <v>#DIV/0!</v>
      </c>
      <c r="JB26" s="75" t="s">
        <v>234</v>
      </c>
      <c r="JC26" s="53">
        <f t="shared" si="51"/>
        <v>0</v>
      </c>
      <c r="JD26" s="53">
        <f t="shared" si="52"/>
        <v>0</v>
      </c>
      <c r="JE26" s="61">
        <f t="shared" si="53"/>
        <v>0</v>
      </c>
      <c r="JF26" s="928" t="e">
        <f t="shared" si="54"/>
        <v>#DIV/0!</v>
      </c>
    </row>
    <row r="27" spans="1:266" x14ac:dyDescent="0.25">
      <c r="A27" s="1152"/>
      <c r="B27" s="805" t="s">
        <v>232</v>
      </c>
      <c r="C27" s="33"/>
      <c r="D27" s="33"/>
      <c r="E27" s="34"/>
      <c r="F27" s="957" t="e">
        <f t="shared" si="0"/>
        <v>#DIV/0!</v>
      </c>
      <c r="G27" s="805" t="s">
        <v>232</v>
      </c>
      <c r="H27" s="33"/>
      <c r="I27" s="33"/>
      <c r="J27" s="34"/>
      <c r="K27" s="957" t="e">
        <f t="shared" si="1"/>
        <v>#DIV/0!</v>
      </c>
      <c r="L27" s="805" t="s">
        <v>232</v>
      </c>
      <c r="M27" s="33"/>
      <c r="N27" s="33"/>
      <c r="O27" s="34"/>
      <c r="P27" s="957" t="e">
        <f t="shared" si="2"/>
        <v>#DIV/0!</v>
      </c>
      <c r="Q27" s="805" t="s">
        <v>232</v>
      </c>
      <c r="R27" s="33"/>
      <c r="S27" s="33"/>
      <c r="T27" s="34"/>
      <c r="U27" s="957" t="e">
        <f t="shared" si="3"/>
        <v>#DIV/0!</v>
      </c>
      <c r="V27" s="805" t="s">
        <v>232</v>
      </c>
      <c r="W27" s="33"/>
      <c r="X27" s="33"/>
      <c r="Y27" s="34"/>
      <c r="Z27" s="957" t="e">
        <f t="shared" si="4"/>
        <v>#DIV/0!</v>
      </c>
      <c r="AA27" s="805" t="s">
        <v>232</v>
      </c>
      <c r="AB27" s="33"/>
      <c r="AC27" s="33"/>
      <c r="AD27" s="34"/>
      <c r="AE27" s="957" t="e">
        <f t="shared" si="5"/>
        <v>#DIV/0!</v>
      </c>
      <c r="AF27" s="805" t="s">
        <v>232</v>
      </c>
      <c r="AG27" s="33"/>
      <c r="AH27" s="33"/>
      <c r="AI27" s="34"/>
      <c r="AJ27" s="957" t="e">
        <f t="shared" si="6"/>
        <v>#DIV/0!</v>
      </c>
      <c r="AK27" s="805" t="s">
        <v>232</v>
      </c>
      <c r="AL27" s="33"/>
      <c r="AM27" s="33"/>
      <c r="AN27" s="34"/>
      <c r="AO27" s="957" t="e">
        <f t="shared" si="7"/>
        <v>#DIV/0!</v>
      </c>
      <c r="AP27" s="805" t="s">
        <v>232</v>
      </c>
      <c r="AQ27" s="33"/>
      <c r="AR27" s="33"/>
      <c r="AS27" s="34"/>
      <c r="AT27" s="957" t="e">
        <f t="shared" si="8"/>
        <v>#DIV/0!</v>
      </c>
      <c r="AU27" s="805" t="s">
        <v>232</v>
      </c>
      <c r="AV27" s="33"/>
      <c r="AW27" s="33"/>
      <c r="AX27" s="34"/>
      <c r="AY27" s="957" t="e">
        <f t="shared" si="9"/>
        <v>#DIV/0!</v>
      </c>
      <c r="AZ27" s="805" t="s">
        <v>232</v>
      </c>
      <c r="BA27" s="33"/>
      <c r="BB27" s="33"/>
      <c r="BC27" s="34"/>
      <c r="BD27" s="957" t="e">
        <f t="shared" si="10"/>
        <v>#DIV/0!</v>
      </c>
      <c r="BE27" s="805" t="s">
        <v>232</v>
      </c>
      <c r="BF27" s="33"/>
      <c r="BG27" s="33"/>
      <c r="BH27" s="34"/>
      <c r="BI27" s="957" t="e">
        <f t="shared" si="11"/>
        <v>#DIV/0!</v>
      </c>
      <c r="BJ27" s="805" t="s">
        <v>232</v>
      </c>
      <c r="BK27" s="33"/>
      <c r="BL27" s="33"/>
      <c r="BM27" s="34"/>
      <c r="BN27" s="957" t="e">
        <f t="shared" si="12"/>
        <v>#DIV/0!</v>
      </c>
      <c r="BO27" s="805" t="s">
        <v>232</v>
      </c>
      <c r="BP27" s="33"/>
      <c r="BQ27" s="33"/>
      <c r="BR27" s="34"/>
      <c r="BS27" s="957" t="e">
        <f t="shared" si="13"/>
        <v>#DIV/0!</v>
      </c>
      <c r="BT27" s="805" t="s">
        <v>232</v>
      </c>
      <c r="BU27" s="33"/>
      <c r="BV27" s="33"/>
      <c r="BW27" s="34"/>
      <c r="BX27" s="957" t="e">
        <f t="shared" si="14"/>
        <v>#DIV/0!</v>
      </c>
      <c r="BY27" s="805" t="s">
        <v>232</v>
      </c>
      <c r="BZ27" s="33"/>
      <c r="CA27" s="33"/>
      <c r="CB27" s="34"/>
      <c r="CC27" s="957" t="e">
        <f t="shared" si="15"/>
        <v>#DIV/0!</v>
      </c>
      <c r="CD27" s="805" t="s">
        <v>232</v>
      </c>
      <c r="CE27" s="33"/>
      <c r="CF27" s="33"/>
      <c r="CG27" s="34"/>
      <c r="CH27" s="957" t="e">
        <f t="shared" si="16"/>
        <v>#DIV/0!</v>
      </c>
      <c r="CI27" s="805" t="s">
        <v>232</v>
      </c>
      <c r="CJ27" s="33"/>
      <c r="CK27" s="33"/>
      <c r="CL27" s="34"/>
      <c r="CM27" s="910" t="e">
        <f t="shared" si="17"/>
        <v>#DIV/0!</v>
      </c>
      <c r="CN27" s="32" t="s">
        <v>232</v>
      </c>
      <c r="CO27" s="33"/>
      <c r="CP27" s="33"/>
      <c r="CQ27" s="34"/>
      <c r="CR27" s="920" t="e">
        <f t="shared" si="18"/>
        <v>#DIV/0!</v>
      </c>
      <c r="CS27" s="33" t="s">
        <v>232</v>
      </c>
      <c r="CT27" s="33"/>
      <c r="CU27" s="33"/>
      <c r="CV27" s="34"/>
      <c r="CW27" s="920" t="e">
        <f t="shared" si="19"/>
        <v>#DIV/0!</v>
      </c>
      <c r="CX27" s="33" t="s">
        <v>232</v>
      </c>
      <c r="CY27" s="33"/>
      <c r="CZ27" s="33"/>
      <c r="DA27" s="34"/>
      <c r="DB27" s="920" t="e">
        <f t="shared" si="20"/>
        <v>#DIV/0!</v>
      </c>
      <c r="DC27" s="33" t="s">
        <v>232</v>
      </c>
      <c r="DD27" s="33"/>
      <c r="DE27" s="33"/>
      <c r="DF27" s="34"/>
      <c r="DG27" s="920" t="e">
        <f t="shared" si="21"/>
        <v>#DIV/0!</v>
      </c>
      <c r="DH27" s="33" t="s">
        <v>232</v>
      </c>
      <c r="DI27" s="33"/>
      <c r="DJ27" s="33"/>
      <c r="DK27" s="34"/>
      <c r="DL27" s="920" t="e">
        <f t="shared" si="22"/>
        <v>#DIV/0!</v>
      </c>
      <c r="DM27" s="33" t="s">
        <v>232</v>
      </c>
      <c r="DN27" s="33"/>
      <c r="DO27" s="33"/>
      <c r="DP27" s="34"/>
      <c r="DQ27" s="920" t="e">
        <f t="shared" si="23"/>
        <v>#DIV/0!</v>
      </c>
      <c r="DR27" s="33" t="s">
        <v>232</v>
      </c>
      <c r="DS27" s="33"/>
      <c r="DT27" s="33"/>
      <c r="DU27" s="34"/>
      <c r="DV27" s="920" t="e">
        <f t="shared" si="24"/>
        <v>#DIV/0!</v>
      </c>
      <c r="DW27" s="33" t="s">
        <v>232</v>
      </c>
      <c r="DX27" s="33"/>
      <c r="DY27" s="33"/>
      <c r="DZ27" s="34"/>
      <c r="EA27" s="920" t="e">
        <f t="shared" si="25"/>
        <v>#DIV/0!</v>
      </c>
      <c r="EB27" s="33" t="s">
        <v>232</v>
      </c>
      <c r="EC27" s="33"/>
      <c r="ED27" s="33"/>
      <c r="EE27" s="34"/>
      <c r="EF27" s="920" t="e">
        <f t="shared" si="26"/>
        <v>#DIV/0!</v>
      </c>
      <c r="EG27" s="33" t="s">
        <v>232</v>
      </c>
      <c r="EH27" s="33"/>
      <c r="EI27" s="33"/>
      <c r="EJ27" s="34"/>
      <c r="EK27" s="920" t="e">
        <f t="shared" si="27"/>
        <v>#DIV/0!</v>
      </c>
      <c r="EL27" s="33" t="s">
        <v>232</v>
      </c>
      <c r="EM27" s="33"/>
      <c r="EN27" s="33"/>
      <c r="EO27" s="34"/>
      <c r="EP27" s="920" t="e">
        <f t="shared" si="28"/>
        <v>#DIV/0!</v>
      </c>
      <c r="EQ27" s="33" t="s">
        <v>232</v>
      </c>
      <c r="ER27" s="33"/>
      <c r="ES27" s="33"/>
      <c r="ET27" s="34"/>
      <c r="EU27" s="920" t="e">
        <f t="shared" si="29"/>
        <v>#DIV/0!</v>
      </c>
      <c r="EV27" s="33" t="s">
        <v>232</v>
      </c>
      <c r="EW27" s="33"/>
      <c r="EX27" s="33"/>
      <c r="EY27" s="34"/>
      <c r="EZ27" s="920" t="e">
        <f t="shared" si="30"/>
        <v>#DIV/0!</v>
      </c>
      <c r="FA27" s="33" t="s">
        <v>232</v>
      </c>
      <c r="FB27" s="33"/>
      <c r="FC27" s="33"/>
      <c r="FD27" s="34"/>
      <c r="FE27" s="920" t="e">
        <f t="shared" si="31"/>
        <v>#DIV/0!</v>
      </c>
      <c r="FF27" s="33" t="s">
        <v>232</v>
      </c>
      <c r="FG27" s="33"/>
      <c r="FH27" s="33"/>
      <c r="FI27" s="34"/>
      <c r="FJ27" s="920" t="e">
        <f t="shared" si="32"/>
        <v>#DIV/0!</v>
      </c>
      <c r="FK27" s="33" t="s">
        <v>232</v>
      </c>
      <c r="FL27" s="33"/>
      <c r="FM27" s="33"/>
      <c r="FN27" s="34"/>
      <c r="FO27" s="920" t="e">
        <f t="shared" si="33"/>
        <v>#DIV/0!</v>
      </c>
      <c r="FP27" s="33" t="s">
        <v>232</v>
      </c>
      <c r="FQ27" s="33"/>
      <c r="FR27" s="33"/>
      <c r="FS27" s="34"/>
      <c r="FT27" s="920" t="e">
        <f t="shared" si="34"/>
        <v>#DIV/0!</v>
      </c>
      <c r="FU27" s="33" t="s">
        <v>232</v>
      </c>
      <c r="FV27" s="33"/>
      <c r="FW27" s="33"/>
      <c r="FX27" s="34"/>
      <c r="FY27" s="920" t="e">
        <f t="shared" si="35"/>
        <v>#DIV/0!</v>
      </c>
      <c r="FZ27" s="33" t="s">
        <v>232</v>
      </c>
      <c r="GA27" s="33"/>
      <c r="GB27" s="33"/>
      <c r="GC27" s="34"/>
      <c r="GD27" s="920" t="e">
        <f t="shared" si="36"/>
        <v>#DIV/0!</v>
      </c>
      <c r="GE27" s="33" t="s">
        <v>232</v>
      </c>
      <c r="GF27" s="33"/>
      <c r="GG27" s="33"/>
      <c r="GH27" s="34"/>
      <c r="GI27" s="920" t="e">
        <f t="shared" si="37"/>
        <v>#DIV/0!</v>
      </c>
      <c r="GJ27" s="33" t="s">
        <v>232</v>
      </c>
      <c r="GK27" s="33"/>
      <c r="GL27" s="33"/>
      <c r="GM27" s="34"/>
      <c r="GN27" s="920" t="e">
        <f t="shared" si="38"/>
        <v>#DIV/0!</v>
      </c>
      <c r="GO27" s="33" t="s">
        <v>232</v>
      </c>
      <c r="GP27" s="33"/>
      <c r="GQ27" s="33"/>
      <c r="GR27" s="34"/>
      <c r="GS27" s="920" t="e">
        <f t="shared" si="39"/>
        <v>#DIV/0!</v>
      </c>
      <c r="GT27" s="33" t="s">
        <v>232</v>
      </c>
      <c r="GU27" s="33"/>
      <c r="GV27" s="33"/>
      <c r="GW27" s="34"/>
      <c r="GX27" s="920" t="e">
        <f t="shared" si="40"/>
        <v>#DIV/0!</v>
      </c>
      <c r="GY27" s="33" t="s">
        <v>232</v>
      </c>
      <c r="GZ27" s="33"/>
      <c r="HA27" s="33"/>
      <c r="HB27" s="34"/>
      <c r="HC27" s="920" t="e">
        <f t="shared" si="41"/>
        <v>#DIV/0!</v>
      </c>
      <c r="HD27" s="33" t="s">
        <v>232</v>
      </c>
      <c r="HE27" s="33"/>
      <c r="HF27" s="33"/>
      <c r="HG27" s="34"/>
      <c r="HH27" s="920" t="e">
        <f t="shared" si="42"/>
        <v>#DIV/0!</v>
      </c>
      <c r="HI27" s="33" t="s">
        <v>232</v>
      </c>
      <c r="HJ27" s="33"/>
      <c r="HK27" s="33"/>
      <c r="HL27" s="34"/>
      <c r="HM27" s="920" t="e">
        <f t="shared" si="43"/>
        <v>#DIV/0!</v>
      </c>
      <c r="HN27" s="33" t="s">
        <v>232</v>
      </c>
      <c r="HO27" s="33"/>
      <c r="HP27" s="33"/>
      <c r="HQ27" s="34"/>
      <c r="HR27" s="920" t="e">
        <f t="shared" si="44"/>
        <v>#DIV/0!</v>
      </c>
      <c r="HS27" s="33" t="s">
        <v>232</v>
      </c>
      <c r="HT27" s="33"/>
      <c r="HU27" s="33"/>
      <c r="HV27" s="34"/>
      <c r="HW27" s="920" t="e">
        <f t="shared" si="45"/>
        <v>#DIV/0!</v>
      </c>
      <c r="HX27" s="33" t="s">
        <v>232</v>
      </c>
      <c r="HY27" s="33"/>
      <c r="HZ27" s="33"/>
      <c r="IA27" s="34"/>
      <c r="IB27" s="920" t="e">
        <f t="shared" si="55"/>
        <v>#DIV/0!</v>
      </c>
      <c r="IC27" s="33" t="s">
        <v>232</v>
      </c>
      <c r="ID27" s="33"/>
      <c r="IE27" s="33"/>
      <c r="IF27" s="34"/>
      <c r="IG27" s="920" t="e">
        <f t="shared" si="46"/>
        <v>#DIV/0!</v>
      </c>
      <c r="IH27" s="33" t="s">
        <v>232</v>
      </c>
      <c r="II27" s="33"/>
      <c r="IJ27" s="33"/>
      <c r="IK27" s="34"/>
      <c r="IL27" s="920" t="e">
        <f t="shared" si="47"/>
        <v>#DIV/0!</v>
      </c>
      <c r="IM27" s="33" t="s">
        <v>232</v>
      </c>
      <c r="IN27" s="33"/>
      <c r="IO27" s="33"/>
      <c r="IP27" s="34"/>
      <c r="IQ27" s="920" t="e">
        <f t="shared" si="48"/>
        <v>#DIV/0!</v>
      </c>
      <c r="IR27" s="33" t="s">
        <v>232</v>
      </c>
      <c r="IS27" s="33"/>
      <c r="IT27" s="33"/>
      <c r="IU27" s="34"/>
      <c r="IV27" s="920" t="e">
        <f t="shared" si="49"/>
        <v>#DIV/0!</v>
      </c>
      <c r="IW27" s="33" t="s">
        <v>232</v>
      </c>
      <c r="IX27" s="33"/>
      <c r="IY27" s="33"/>
      <c r="IZ27" s="34"/>
      <c r="JA27" s="920" t="e">
        <f t="shared" si="50"/>
        <v>#DIV/0!</v>
      </c>
      <c r="JB27" s="75" t="s">
        <v>232</v>
      </c>
      <c r="JC27" s="53">
        <f t="shared" si="51"/>
        <v>0</v>
      </c>
      <c r="JD27" s="53">
        <f t="shared" si="52"/>
        <v>0</v>
      </c>
      <c r="JE27" s="61">
        <f t="shared" si="53"/>
        <v>0</v>
      </c>
      <c r="JF27" s="928" t="e">
        <f t="shared" si="54"/>
        <v>#DIV/0!</v>
      </c>
    </row>
    <row r="28" spans="1:266" x14ac:dyDescent="0.25">
      <c r="A28" s="1152"/>
      <c r="B28" s="805" t="s">
        <v>236</v>
      </c>
      <c r="C28" s="33"/>
      <c r="D28" s="33"/>
      <c r="E28" s="34"/>
      <c r="F28" s="957" t="e">
        <f t="shared" si="0"/>
        <v>#DIV/0!</v>
      </c>
      <c r="G28" s="805" t="s">
        <v>236</v>
      </c>
      <c r="H28" s="33"/>
      <c r="I28" s="33"/>
      <c r="J28" s="34"/>
      <c r="K28" s="957" t="e">
        <f t="shared" si="1"/>
        <v>#DIV/0!</v>
      </c>
      <c r="L28" s="805" t="s">
        <v>236</v>
      </c>
      <c r="M28" s="33"/>
      <c r="N28" s="33"/>
      <c r="O28" s="34"/>
      <c r="P28" s="957" t="e">
        <f t="shared" si="2"/>
        <v>#DIV/0!</v>
      </c>
      <c r="Q28" s="805" t="s">
        <v>236</v>
      </c>
      <c r="R28" s="33"/>
      <c r="S28" s="33"/>
      <c r="T28" s="34"/>
      <c r="U28" s="957" t="e">
        <f t="shared" si="3"/>
        <v>#DIV/0!</v>
      </c>
      <c r="V28" s="805" t="s">
        <v>236</v>
      </c>
      <c r="W28" s="33"/>
      <c r="X28" s="33"/>
      <c r="Y28" s="34"/>
      <c r="Z28" s="957" t="e">
        <f t="shared" si="4"/>
        <v>#DIV/0!</v>
      </c>
      <c r="AA28" s="805" t="s">
        <v>236</v>
      </c>
      <c r="AB28" s="33"/>
      <c r="AC28" s="33"/>
      <c r="AD28" s="34"/>
      <c r="AE28" s="957" t="e">
        <f t="shared" si="5"/>
        <v>#DIV/0!</v>
      </c>
      <c r="AF28" s="805" t="s">
        <v>236</v>
      </c>
      <c r="AG28" s="33"/>
      <c r="AH28" s="33"/>
      <c r="AI28" s="34"/>
      <c r="AJ28" s="957" t="e">
        <f t="shared" si="6"/>
        <v>#DIV/0!</v>
      </c>
      <c r="AK28" s="805" t="s">
        <v>236</v>
      </c>
      <c r="AL28" s="33"/>
      <c r="AM28" s="33"/>
      <c r="AN28" s="34"/>
      <c r="AO28" s="957" t="e">
        <f t="shared" si="7"/>
        <v>#DIV/0!</v>
      </c>
      <c r="AP28" s="805" t="s">
        <v>236</v>
      </c>
      <c r="AQ28" s="33"/>
      <c r="AR28" s="33"/>
      <c r="AS28" s="34"/>
      <c r="AT28" s="957" t="e">
        <f t="shared" si="8"/>
        <v>#DIV/0!</v>
      </c>
      <c r="AU28" s="805" t="s">
        <v>236</v>
      </c>
      <c r="AV28" s="33"/>
      <c r="AW28" s="33"/>
      <c r="AX28" s="34"/>
      <c r="AY28" s="957" t="e">
        <f t="shared" si="9"/>
        <v>#DIV/0!</v>
      </c>
      <c r="AZ28" s="805" t="s">
        <v>236</v>
      </c>
      <c r="BA28" s="33"/>
      <c r="BB28" s="33"/>
      <c r="BC28" s="34"/>
      <c r="BD28" s="957" t="e">
        <f t="shared" si="10"/>
        <v>#DIV/0!</v>
      </c>
      <c r="BE28" s="805" t="s">
        <v>236</v>
      </c>
      <c r="BF28" s="33"/>
      <c r="BG28" s="33"/>
      <c r="BH28" s="34"/>
      <c r="BI28" s="957" t="e">
        <f t="shared" si="11"/>
        <v>#DIV/0!</v>
      </c>
      <c r="BJ28" s="805" t="s">
        <v>236</v>
      </c>
      <c r="BK28" s="33"/>
      <c r="BL28" s="33"/>
      <c r="BM28" s="34"/>
      <c r="BN28" s="957" t="e">
        <f t="shared" si="12"/>
        <v>#DIV/0!</v>
      </c>
      <c r="BO28" s="805" t="s">
        <v>236</v>
      </c>
      <c r="BP28" s="33"/>
      <c r="BQ28" s="33"/>
      <c r="BR28" s="34"/>
      <c r="BS28" s="957" t="e">
        <f t="shared" si="13"/>
        <v>#DIV/0!</v>
      </c>
      <c r="BT28" s="805" t="s">
        <v>236</v>
      </c>
      <c r="BU28" s="33"/>
      <c r="BV28" s="33"/>
      <c r="BW28" s="34"/>
      <c r="BX28" s="957" t="e">
        <f t="shared" si="14"/>
        <v>#DIV/0!</v>
      </c>
      <c r="BY28" s="805" t="s">
        <v>236</v>
      </c>
      <c r="BZ28" s="33"/>
      <c r="CA28" s="33"/>
      <c r="CB28" s="34"/>
      <c r="CC28" s="957" t="e">
        <f t="shared" si="15"/>
        <v>#DIV/0!</v>
      </c>
      <c r="CD28" s="805" t="s">
        <v>236</v>
      </c>
      <c r="CE28" s="33"/>
      <c r="CF28" s="33"/>
      <c r="CG28" s="34"/>
      <c r="CH28" s="957" t="e">
        <f t="shared" si="16"/>
        <v>#DIV/0!</v>
      </c>
      <c r="CI28" s="805" t="s">
        <v>236</v>
      </c>
      <c r="CJ28" s="33"/>
      <c r="CK28" s="33"/>
      <c r="CL28" s="34"/>
      <c r="CM28" s="910" t="e">
        <f t="shared" si="17"/>
        <v>#DIV/0!</v>
      </c>
      <c r="CN28" s="32" t="s">
        <v>236</v>
      </c>
      <c r="CO28" s="33"/>
      <c r="CP28" s="33"/>
      <c r="CQ28" s="34"/>
      <c r="CR28" s="920" t="e">
        <f t="shared" si="18"/>
        <v>#DIV/0!</v>
      </c>
      <c r="CS28" s="33" t="s">
        <v>236</v>
      </c>
      <c r="CT28" s="33"/>
      <c r="CU28" s="33"/>
      <c r="CV28" s="34"/>
      <c r="CW28" s="920" t="e">
        <f t="shared" si="19"/>
        <v>#DIV/0!</v>
      </c>
      <c r="CX28" s="33" t="s">
        <v>236</v>
      </c>
      <c r="CY28" s="33"/>
      <c r="CZ28" s="33"/>
      <c r="DA28" s="34"/>
      <c r="DB28" s="920" t="e">
        <f t="shared" si="20"/>
        <v>#DIV/0!</v>
      </c>
      <c r="DC28" s="33" t="s">
        <v>236</v>
      </c>
      <c r="DD28" s="33"/>
      <c r="DE28" s="33"/>
      <c r="DF28" s="34"/>
      <c r="DG28" s="920" t="e">
        <f t="shared" si="21"/>
        <v>#DIV/0!</v>
      </c>
      <c r="DH28" s="33" t="s">
        <v>236</v>
      </c>
      <c r="DI28" s="33"/>
      <c r="DJ28" s="33"/>
      <c r="DK28" s="34"/>
      <c r="DL28" s="920" t="e">
        <f t="shared" si="22"/>
        <v>#DIV/0!</v>
      </c>
      <c r="DM28" s="33" t="s">
        <v>236</v>
      </c>
      <c r="DN28" s="33"/>
      <c r="DO28" s="33"/>
      <c r="DP28" s="34"/>
      <c r="DQ28" s="920" t="e">
        <f t="shared" si="23"/>
        <v>#DIV/0!</v>
      </c>
      <c r="DR28" s="33" t="s">
        <v>236</v>
      </c>
      <c r="DS28" s="33"/>
      <c r="DT28" s="33"/>
      <c r="DU28" s="34"/>
      <c r="DV28" s="920" t="e">
        <f t="shared" si="24"/>
        <v>#DIV/0!</v>
      </c>
      <c r="DW28" s="33" t="s">
        <v>236</v>
      </c>
      <c r="DX28" s="33"/>
      <c r="DY28" s="33"/>
      <c r="DZ28" s="34"/>
      <c r="EA28" s="920" t="e">
        <f t="shared" si="25"/>
        <v>#DIV/0!</v>
      </c>
      <c r="EB28" s="33" t="s">
        <v>236</v>
      </c>
      <c r="EC28" s="33"/>
      <c r="ED28" s="33"/>
      <c r="EE28" s="34"/>
      <c r="EF28" s="920" t="e">
        <f t="shared" si="26"/>
        <v>#DIV/0!</v>
      </c>
      <c r="EG28" s="33" t="s">
        <v>236</v>
      </c>
      <c r="EH28" s="33"/>
      <c r="EI28" s="33"/>
      <c r="EJ28" s="34"/>
      <c r="EK28" s="920" t="e">
        <f t="shared" si="27"/>
        <v>#DIV/0!</v>
      </c>
      <c r="EL28" s="33" t="s">
        <v>236</v>
      </c>
      <c r="EM28" s="33"/>
      <c r="EN28" s="33"/>
      <c r="EO28" s="34"/>
      <c r="EP28" s="920" t="e">
        <f t="shared" si="28"/>
        <v>#DIV/0!</v>
      </c>
      <c r="EQ28" s="33" t="s">
        <v>236</v>
      </c>
      <c r="ER28" s="33"/>
      <c r="ES28" s="33"/>
      <c r="ET28" s="34"/>
      <c r="EU28" s="920" t="e">
        <f t="shared" si="29"/>
        <v>#DIV/0!</v>
      </c>
      <c r="EV28" s="33" t="s">
        <v>236</v>
      </c>
      <c r="EW28" s="33"/>
      <c r="EX28" s="33"/>
      <c r="EY28" s="34"/>
      <c r="EZ28" s="920" t="e">
        <f t="shared" si="30"/>
        <v>#DIV/0!</v>
      </c>
      <c r="FA28" s="33" t="s">
        <v>236</v>
      </c>
      <c r="FB28" s="33"/>
      <c r="FC28" s="33"/>
      <c r="FD28" s="34"/>
      <c r="FE28" s="920" t="e">
        <f t="shared" si="31"/>
        <v>#DIV/0!</v>
      </c>
      <c r="FF28" s="33" t="s">
        <v>236</v>
      </c>
      <c r="FG28" s="33"/>
      <c r="FH28" s="33"/>
      <c r="FI28" s="34"/>
      <c r="FJ28" s="920" t="e">
        <f t="shared" si="32"/>
        <v>#DIV/0!</v>
      </c>
      <c r="FK28" s="33" t="s">
        <v>236</v>
      </c>
      <c r="FL28" s="33"/>
      <c r="FM28" s="33"/>
      <c r="FN28" s="34"/>
      <c r="FO28" s="920" t="e">
        <f t="shared" si="33"/>
        <v>#DIV/0!</v>
      </c>
      <c r="FP28" s="33" t="s">
        <v>236</v>
      </c>
      <c r="FQ28" s="33"/>
      <c r="FR28" s="33"/>
      <c r="FS28" s="34"/>
      <c r="FT28" s="920" t="e">
        <f t="shared" si="34"/>
        <v>#DIV/0!</v>
      </c>
      <c r="FU28" s="33" t="s">
        <v>236</v>
      </c>
      <c r="FV28" s="33"/>
      <c r="FW28" s="33"/>
      <c r="FX28" s="34"/>
      <c r="FY28" s="920" t="e">
        <f t="shared" si="35"/>
        <v>#DIV/0!</v>
      </c>
      <c r="FZ28" s="33" t="s">
        <v>236</v>
      </c>
      <c r="GA28" s="33"/>
      <c r="GB28" s="33"/>
      <c r="GC28" s="34"/>
      <c r="GD28" s="920" t="e">
        <f t="shared" si="36"/>
        <v>#DIV/0!</v>
      </c>
      <c r="GE28" s="33" t="s">
        <v>236</v>
      </c>
      <c r="GF28" s="33"/>
      <c r="GG28" s="33"/>
      <c r="GH28" s="34"/>
      <c r="GI28" s="920" t="e">
        <f t="shared" si="37"/>
        <v>#DIV/0!</v>
      </c>
      <c r="GJ28" s="33" t="s">
        <v>236</v>
      </c>
      <c r="GK28" s="33"/>
      <c r="GL28" s="33"/>
      <c r="GM28" s="34"/>
      <c r="GN28" s="920" t="e">
        <f t="shared" si="38"/>
        <v>#DIV/0!</v>
      </c>
      <c r="GO28" s="33" t="s">
        <v>236</v>
      </c>
      <c r="GP28" s="33"/>
      <c r="GQ28" s="33"/>
      <c r="GR28" s="34"/>
      <c r="GS28" s="920" t="e">
        <f t="shared" si="39"/>
        <v>#DIV/0!</v>
      </c>
      <c r="GT28" s="33" t="s">
        <v>236</v>
      </c>
      <c r="GU28" s="33"/>
      <c r="GV28" s="33"/>
      <c r="GW28" s="34"/>
      <c r="GX28" s="920" t="e">
        <f t="shared" si="40"/>
        <v>#DIV/0!</v>
      </c>
      <c r="GY28" s="33" t="s">
        <v>236</v>
      </c>
      <c r="GZ28" s="33"/>
      <c r="HA28" s="33"/>
      <c r="HB28" s="34"/>
      <c r="HC28" s="920" t="e">
        <f t="shared" si="41"/>
        <v>#DIV/0!</v>
      </c>
      <c r="HD28" s="33" t="s">
        <v>236</v>
      </c>
      <c r="HE28" s="33"/>
      <c r="HF28" s="33"/>
      <c r="HG28" s="34"/>
      <c r="HH28" s="920" t="e">
        <f t="shared" si="42"/>
        <v>#DIV/0!</v>
      </c>
      <c r="HI28" s="33" t="s">
        <v>236</v>
      </c>
      <c r="HJ28" s="33"/>
      <c r="HK28" s="33"/>
      <c r="HL28" s="34"/>
      <c r="HM28" s="920" t="e">
        <f t="shared" si="43"/>
        <v>#DIV/0!</v>
      </c>
      <c r="HN28" s="33" t="s">
        <v>236</v>
      </c>
      <c r="HO28" s="33"/>
      <c r="HP28" s="33"/>
      <c r="HQ28" s="34"/>
      <c r="HR28" s="920" t="e">
        <f t="shared" si="44"/>
        <v>#DIV/0!</v>
      </c>
      <c r="HS28" s="33" t="s">
        <v>236</v>
      </c>
      <c r="HT28" s="33"/>
      <c r="HU28" s="33"/>
      <c r="HV28" s="34"/>
      <c r="HW28" s="920" t="e">
        <f t="shared" si="45"/>
        <v>#DIV/0!</v>
      </c>
      <c r="HX28" s="33" t="s">
        <v>236</v>
      </c>
      <c r="HY28" s="33"/>
      <c r="HZ28" s="33"/>
      <c r="IA28" s="34"/>
      <c r="IB28" s="920" t="e">
        <f t="shared" si="55"/>
        <v>#DIV/0!</v>
      </c>
      <c r="IC28" s="33" t="s">
        <v>236</v>
      </c>
      <c r="ID28" s="33"/>
      <c r="IE28" s="33"/>
      <c r="IF28" s="34"/>
      <c r="IG28" s="920" t="e">
        <f t="shared" si="46"/>
        <v>#DIV/0!</v>
      </c>
      <c r="IH28" s="33" t="s">
        <v>236</v>
      </c>
      <c r="II28" s="33"/>
      <c r="IJ28" s="33"/>
      <c r="IK28" s="34"/>
      <c r="IL28" s="920" t="e">
        <f t="shared" si="47"/>
        <v>#DIV/0!</v>
      </c>
      <c r="IM28" s="33" t="s">
        <v>236</v>
      </c>
      <c r="IN28" s="33"/>
      <c r="IO28" s="33"/>
      <c r="IP28" s="34"/>
      <c r="IQ28" s="920" t="e">
        <f t="shared" si="48"/>
        <v>#DIV/0!</v>
      </c>
      <c r="IR28" s="33" t="s">
        <v>236</v>
      </c>
      <c r="IS28" s="33"/>
      <c r="IT28" s="33"/>
      <c r="IU28" s="34"/>
      <c r="IV28" s="920" t="e">
        <f t="shared" si="49"/>
        <v>#DIV/0!</v>
      </c>
      <c r="IW28" s="33" t="s">
        <v>236</v>
      </c>
      <c r="IX28" s="33"/>
      <c r="IY28" s="33"/>
      <c r="IZ28" s="34"/>
      <c r="JA28" s="920" t="e">
        <f t="shared" si="50"/>
        <v>#DIV/0!</v>
      </c>
      <c r="JB28" s="75" t="s">
        <v>236</v>
      </c>
      <c r="JC28" s="53">
        <f t="shared" si="51"/>
        <v>0</v>
      </c>
      <c r="JD28" s="53">
        <f t="shared" si="52"/>
        <v>0</v>
      </c>
      <c r="JE28" s="61">
        <f t="shared" si="53"/>
        <v>0</v>
      </c>
      <c r="JF28" s="928" t="e">
        <f t="shared" si="54"/>
        <v>#DIV/0!</v>
      </c>
    </row>
    <row r="29" spans="1:266" x14ac:dyDescent="0.25">
      <c r="A29" s="1135" t="s">
        <v>297</v>
      </c>
      <c r="B29" s="806" t="s">
        <v>228</v>
      </c>
      <c r="C29" s="30"/>
      <c r="D29" s="30"/>
      <c r="E29" s="31"/>
      <c r="F29" s="958" t="e">
        <f t="shared" si="0"/>
        <v>#DIV/0!</v>
      </c>
      <c r="G29" s="806" t="s">
        <v>228</v>
      </c>
      <c r="H29" s="30"/>
      <c r="I29" s="30"/>
      <c r="J29" s="31"/>
      <c r="K29" s="958" t="e">
        <f t="shared" si="1"/>
        <v>#DIV/0!</v>
      </c>
      <c r="L29" s="806" t="s">
        <v>228</v>
      </c>
      <c r="M29" s="30"/>
      <c r="N29" s="30"/>
      <c r="O29" s="31"/>
      <c r="P29" s="958" t="e">
        <f t="shared" si="2"/>
        <v>#DIV/0!</v>
      </c>
      <c r="Q29" s="806" t="s">
        <v>228</v>
      </c>
      <c r="R29" s="30"/>
      <c r="S29" s="30"/>
      <c r="T29" s="31"/>
      <c r="U29" s="958" t="e">
        <f t="shared" si="3"/>
        <v>#DIV/0!</v>
      </c>
      <c r="V29" s="806" t="s">
        <v>228</v>
      </c>
      <c r="W29" s="30"/>
      <c r="X29" s="30"/>
      <c r="Y29" s="31"/>
      <c r="Z29" s="958" t="e">
        <f t="shared" si="4"/>
        <v>#DIV/0!</v>
      </c>
      <c r="AA29" s="806" t="s">
        <v>228</v>
      </c>
      <c r="AB29" s="30"/>
      <c r="AC29" s="30"/>
      <c r="AD29" s="31"/>
      <c r="AE29" s="958" t="e">
        <f t="shared" si="5"/>
        <v>#DIV/0!</v>
      </c>
      <c r="AF29" s="806" t="s">
        <v>228</v>
      </c>
      <c r="AG29" s="30"/>
      <c r="AH29" s="30"/>
      <c r="AI29" s="31"/>
      <c r="AJ29" s="958" t="e">
        <f t="shared" si="6"/>
        <v>#DIV/0!</v>
      </c>
      <c r="AK29" s="806" t="s">
        <v>228</v>
      </c>
      <c r="AL29" s="30"/>
      <c r="AM29" s="30"/>
      <c r="AN29" s="31"/>
      <c r="AO29" s="958" t="e">
        <f t="shared" si="7"/>
        <v>#DIV/0!</v>
      </c>
      <c r="AP29" s="806" t="s">
        <v>228</v>
      </c>
      <c r="AQ29" s="30"/>
      <c r="AR29" s="30"/>
      <c r="AS29" s="31"/>
      <c r="AT29" s="958" t="e">
        <f t="shared" si="8"/>
        <v>#DIV/0!</v>
      </c>
      <c r="AU29" s="806" t="s">
        <v>228</v>
      </c>
      <c r="AV29" s="30"/>
      <c r="AW29" s="30"/>
      <c r="AX29" s="31"/>
      <c r="AY29" s="958" t="e">
        <f t="shared" si="9"/>
        <v>#DIV/0!</v>
      </c>
      <c r="AZ29" s="806" t="s">
        <v>228</v>
      </c>
      <c r="BA29" s="30"/>
      <c r="BB29" s="30"/>
      <c r="BC29" s="31"/>
      <c r="BD29" s="958" t="e">
        <f t="shared" si="10"/>
        <v>#DIV/0!</v>
      </c>
      <c r="BE29" s="806" t="s">
        <v>228</v>
      </c>
      <c r="BF29" s="30"/>
      <c r="BG29" s="30"/>
      <c r="BH29" s="31"/>
      <c r="BI29" s="958" t="e">
        <f t="shared" si="11"/>
        <v>#DIV/0!</v>
      </c>
      <c r="BJ29" s="806" t="s">
        <v>228</v>
      </c>
      <c r="BK29" s="30"/>
      <c r="BL29" s="30"/>
      <c r="BM29" s="31"/>
      <c r="BN29" s="958" t="e">
        <f t="shared" si="12"/>
        <v>#DIV/0!</v>
      </c>
      <c r="BO29" s="806" t="s">
        <v>228</v>
      </c>
      <c r="BP29" s="30"/>
      <c r="BQ29" s="30"/>
      <c r="BR29" s="31"/>
      <c r="BS29" s="958" t="e">
        <f t="shared" si="13"/>
        <v>#DIV/0!</v>
      </c>
      <c r="BT29" s="806" t="s">
        <v>228</v>
      </c>
      <c r="BU29" s="30"/>
      <c r="BV29" s="30"/>
      <c r="BW29" s="31"/>
      <c r="BX29" s="958" t="e">
        <f t="shared" si="14"/>
        <v>#DIV/0!</v>
      </c>
      <c r="BY29" s="806" t="s">
        <v>228</v>
      </c>
      <c r="BZ29" s="30"/>
      <c r="CA29" s="30"/>
      <c r="CB29" s="31"/>
      <c r="CC29" s="958" t="e">
        <f t="shared" si="15"/>
        <v>#DIV/0!</v>
      </c>
      <c r="CD29" s="806" t="s">
        <v>228</v>
      </c>
      <c r="CE29" s="30"/>
      <c r="CF29" s="30"/>
      <c r="CG29" s="31"/>
      <c r="CH29" s="958" t="e">
        <f t="shared" si="16"/>
        <v>#DIV/0!</v>
      </c>
      <c r="CI29" s="806" t="s">
        <v>228</v>
      </c>
      <c r="CJ29" s="30"/>
      <c r="CK29" s="30"/>
      <c r="CL29" s="31"/>
      <c r="CM29" s="911" t="e">
        <f t="shared" si="17"/>
        <v>#DIV/0!</v>
      </c>
      <c r="CN29" s="29" t="s">
        <v>228</v>
      </c>
      <c r="CO29" s="30"/>
      <c r="CP29" s="30"/>
      <c r="CQ29" s="31"/>
      <c r="CR29" s="921" t="e">
        <f t="shared" si="18"/>
        <v>#DIV/0!</v>
      </c>
      <c r="CS29" s="30" t="s">
        <v>228</v>
      </c>
      <c r="CT29" s="30"/>
      <c r="CU29" s="30"/>
      <c r="CV29" s="31"/>
      <c r="CW29" s="921" t="e">
        <f t="shared" si="19"/>
        <v>#DIV/0!</v>
      </c>
      <c r="CX29" s="30" t="s">
        <v>228</v>
      </c>
      <c r="CY29" s="30"/>
      <c r="CZ29" s="30"/>
      <c r="DA29" s="31"/>
      <c r="DB29" s="921" t="e">
        <f t="shared" si="20"/>
        <v>#DIV/0!</v>
      </c>
      <c r="DC29" s="30" t="s">
        <v>228</v>
      </c>
      <c r="DD29" s="30"/>
      <c r="DE29" s="30"/>
      <c r="DF29" s="31"/>
      <c r="DG29" s="921" t="e">
        <f t="shared" si="21"/>
        <v>#DIV/0!</v>
      </c>
      <c r="DH29" s="30" t="s">
        <v>228</v>
      </c>
      <c r="DI29" s="30"/>
      <c r="DJ29" s="30"/>
      <c r="DK29" s="31"/>
      <c r="DL29" s="921" t="e">
        <f t="shared" si="22"/>
        <v>#DIV/0!</v>
      </c>
      <c r="DM29" s="30" t="s">
        <v>228</v>
      </c>
      <c r="DN29" s="30"/>
      <c r="DO29" s="30"/>
      <c r="DP29" s="31"/>
      <c r="DQ29" s="921" t="e">
        <f t="shared" si="23"/>
        <v>#DIV/0!</v>
      </c>
      <c r="DR29" s="30" t="s">
        <v>228</v>
      </c>
      <c r="DS29" s="30"/>
      <c r="DT29" s="30"/>
      <c r="DU29" s="31"/>
      <c r="DV29" s="921" t="e">
        <f t="shared" si="24"/>
        <v>#DIV/0!</v>
      </c>
      <c r="DW29" s="30" t="s">
        <v>228</v>
      </c>
      <c r="DX29" s="30"/>
      <c r="DY29" s="30"/>
      <c r="DZ29" s="31"/>
      <c r="EA29" s="921" t="e">
        <f t="shared" si="25"/>
        <v>#DIV/0!</v>
      </c>
      <c r="EB29" s="30" t="s">
        <v>228</v>
      </c>
      <c r="EC29" s="30"/>
      <c r="ED29" s="30"/>
      <c r="EE29" s="31"/>
      <c r="EF29" s="921" t="e">
        <f t="shared" si="26"/>
        <v>#DIV/0!</v>
      </c>
      <c r="EG29" s="30" t="s">
        <v>228</v>
      </c>
      <c r="EH29" s="30"/>
      <c r="EI29" s="30"/>
      <c r="EJ29" s="31"/>
      <c r="EK29" s="921" t="e">
        <f t="shared" si="27"/>
        <v>#DIV/0!</v>
      </c>
      <c r="EL29" s="30" t="s">
        <v>228</v>
      </c>
      <c r="EM29" s="30"/>
      <c r="EN29" s="30"/>
      <c r="EO29" s="31"/>
      <c r="EP29" s="921" t="e">
        <f t="shared" si="28"/>
        <v>#DIV/0!</v>
      </c>
      <c r="EQ29" s="30" t="s">
        <v>228</v>
      </c>
      <c r="ER29" s="30"/>
      <c r="ES29" s="30"/>
      <c r="ET29" s="31"/>
      <c r="EU29" s="921" t="e">
        <f t="shared" si="29"/>
        <v>#DIV/0!</v>
      </c>
      <c r="EV29" s="30" t="s">
        <v>228</v>
      </c>
      <c r="EW29" s="30"/>
      <c r="EX29" s="30"/>
      <c r="EY29" s="31"/>
      <c r="EZ29" s="921" t="e">
        <f t="shared" si="30"/>
        <v>#DIV/0!</v>
      </c>
      <c r="FA29" s="30" t="s">
        <v>228</v>
      </c>
      <c r="FB29" s="30"/>
      <c r="FC29" s="30"/>
      <c r="FD29" s="31"/>
      <c r="FE29" s="921" t="e">
        <f t="shared" si="31"/>
        <v>#DIV/0!</v>
      </c>
      <c r="FF29" s="30" t="s">
        <v>228</v>
      </c>
      <c r="FG29" s="30"/>
      <c r="FH29" s="30"/>
      <c r="FI29" s="31"/>
      <c r="FJ29" s="921" t="e">
        <f t="shared" si="32"/>
        <v>#DIV/0!</v>
      </c>
      <c r="FK29" s="30" t="s">
        <v>228</v>
      </c>
      <c r="FL29" s="30"/>
      <c r="FM29" s="30"/>
      <c r="FN29" s="31"/>
      <c r="FO29" s="921" t="e">
        <f t="shared" si="33"/>
        <v>#DIV/0!</v>
      </c>
      <c r="FP29" s="30" t="s">
        <v>228</v>
      </c>
      <c r="FQ29" s="30"/>
      <c r="FR29" s="30"/>
      <c r="FS29" s="31"/>
      <c r="FT29" s="921" t="e">
        <f t="shared" si="34"/>
        <v>#DIV/0!</v>
      </c>
      <c r="FU29" s="30" t="s">
        <v>228</v>
      </c>
      <c r="FV29" s="30"/>
      <c r="FW29" s="30"/>
      <c r="FX29" s="31"/>
      <c r="FY29" s="921" t="e">
        <f t="shared" si="35"/>
        <v>#DIV/0!</v>
      </c>
      <c r="FZ29" s="30" t="s">
        <v>228</v>
      </c>
      <c r="GA29" s="30"/>
      <c r="GB29" s="30"/>
      <c r="GC29" s="31"/>
      <c r="GD29" s="921" t="e">
        <f t="shared" si="36"/>
        <v>#DIV/0!</v>
      </c>
      <c r="GE29" s="30" t="s">
        <v>228</v>
      </c>
      <c r="GF29" s="30"/>
      <c r="GG29" s="30"/>
      <c r="GH29" s="31"/>
      <c r="GI29" s="921" t="e">
        <f t="shared" si="37"/>
        <v>#DIV/0!</v>
      </c>
      <c r="GJ29" s="30" t="s">
        <v>228</v>
      </c>
      <c r="GK29" s="30"/>
      <c r="GL29" s="30"/>
      <c r="GM29" s="31"/>
      <c r="GN29" s="921" t="e">
        <f t="shared" si="38"/>
        <v>#DIV/0!</v>
      </c>
      <c r="GO29" s="30" t="s">
        <v>228</v>
      </c>
      <c r="GP29" s="30"/>
      <c r="GQ29" s="30"/>
      <c r="GR29" s="31"/>
      <c r="GS29" s="921" t="e">
        <f t="shared" si="39"/>
        <v>#DIV/0!</v>
      </c>
      <c r="GT29" s="30" t="s">
        <v>228</v>
      </c>
      <c r="GU29" s="30"/>
      <c r="GV29" s="30"/>
      <c r="GW29" s="31"/>
      <c r="GX29" s="921" t="e">
        <f t="shared" si="40"/>
        <v>#DIV/0!</v>
      </c>
      <c r="GY29" s="30" t="s">
        <v>228</v>
      </c>
      <c r="GZ29" s="30"/>
      <c r="HA29" s="30"/>
      <c r="HB29" s="31"/>
      <c r="HC29" s="921" t="e">
        <f t="shared" si="41"/>
        <v>#DIV/0!</v>
      </c>
      <c r="HD29" s="30" t="s">
        <v>228</v>
      </c>
      <c r="HE29" s="30"/>
      <c r="HF29" s="30"/>
      <c r="HG29" s="31"/>
      <c r="HH29" s="921" t="e">
        <f t="shared" si="42"/>
        <v>#DIV/0!</v>
      </c>
      <c r="HI29" s="30" t="s">
        <v>228</v>
      </c>
      <c r="HJ29" s="30"/>
      <c r="HK29" s="30"/>
      <c r="HL29" s="31"/>
      <c r="HM29" s="921" t="e">
        <f t="shared" si="43"/>
        <v>#DIV/0!</v>
      </c>
      <c r="HN29" s="30" t="s">
        <v>228</v>
      </c>
      <c r="HO29" s="30"/>
      <c r="HP29" s="30"/>
      <c r="HQ29" s="31"/>
      <c r="HR29" s="921" t="e">
        <f t="shared" si="44"/>
        <v>#DIV/0!</v>
      </c>
      <c r="HS29" s="30" t="s">
        <v>228</v>
      </c>
      <c r="HT29" s="30"/>
      <c r="HU29" s="30"/>
      <c r="HV29" s="31"/>
      <c r="HW29" s="921" t="e">
        <f t="shared" si="45"/>
        <v>#DIV/0!</v>
      </c>
      <c r="HX29" s="30" t="s">
        <v>228</v>
      </c>
      <c r="HY29" s="30"/>
      <c r="HZ29" s="30"/>
      <c r="IA29" s="31"/>
      <c r="IB29" s="921" t="e">
        <f t="shared" si="55"/>
        <v>#DIV/0!</v>
      </c>
      <c r="IC29" s="30" t="s">
        <v>228</v>
      </c>
      <c r="ID29" s="30"/>
      <c r="IE29" s="30"/>
      <c r="IF29" s="31"/>
      <c r="IG29" s="921" t="e">
        <f t="shared" si="46"/>
        <v>#DIV/0!</v>
      </c>
      <c r="IH29" s="30" t="s">
        <v>228</v>
      </c>
      <c r="II29" s="30"/>
      <c r="IJ29" s="30"/>
      <c r="IK29" s="31"/>
      <c r="IL29" s="921" t="e">
        <f t="shared" si="47"/>
        <v>#DIV/0!</v>
      </c>
      <c r="IM29" s="30" t="s">
        <v>228</v>
      </c>
      <c r="IN29" s="30"/>
      <c r="IO29" s="30"/>
      <c r="IP29" s="31"/>
      <c r="IQ29" s="921" t="e">
        <f t="shared" si="48"/>
        <v>#DIV/0!</v>
      </c>
      <c r="IR29" s="30" t="s">
        <v>228</v>
      </c>
      <c r="IS29" s="30"/>
      <c r="IT29" s="30"/>
      <c r="IU29" s="31"/>
      <c r="IV29" s="921" t="e">
        <f t="shared" si="49"/>
        <v>#DIV/0!</v>
      </c>
      <c r="IW29" s="30" t="s">
        <v>228</v>
      </c>
      <c r="IX29" s="30"/>
      <c r="IY29" s="30"/>
      <c r="IZ29" s="31"/>
      <c r="JA29" s="921" t="e">
        <f t="shared" si="50"/>
        <v>#DIV/0!</v>
      </c>
      <c r="JB29" s="76" t="s">
        <v>228</v>
      </c>
      <c r="JC29" s="54">
        <f t="shared" si="51"/>
        <v>0</v>
      </c>
      <c r="JD29" s="54">
        <f t="shared" si="52"/>
        <v>0</v>
      </c>
      <c r="JE29" s="62">
        <f t="shared" si="53"/>
        <v>0</v>
      </c>
      <c r="JF29" s="929" t="e">
        <f t="shared" si="54"/>
        <v>#DIV/0!</v>
      </c>
    </row>
    <row r="30" spans="1:266" x14ac:dyDescent="0.25">
      <c r="A30" s="1136"/>
      <c r="B30" s="806" t="s">
        <v>230</v>
      </c>
      <c r="C30" s="30"/>
      <c r="D30" s="30"/>
      <c r="E30" s="31"/>
      <c r="F30" s="958" t="e">
        <f t="shared" si="0"/>
        <v>#DIV/0!</v>
      </c>
      <c r="G30" s="806" t="s">
        <v>230</v>
      </c>
      <c r="H30" s="30"/>
      <c r="I30" s="30"/>
      <c r="J30" s="31"/>
      <c r="K30" s="958" t="e">
        <f t="shared" si="1"/>
        <v>#DIV/0!</v>
      </c>
      <c r="L30" s="806" t="s">
        <v>230</v>
      </c>
      <c r="M30" s="30"/>
      <c r="N30" s="30"/>
      <c r="O30" s="31"/>
      <c r="P30" s="958" t="e">
        <f t="shared" si="2"/>
        <v>#DIV/0!</v>
      </c>
      <c r="Q30" s="806" t="s">
        <v>230</v>
      </c>
      <c r="R30" s="30"/>
      <c r="S30" s="30"/>
      <c r="T30" s="31"/>
      <c r="U30" s="958" t="e">
        <f t="shared" si="3"/>
        <v>#DIV/0!</v>
      </c>
      <c r="V30" s="806" t="s">
        <v>230</v>
      </c>
      <c r="W30" s="30"/>
      <c r="X30" s="30"/>
      <c r="Y30" s="31"/>
      <c r="Z30" s="958" t="e">
        <f t="shared" si="4"/>
        <v>#DIV/0!</v>
      </c>
      <c r="AA30" s="806" t="s">
        <v>230</v>
      </c>
      <c r="AB30" s="30"/>
      <c r="AC30" s="30"/>
      <c r="AD30" s="31"/>
      <c r="AE30" s="958" t="e">
        <f t="shared" si="5"/>
        <v>#DIV/0!</v>
      </c>
      <c r="AF30" s="806" t="s">
        <v>230</v>
      </c>
      <c r="AG30" s="30"/>
      <c r="AH30" s="30"/>
      <c r="AI30" s="31"/>
      <c r="AJ30" s="958" t="e">
        <f t="shared" si="6"/>
        <v>#DIV/0!</v>
      </c>
      <c r="AK30" s="806" t="s">
        <v>230</v>
      </c>
      <c r="AL30" s="30"/>
      <c r="AM30" s="30"/>
      <c r="AN30" s="31"/>
      <c r="AO30" s="958" t="e">
        <f t="shared" si="7"/>
        <v>#DIV/0!</v>
      </c>
      <c r="AP30" s="806" t="s">
        <v>230</v>
      </c>
      <c r="AQ30" s="30"/>
      <c r="AR30" s="30"/>
      <c r="AS30" s="31"/>
      <c r="AT30" s="958" t="e">
        <f t="shared" si="8"/>
        <v>#DIV/0!</v>
      </c>
      <c r="AU30" s="806" t="s">
        <v>230</v>
      </c>
      <c r="AV30" s="30"/>
      <c r="AW30" s="30"/>
      <c r="AX30" s="31"/>
      <c r="AY30" s="958" t="e">
        <f t="shared" si="9"/>
        <v>#DIV/0!</v>
      </c>
      <c r="AZ30" s="806" t="s">
        <v>230</v>
      </c>
      <c r="BA30" s="30"/>
      <c r="BB30" s="30"/>
      <c r="BC30" s="31"/>
      <c r="BD30" s="958" t="e">
        <f t="shared" si="10"/>
        <v>#DIV/0!</v>
      </c>
      <c r="BE30" s="806" t="s">
        <v>230</v>
      </c>
      <c r="BF30" s="30"/>
      <c r="BG30" s="30"/>
      <c r="BH30" s="31"/>
      <c r="BI30" s="958" t="e">
        <f t="shared" si="11"/>
        <v>#DIV/0!</v>
      </c>
      <c r="BJ30" s="806" t="s">
        <v>230</v>
      </c>
      <c r="BK30" s="30"/>
      <c r="BL30" s="30"/>
      <c r="BM30" s="31"/>
      <c r="BN30" s="958" t="e">
        <f t="shared" si="12"/>
        <v>#DIV/0!</v>
      </c>
      <c r="BO30" s="806" t="s">
        <v>230</v>
      </c>
      <c r="BP30" s="30"/>
      <c r="BQ30" s="30"/>
      <c r="BR30" s="31"/>
      <c r="BS30" s="958" t="e">
        <f t="shared" si="13"/>
        <v>#DIV/0!</v>
      </c>
      <c r="BT30" s="806" t="s">
        <v>230</v>
      </c>
      <c r="BU30" s="30"/>
      <c r="BV30" s="30"/>
      <c r="BW30" s="31"/>
      <c r="BX30" s="958" t="e">
        <f t="shared" si="14"/>
        <v>#DIV/0!</v>
      </c>
      <c r="BY30" s="806" t="s">
        <v>230</v>
      </c>
      <c r="BZ30" s="30"/>
      <c r="CA30" s="30"/>
      <c r="CB30" s="31"/>
      <c r="CC30" s="958" t="e">
        <f t="shared" si="15"/>
        <v>#DIV/0!</v>
      </c>
      <c r="CD30" s="806" t="s">
        <v>230</v>
      </c>
      <c r="CE30" s="30"/>
      <c r="CF30" s="30"/>
      <c r="CG30" s="31"/>
      <c r="CH30" s="958" t="e">
        <f t="shared" si="16"/>
        <v>#DIV/0!</v>
      </c>
      <c r="CI30" s="806" t="s">
        <v>230</v>
      </c>
      <c r="CJ30" s="30"/>
      <c r="CK30" s="30"/>
      <c r="CL30" s="31"/>
      <c r="CM30" s="911" t="e">
        <f t="shared" si="17"/>
        <v>#DIV/0!</v>
      </c>
      <c r="CN30" s="29" t="s">
        <v>230</v>
      </c>
      <c r="CO30" s="30"/>
      <c r="CP30" s="30"/>
      <c r="CQ30" s="31"/>
      <c r="CR30" s="921" t="e">
        <f t="shared" si="18"/>
        <v>#DIV/0!</v>
      </c>
      <c r="CS30" s="30" t="s">
        <v>230</v>
      </c>
      <c r="CT30" s="30"/>
      <c r="CU30" s="30"/>
      <c r="CV30" s="31"/>
      <c r="CW30" s="921" t="e">
        <f t="shared" si="19"/>
        <v>#DIV/0!</v>
      </c>
      <c r="CX30" s="30" t="s">
        <v>230</v>
      </c>
      <c r="CY30" s="30"/>
      <c r="CZ30" s="30"/>
      <c r="DA30" s="31"/>
      <c r="DB30" s="921" t="e">
        <f t="shared" si="20"/>
        <v>#DIV/0!</v>
      </c>
      <c r="DC30" s="30" t="s">
        <v>230</v>
      </c>
      <c r="DD30" s="30"/>
      <c r="DE30" s="30"/>
      <c r="DF30" s="31"/>
      <c r="DG30" s="921" t="e">
        <f t="shared" si="21"/>
        <v>#DIV/0!</v>
      </c>
      <c r="DH30" s="30" t="s">
        <v>230</v>
      </c>
      <c r="DI30" s="30"/>
      <c r="DJ30" s="30"/>
      <c r="DK30" s="31"/>
      <c r="DL30" s="921" t="e">
        <f t="shared" si="22"/>
        <v>#DIV/0!</v>
      </c>
      <c r="DM30" s="30" t="s">
        <v>230</v>
      </c>
      <c r="DN30" s="30"/>
      <c r="DO30" s="30"/>
      <c r="DP30" s="31"/>
      <c r="DQ30" s="921" t="e">
        <f t="shared" si="23"/>
        <v>#DIV/0!</v>
      </c>
      <c r="DR30" s="30" t="s">
        <v>230</v>
      </c>
      <c r="DS30" s="30"/>
      <c r="DT30" s="30"/>
      <c r="DU30" s="31"/>
      <c r="DV30" s="921" t="e">
        <f t="shared" si="24"/>
        <v>#DIV/0!</v>
      </c>
      <c r="DW30" s="30" t="s">
        <v>230</v>
      </c>
      <c r="DX30" s="30"/>
      <c r="DY30" s="30"/>
      <c r="DZ30" s="31"/>
      <c r="EA30" s="921" t="e">
        <f t="shared" si="25"/>
        <v>#DIV/0!</v>
      </c>
      <c r="EB30" s="30" t="s">
        <v>230</v>
      </c>
      <c r="EC30" s="30"/>
      <c r="ED30" s="30"/>
      <c r="EE30" s="31"/>
      <c r="EF30" s="921" t="e">
        <f t="shared" si="26"/>
        <v>#DIV/0!</v>
      </c>
      <c r="EG30" s="30" t="s">
        <v>230</v>
      </c>
      <c r="EH30" s="30"/>
      <c r="EI30" s="30"/>
      <c r="EJ30" s="31"/>
      <c r="EK30" s="921" t="e">
        <f t="shared" si="27"/>
        <v>#DIV/0!</v>
      </c>
      <c r="EL30" s="30" t="s">
        <v>230</v>
      </c>
      <c r="EM30" s="30"/>
      <c r="EN30" s="30"/>
      <c r="EO30" s="31"/>
      <c r="EP30" s="921" t="e">
        <f t="shared" si="28"/>
        <v>#DIV/0!</v>
      </c>
      <c r="EQ30" s="30" t="s">
        <v>230</v>
      </c>
      <c r="ER30" s="30"/>
      <c r="ES30" s="30"/>
      <c r="ET30" s="31"/>
      <c r="EU30" s="921" t="e">
        <f t="shared" si="29"/>
        <v>#DIV/0!</v>
      </c>
      <c r="EV30" s="30" t="s">
        <v>230</v>
      </c>
      <c r="EW30" s="30"/>
      <c r="EX30" s="30"/>
      <c r="EY30" s="31"/>
      <c r="EZ30" s="921" t="e">
        <f t="shared" si="30"/>
        <v>#DIV/0!</v>
      </c>
      <c r="FA30" s="30" t="s">
        <v>230</v>
      </c>
      <c r="FB30" s="30"/>
      <c r="FC30" s="30"/>
      <c r="FD30" s="31"/>
      <c r="FE30" s="921" t="e">
        <f t="shared" si="31"/>
        <v>#DIV/0!</v>
      </c>
      <c r="FF30" s="30" t="s">
        <v>230</v>
      </c>
      <c r="FG30" s="30"/>
      <c r="FH30" s="30"/>
      <c r="FI30" s="31"/>
      <c r="FJ30" s="921" t="e">
        <f t="shared" si="32"/>
        <v>#DIV/0!</v>
      </c>
      <c r="FK30" s="30" t="s">
        <v>230</v>
      </c>
      <c r="FL30" s="30"/>
      <c r="FM30" s="30"/>
      <c r="FN30" s="31"/>
      <c r="FO30" s="921" t="e">
        <f t="shared" si="33"/>
        <v>#DIV/0!</v>
      </c>
      <c r="FP30" s="30" t="s">
        <v>230</v>
      </c>
      <c r="FQ30" s="30"/>
      <c r="FR30" s="30"/>
      <c r="FS30" s="31"/>
      <c r="FT30" s="921" t="e">
        <f t="shared" si="34"/>
        <v>#DIV/0!</v>
      </c>
      <c r="FU30" s="30" t="s">
        <v>230</v>
      </c>
      <c r="FV30" s="30"/>
      <c r="FW30" s="30"/>
      <c r="FX30" s="31"/>
      <c r="FY30" s="921" t="e">
        <f t="shared" si="35"/>
        <v>#DIV/0!</v>
      </c>
      <c r="FZ30" s="30" t="s">
        <v>230</v>
      </c>
      <c r="GA30" s="30"/>
      <c r="GB30" s="30"/>
      <c r="GC30" s="31"/>
      <c r="GD30" s="921" t="e">
        <f t="shared" si="36"/>
        <v>#DIV/0!</v>
      </c>
      <c r="GE30" s="30" t="s">
        <v>230</v>
      </c>
      <c r="GF30" s="30"/>
      <c r="GG30" s="30"/>
      <c r="GH30" s="31"/>
      <c r="GI30" s="921" t="e">
        <f t="shared" si="37"/>
        <v>#DIV/0!</v>
      </c>
      <c r="GJ30" s="30" t="s">
        <v>230</v>
      </c>
      <c r="GK30" s="30"/>
      <c r="GL30" s="30"/>
      <c r="GM30" s="31"/>
      <c r="GN30" s="921" t="e">
        <f t="shared" si="38"/>
        <v>#DIV/0!</v>
      </c>
      <c r="GO30" s="30" t="s">
        <v>230</v>
      </c>
      <c r="GP30" s="30"/>
      <c r="GQ30" s="30"/>
      <c r="GR30" s="31"/>
      <c r="GS30" s="921" t="e">
        <f t="shared" si="39"/>
        <v>#DIV/0!</v>
      </c>
      <c r="GT30" s="30" t="s">
        <v>230</v>
      </c>
      <c r="GU30" s="30"/>
      <c r="GV30" s="30"/>
      <c r="GW30" s="31"/>
      <c r="GX30" s="921" t="e">
        <f t="shared" si="40"/>
        <v>#DIV/0!</v>
      </c>
      <c r="GY30" s="30" t="s">
        <v>230</v>
      </c>
      <c r="GZ30" s="30"/>
      <c r="HA30" s="30"/>
      <c r="HB30" s="31"/>
      <c r="HC30" s="921" t="e">
        <f t="shared" si="41"/>
        <v>#DIV/0!</v>
      </c>
      <c r="HD30" s="30" t="s">
        <v>230</v>
      </c>
      <c r="HE30" s="30"/>
      <c r="HF30" s="30"/>
      <c r="HG30" s="31"/>
      <c r="HH30" s="921" t="e">
        <f t="shared" si="42"/>
        <v>#DIV/0!</v>
      </c>
      <c r="HI30" s="30" t="s">
        <v>230</v>
      </c>
      <c r="HJ30" s="30"/>
      <c r="HK30" s="30"/>
      <c r="HL30" s="31"/>
      <c r="HM30" s="921" t="e">
        <f t="shared" si="43"/>
        <v>#DIV/0!</v>
      </c>
      <c r="HN30" s="30" t="s">
        <v>230</v>
      </c>
      <c r="HO30" s="30"/>
      <c r="HP30" s="30"/>
      <c r="HQ30" s="31"/>
      <c r="HR30" s="921" t="e">
        <f t="shared" si="44"/>
        <v>#DIV/0!</v>
      </c>
      <c r="HS30" s="30" t="s">
        <v>230</v>
      </c>
      <c r="HT30" s="30"/>
      <c r="HU30" s="30"/>
      <c r="HV30" s="31"/>
      <c r="HW30" s="921" t="e">
        <f t="shared" si="45"/>
        <v>#DIV/0!</v>
      </c>
      <c r="HX30" s="30" t="s">
        <v>230</v>
      </c>
      <c r="HY30" s="30"/>
      <c r="HZ30" s="30"/>
      <c r="IA30" s="31"/>
      <c r="IB30" s="921" t="e">
        <f t="shared" si="55"/>
        <v>#DIV/0!</v>
      </c>
      <c r="IC30" s="30" t="s">
        <v>230</v>
      </c>
      <c r="ID30" s="30"/>
      <c r="IE30" s="30"/>
      <c r="IF30" s="31"/>
      <c r="IG30" s="921" t="e">
        <f t="shared" si="46"/>
        <v>#DIV/0!</v>
      </c>
      <c r="IH30" s="30" t="s">
        <v>230</v>
      </c>
      <c r="II30" s="30"/>
      <c r="IJ30" s="30"/>
      <c r="IK30" s="31"/>
      <c r="IL30" s="921" t="e">
        <f t="shared" si="47"/>
        <v>#DIV/0!</v>
      </c>
      <c r="IM30" s="30" t="s">
        <v>230</v>
      </c>
      <c r="IN30" s="30"/>
      <c r="IO30" s="30"/>
      <c r="IP30" s="31"/>
      <c r="IQ30" s="921" t="e">
        <f t="shared" si="48"/>
        <v>#DIV/0!</v>
      </c>
      <c r="IR30" s="30" t="s">
        <v>230</v>
      </c>
      <c r="IS30" s="30"/>
      <c r="IT30" s="30"/>
      <c r="IU30" s="31"/>
      <c r="IV30" s="921" t="e">
        <f t="shared" si="49"/>
        <v>#DIV/0!</v>
      </c>
      <c r="IW30" s="30" t="s">
        <v>230</v>
      </c>
      <c r="IX30" s="30"/>
      <c r="IY30" s="30"/>
      <c r="IZ30" s="31"/>
      <c r="JA30" s="921" t="e">
        <f t="shared" si="50"/>
        <v>#DIV/0!</v>
      </c>
      <c r="JB30" s="76" t="s">
        <v>230</v>
      </c>
      <c r="JC30" s="54">
        <f t="shared" si="51"/>
        <v>0</v>
      </c>
      <c r="JD30" s="54">
        <f t="shared" si="52"/>
        <v>0</v>
      </c>
      <c r="JE30" s="62">
        <f t="shared" si="53"/>
        <v>0</v>
      </c>
      <c r="JF30" s="929" t="e">
        <f t="shared" si="54"/>
        <v>#DIV/0!</v>
      </c>
    </row>
    <row r="31" spans="1:266" x14ac:dyDescent="0.25">
      <c r="A31" s="1136"/>
      <c r="B31" s="806" t="s">
        <v>234</v>
      </c>
      <c r="C31" s="30"/>
      <c r="D31" s="30"/>
      <c r="E31" s="31"/>
      <c r="F31" s="958" t="e">
        <f t="shared" si="0"/>
        <v>#DIV/0!</v>
      </c>
      <c r="G31" s="806" t="s">
        <v>234</v>
      </c>
      <c r="H31" s="30"/>
      <c r="I31" s="30"/>
      <c r="J31" s="31"/>
      <c r="K31" s="958" t="e">
        <f t="shared" si="1"/>
        <v>#DIV/0!</v>
      </c>
      <c r="L31" s="806" t="s">
        <v>234</v>
      </c>
      <c r="M31" s="30"/>
      <c r="N31" s="30"/>
      <c r="O31" s="31"/>
      <c r="P31" s="958" t="e">
        <f t="shared" si="2"/>
        <v>#DIV/0!</v>
      </c>
      <c r="Q31" s="806" t="s">
        <v>234</v>
      </c>
      <c r="R31" s="30"/>
      <c r="S31" s="30"/>
      <c r="T31" s="31"/>
      <c r="U31" s="958" t="e">
        <f t="shared" si="3"/>
        <v>#DIV/0!</v>
      </c>
      <c r="V31" s="806" t="s">
        <v>234</v>
      </c>
      <c r="W31" s="30"/>
      <c r="X31" s="30"/>
      <c r="Y31" s="31"/>
      <c r="Z31" s="958" t="e">
        <f t="shared" si="4"/>
        <v>#DIV/0!</v>
      </c>
      <c r="AA31" s="806" t="s">
        <v>234</v>
      </c>
      <c r="AB31" s="30"/>
      <c r="AC31" s="30"/>
      <c r="AD31" s="31"/>
      <c r="AE31" s="958" t="e">
        <f t="shared" si="5"/>
        <v>#DIV/0!</v>
      </c>
      <c r="AF31" s="806" t="s">
        <v>234</v>
      </c>
      <c r="AG31" s="30"/>
      <c r="AH31" s="30"/>
      <c r="AI31" s="31"/>
      <c r="AJ31" s="958" t="e">
        <f t="shared" si="6"/>
        <v>#DIV/0!</v>
      </c>
      <c r="AK31" s="806" t="s">
        <v>234</v>
      </c>
      <c r="AL31" s="30"/>
      <c r="AM31" s="30"/>
      <c r="AN31" s="31"/>
      <c r="AO31" s="958" t="e">
        <f t="shared" si="7"/>
        <v>#DIV/0!</v>
      </c>
      <c r="AP31" s="806" t="s">
        <v>234</v>
      </c>
      <c r="AQ31" s="30"/>
      <c r="AR31" s="30"/>
      <c r="AS31" s="31"/>
      <c r="AT31" s="958" t="e">
        <f t="shared" si="8"/>
        <v>#DIV/0!</v>
      </c>
      <c r="AU31" s="806" t="s">
        <v>234</v>
      </c>
      <c r="AV31" s="30"/>
      <c r="AW31" s="30"/>
      <c r="AX31" s="31"/>
      <c r="AY31" s="958" t="e">
        <f t="shared" si="9"/>
        <v>#DIV/0!</v>
      </c>
      <c r="AZ31" s="806" t="s">
        <v>234</v>
      </c>
      <c r="BA31" s="30"/>
      <c r="BB31" s="30"/>
      <c r="BC31" s="31"/>
      <c r="BD31" s="958" t="e">
        <f t="shared" si="10"/>
        <v>#DIV/0!</v>
      </c>
      <c r="BE31" s="806" t="s">
        <v>234</v>
      </c>
      <c r="BF31" s="30"/>
      <c r="BG31" s="30"/>
      <c r="BH31" s="31"/>
      <c r="BI31" s="958" t="e">
        <f t="shared" si="11"/>
        <v>#DIV/0!</v>
      </c>
      <c r="BJ31" s="806" t="s">
        <v>234</v>
      </c>
      <c r="BK31" s="30"/>
      <c r="BL31" s="30"/>
      <c r="BM31" s="31"/>
      <c r="BN31" s="958" t="e">
        <f t="shared" si="12"/>
        <v>#DIV/0!</v>
      </c>
      <c r="BO31" s="806" t="s">
        <v>234</v>
      </c>
      <c r="BP31" s="30"/>
      <c r="BQ31" s="30"/>
      <c r="BR31" s="31"/>
      <c r="BS31" s="958" t="e">
        <f t="shared" si="13"/>
        <v>#DIV/0!</v>
      </c>
      <c r="BT31" s="806" t="s">
        <v>234</v>
      </c>
      <c r="BU31" s="30"/>
      <c r="BV31" s="30"/>
      <c r="BW31" s="31"/>
      <c r="BX31" s="958" t="e">
        <f t="shared" si="14"/>
        <v>#DIV/0!</v>
      </c>
      <c r="BY31" s="806" t="s">
        <v>234</v>
      </c>
      <c r="BZ31" s="30"/>
      <c r="CA31" s="30"/>
      <c r="CB31" s="31"/>
      <c r="CC31" s="958" t="e">
        <f t="shared" si="15"/>
        <v>#DIV/0!</v>
      </c>
      <c r="CD31" s="806" t="s">
        <v>234</v>
      </c>
      <c r="CE31" s="30"/>
      <c r="CF31" s="30"/>
      <c r="CG31" s="31"/>
      <c r="CH31" s="958" t="e">
        <f t="shared" si="16"/>
        <v>#DIV/0!</v>
      </c>
      <c r="CI31" s="806" t="s">
        <v>234</v>
      </c>
      <c r="CJ31" s="30"/>
      <c r="CK31" s="30"/>
      <c r="CL31" s="31"/>
      <c r="CM31" s="911" t="e">
        <f t="shared" si="17"/>
        <v>#DIV/0!</v>
      </c>
      <c r="CN31" s="29" t="s">
        <v>234</v>
      </c>
      <c r="CO31" s="30"/>
      <c r="CP31" s="30"/>
      <c r="CQ31" s="31"/>
      <c r="CR31" s="921" t="e">
        <f t="shared" si="18"/>
        <v>#DIV/0!</v>
      </c>
      <c r="CS31" s="30" t="s">
        <v>234</v>
      </c>
      <c r="CT31" s="30"/>
      <c r="CU31" s="30"/>
      <c r="CV31" s="31"/>
      <c r="CW31" s="921" t="e">
        <f t="shared" si="19"/>
        <v>#DIV/0!</v>
      </c>
      <c r="CX31" s="30" t="s">
        <v>234</v>
      </c>
      <c r="CY31" s="30"/>
      <c r="CZ31" s="30"/>
      <c r="DA31" s="31"/>
      <c r="DB31" s="921" t="e">
        <f t="shared" si="20"/>
        <v>#DIV/0!</v>
      </c>
      <c r="DC31" s="30" t="s">
        <v>234</v>
      </c>
      <c r="DD31" s="30"/>
      <c r="DE31" s="30"/>
      <c r="DF31" s="31"/>
      <c r="DG31" s="921" t="e">
        <f t="shared" si="21"/>
        <v>#DIV/0!</v>
      </c>
      <c r="DH31" s="30" t="s">
        <v>234</v>
      </c>
      <c r="DI31" s="30"/>
      <c r="DJ31" s="30"/>
      <c r="DK31" s="31"/>
      <c r="DL31" s="921" t="e">
        <f t="shared" si="22"/>
        <v>#DIV/0!</v>
      </c>
      <c r="DM31" s="30" t="s">
        <v>234</v>
      </c>
      <c r="DN31" s="30"/>
      <c r="DO31" s="30"/>
      <c r="DP31" s="31"/>
      <c r="DQ31" s="921" t="e">
        <f t="shared" si="23"/>
        <v>#DIV/0!</v>
      </c>
      <c r="DR31" s="30" t="s">
        <v>234</v>
      </c>
      <c r="DS31" s="30"/>
      <c r="DT31" s="30"/>
      <c r="DU31" s="31"/>
      <c r="DV31" s="921" t="e">
        <f t="shared" si="24"/>
        <v>#DIV/0!</v>
      </c>
      <c r="DW31" s="30" t="s">
        <v>234</v>
      </c>
      <c r="DX31" s="30"/>
      <c r="DY31" s="30"/>
      <c r="DZ31" s="31"/>
      <c r="EA31" s="921" t="e">
        <f t="shared" si="25"/>
        <v>#DIV/0!</v>
      </c>
      <c r="EB31" s="30" t="s">
        <v>234</v>
      </c>
      <c r="EC31" s="30"/>
      <c r="ED31" s="30"/>
      <c r="EE31" s="31"/>
      <c r="EF31" s="921" t="e">
        <f t="shared" si="26"/>
        <v>#DIV/0!</v>
      </c>
      <c r="EG31" s="30" t="s">
        <v>234</v>
      </c>
      <c r="EH31" s="30"/>
      <c r="EI31" s="30"/>
      <c r="EJ31" s="31"/>
      <c r="EK31" s="921" t="e">
        <f t="shared" si="27"/>
        <v>#DIV/0!</v>
      </c>
      <c r="EL31" s="30" t="s">
        <v>234</v>
      </c>
      <c r="EM31" s="30"/>
      <c r="EN31" s="30"/>
      <c r="EO31" s="31"/>
      <c r="EP31" s="921" t="e">
        <f t="shared" si="28"/>
        <v>#DIV/0!</v>
      </c>
      <c r="EQ31" s="30" t="s">
        <v>234</v>
      </c>
      <c r="ER31" s="30"/>
      <c r="ES31" s="30"/>
      <c r="ET31" s="31"/>
      <c r="EU31" s="921" t="e">
        <f t="shared" si="29"/>
        <v>#DIV/0!</v>
      </c>
      <c r="EV31" s="30" t="s">
        <v>234</v>
      </c>
      <c r="EW31" s="30"/>
      <c r="EX31" s="30"/>
      <c r="EY31" s="31"/>
      <c r="EZ31" s="921" t="e">
        <f t="shared" si="30"/>
        <v>#DIV/0!</v>
      </c>
      <c r="FA31" s="30" t="s">
        <v>234</v>
      </c>
      <c r="FB31" s="30"/>
      <c r="FC31" s="30"/>
      <c r="FD31" s="31"/>
      <c r="FE31" s="921" t="e">
        <f t="shared" si="31"/>
        <v>#DIV/0!</v>
      </c>
      <c r="FF31" s="30" t="s">
        <v>234</v>
      </c>
      <c r="FG31" s="30"/>
      <c r="FH31" s="30"/>
      <c r="FI31" s="31"/>
      <c r="FJ31" s="921" t="e">
        <f t="shared" si="32"/>
        <v>#DIV/0!</v>
      </c>
      <c r="FK31" s="30" t="s">
        <v>234</v>
      </c>
      <c r="FL31" s="30"/>
      <c r="FM31" s="30"/>
      <c r="FN31" s="31"/>
      <c r="FO31" s="921" t="e">
        <f t="shared" si="33"/>
        <v>#DIV/0!</v>
      </c>
      <c r="FP31" s="30" t="s">
        <v>234</v>
      </c>
      <c r="FQ31" s="30"/>
      <c r="FR31" s="30"/>
      <c r="FS31" s="31"/>
      <c r="FT31" s="921" t="e">
        <f t="shared" si="34"/>
        <v>#DIV/0!</v>
      </c>
      <c r="FU31" s="30" t="s">
        <v>234</v>
      </c>
      <c r="FV31" s="30"/>
      <c r="FW31" s="30"/>
      <c r="FX31" s="31"/>
      <c r="FY31" s="921" t="e">
        <f t="shared" si="35"/>
        <v>#DIV/0!</v>
      </c>
      <c r="FZ31" s="30" t="s">
        <v>234</v>
      </c>
      <c r="GA31" s="30"/>
      <c r="GB31" s="30"/>
      <c r="GC31" s="31"/>
      <c r="GD31" s="921" t="e">
        <f t="shared" si="36"/>
        <v>#DIV/0!</v>
      </c>
      <c r="GE31" s="30" t="s">
        <v>234</v>
      </c>
      <c r="GF31" s="30"/>
      <c r="GG31" s="30"/>
      <c r="GH31" s="31"/>
      <c r="GI31" s="921" t="e">
        <f t="shared" si="37"/>
        <v>#DIV/0!</v>
      </c>
      <c r="GJ31" s="30" t="s">
        <v>234</v>
      </c>
      <c r="GK31" s="30"/>
      <c r="GL31" s="30"/>
      <c r="GM31" s="31"/>
      <c r="GN31" s="921" t="e">
        <f t="shared" si="38"/>
        <v>#DIV/0!</v>
      </c>
      <c r="GO31" s="30" t="s">
        <v>234</v>
      </c>
      <c r="GP31" s="30"/>
      <c r="GQ31" s="30"/>
      <c r="GR31" s="31"/>
      <c r="GS31" s="921" t="e">
        <f t="shared" si="39"/>
        <v>#DIV/0!</v>
      </c>
      <c r="GT31" s="30" t="s">
        <v>234</v>
      </c>
      <c r="GU31" s="30"/>
      <c r="GV31" s="30"/>
      <c r="GW31" s="31"/>
      <c r="GX31" s="921" t="e">
        <f t="shared" si="40"/>
        <v>#DIV/0!</v>
      </c>
      <c r="GY31" s="30" t="s">
        <v>234</v>
      </c>
      <c r="GZ31" s="30"/>
      <c r="HA31" s="30"/>
      <c r="HB31" s="31"/>
      <c r="HC31" s="921" t="e">
        <f t="shared" si="41"/>
        <v>#DIV/0!</v>
      </c>
      <c r="HD31" s="30" t="s">
        <v>234</v>
      </c>
      <c r="HE31" s="30"/>
      <c r="HF31" s="30"/>
      <c r="HG31" s="31"/>
      <c r="HH31" s="921" t="e">
        <f t="shared" si="42"/>
        <v>#DIV/0!</v>
      </c>
      <c r="HI31" s="30" t="s">
        <v>234</v>
      </c>
      <c r="HJ31" s="30"/>
      <c r="HK31" s="30"/>
      <c r="HL31" s="31"/>
      <c r="HM31" s="921" t="e">
        <f t="shared" si="43"/>
        <v>#DIV/0!</v>
      </c>
      <c r="HN31" s="30" t="s">
        <v>234</v>
      </c>
      <c r="HO31" s="30"/>
      <c r="HP31" s="30"/>
      <c r="HQ31" s="31"/>
      <c r="HR31" s="921" t="e">
        <f t="shared" si="44"/>
        <v>#DIV/0!</v>
      </c>
      <c r="HS31" s="30" t="s">
        <v>234</v>
      </c>
      <c r="HT31" s="30"/>
      <c r="HU31" s="30"/>
      <c r="HV31" s="31"/>
      <c r="HW31" s="921" t="e">
        <f t="shared" si="45"/>
        <v>#DIV/0!</v>
      </c>
      <c r="HX31" s="30" t="s">
        <v>234</v>
      </c>
      <c r="HY31" s="30"/>
      <c r="HZ31" s="30"/>
      <c r="IA31" s="31"/>
      <c r="IB31" s="921" t="e">
        <f t="shared" si="55"/>
        <v>#DIV/0!</v>
      </c>
      <c r="IC31" s="30" t="s">
        <v>234</v>
      </c>
      <c r="ID31" s="30"/>
      <c r="IE31" s="30"/>
      <c r="IF31" s="31"/>
      <c r="IG31" s="921" t="e">
        <f t="shared" si="46"/>
        <v>#DIV/0!</v>
      </c>
      <c r="IH31" s="30" t="s">
        <v>234</v>
      </c>
      <c r="II31" s="30"/>
      <c r="IJ31" s="30"/>
      <c r="IK31" s="31"/>
      <c r="IL31" s="921" t="e">
        <f t="shared" si="47"/>
        <v>#DIV/0!</v>
      </c>
      <c r="IM31" s="30" t="s">
        <v>234</v>
      </c>
      <c r="IN31" s="30"/>
      <c r="IO31" s="30"/>
      <c r="IP31" s="31"/>
      <c r="IQ31" s="921" t="e">
        <f t="shared" si="48"/>
        <v>#DIV/0!</v>
      </c>
      <c r="IR31" s="30" t="s">
        <v>234</v>
      </c>
      <c r="IS31" s="30"/>
      <c r="IT31" s="30"/>
      <c r="IU31" s="31"/>
      <c r="IV31" s="921" t="e">
        <f t="shared" si="49"/>
        <v>#DIV/0!</v>
      </c>
      <c r="IW31" s="30" t="s">
        <v>234</v>
      </c>
      <c r="IX31" s="30"/>
      <c r="IY31" s="30"/>
      <c r="IZ31" s="31"/>
      <c r="JA31" s="921" t="e">
        <f t="shared" si="50"/>
        <v>#DIV/0!</v>
      </c>
      <c r="JB31" s="76" t="s">
        <v>234</v>
      </c>
      <c r="JC31" s="54">
        <f t="shared" si="51"/>
        <v>0</v>
      </c>
      <c r="JD31" s="54">
        <f t="shared" si="52"/>
        <v>0</v>
      </c>
      <c r="JE31" s="62">
        <f t="shared" si="53"/>
        <v>0</v>
      </c>
      <c r="JF31" s="929" t="e">
        <f t="shared" si="54"/>
        <v>#DIV/0!</v>
      </c>
    </row>
    <row r="32" spans="1:266" x14ac:dyDescent="0.25">
      <c r="A32" s="1136"/>
      <c r="B32" s="806" t="s">
        <v>232</v>
      </c>
      <c r="C32" s="30"/>
      <c r="D32" s="30"/>
      <c r="E32" s="31"/>
      <c r="F32" s="958" t="e">
        <f t="shared" si="0"/>
        <v>#DIV/0!</v>
      </c>
      <c r="G32" s="806" t="s">
        <v>232</v>
      </c>
      <c r="H32" s="30"/>
      <c r="I32" s="30"/>
      <c r="J32" s="31"/>
      <c r="K32" s="958" t="e">
        <f t="shared" si="1"/>
        <v>#DIV/0!</v>
      </c>
      <c r="L32" s="806" t="s">
        <v>232</v>
      </c>
      <c r="M32" s="30"/>
      <c r="N32" s="30"/>
      <c r="O32" s="31"/>
      <c r="P32" s="958" t="e">
        <f t="shared" si="2"/>
        <v>#DIV/0!</v>
      </c>
      <c r="Q32" s="806" t="s">
        <v>232</v>
      </c>
      <c r="R32" s="30"/>
      <c r="S32" s="30"/>
      <c r="T32" s="31"/>
      <c r="U32" s="958" t="e">
        <f t="shared" si="3"/>
        <v>#DIV/0!</v>
      </c>
      <c r="V32" s="806" t="s">
        <v>232</v>
      </c>
      <c r="W32" s="30"/>
      <c r="X32" s="30"/>
      <c r="Y32" s="31"/>
      <c r="Z32" s="958" t="e">
        <f t="shared" si="4"/>
        <v>#DIV/0!</v>
      </c>
      <c r="AA32" s="806" t="s">
        <v>232</v>
      </c>
      <c r="AB32" s="30"/>
      <c r="AC32" s="30"/>
      <c r="AD32" s="31"/>
      <c r="AE32" s="958" t="e">
        <f t="shared" si="5"/>
        <v>#DIV/0!</v>
      </c>
      <c r="AF32" s="806" t="s">
        <v>232</v>
      </c>
      <c r="AG32" s="30"/>
      <c r="AH32" s="30"/>
      <c r="AI32" s="31"/>
      <c r="AJ32" s="958" t="e">
        <f t="shared" si="6"/>
        <v>#DIV/0!</v>
      </c>
      <c r="AK32" s="806" t="s">
        <v>232</v>
      </c>
      <c r="AL32" s="30"/>
      <c r="AM32" s="30"/>
      <c r="AN32" s="31"/>
      <c r="AO32" s="958" t="e">
        <f t="shared" si="7"/>
        <v>#DIV/0!</v>
      </c>
      <c r="AP32" s="806" t="s">
        <v>232</v>
      </c>
      <c r="AQ32" s="30"/>
      <c r="AR32" s="30"/>
      <c r="AS32" s="31"/>
      <c r="AT32" s="958" t="e">
        <f t="shared" si="8"/>
        <v>#DIV/0!</v>
      </c>
      <c r="AU32" s="806" t="s">
        <v>232</v>
      </c>
      <c r="AV32" s="30"/>
      <c r="AW32" s="30"/>
      <c r="AX32" s="31"/>
      <c r="AY32" s="958" t="e">
        <f t="shared" si="9"/>
        <v>#DIV/0!</v>
      </c>
      <c r="AZ32" s="806" t="s">
        <v>232</v>
      </c>
      <c r="BA32" s="30"/>
      <c r="BB32" s="30"/>
      <c r="BC32" s="31"/>
      <c r="BD32" s="958" t="e">
        <f t="shared" si="10"/>
        <v>#DIV/0!</v>
      </c>
      <c r="BE32" s="806" t="s">
        <v>232</v>
      </c>
      <c r="BF32" s="30"/>
      <c r="BG32" s="30"/>
      <c r="BH32" s="31"/>
      <c r="BI32" s="958" t="e">
        <f t="shared" si="11"/>
        <v>#DIV/0!</v>
      </c>
      <c r="BJ32" s="806" t="s">
        <v>232</v>
      </c>
      <c r="BK32" s="30"/>
      <c r="BL32" s="30"/>
      <c r="BM32" s="31"/>
      <c r="BN32" s="958" t="e">
        <f t="shared" si="12"/>
        <v>#DIV/0!</v>
      </c>
      <c r="BO32" s="806" t="s">
        <v>232</v>
      </c>
      <c r="BP32" s="30"/>
      <c r="BQ32" s="30"/>
      <c r="BR32" s="31"/>
      <c r="BS32" s="958" t="e">
        <f t="shared" si="13"/>
        <v>#DIV/0!</v>
      </c>
      <c r="BT32" s="806" t="s">
        <v>232</v>
      </c>
      <c r="BU32" s="30"/>
      <c r="BV32" s="30"/>
      <c r="BW32" s="31"/>
      <c r="BX32" s="958" t="e">
        <f t="shared" si="14"/>
        <v>#DIV/0!</v>
      </c>
      <c r="BY32" s="806" t="s">
        <v>232</v>
      </c>
      <c r="BZ32" s="30"/>
      <c r="CA32" s="30"/>
      <c r="CB32" s="31"/>
      <c r="CC32" s="958" t="e">
        <f t="shared" si="15"/>
        <v>#DIV/0!</v>
      </c>
      <c r="CD32" s="806" t="s">
        <v>232</v>
      </c>
      <c r="CE32" s="30"/>
      <c r="CF32" s="30"/>
      <c r="CG32" s="31"/>
      <c r="CH32" s="958" t="e">
        <f t="shared" si="16"/>
        <v>#DIV/0!</v>
      </c>
      <c r="CI32" s="806" t="s">
        <v>232</v>
      </c>
      <c r="CJ32" s="30"/>
      <c r="CK32" s="30"/>
      <c r="CL32" s="31"/>
      <c r="CM32" s="911" t="e">
        <f t="shared" si="17"/>
        <v>#DIV/0!</v>
      </c>
      <c r="CN32" s="29" t="s">
        <v>232</v>
      </c>
      <c r="CO32" s="30"/>
      <c r="CP32" s="30"/>
      <c r="CQ32" s="31"/>
      <c r="CR32" s="921" t="e">
        <f t="shared" si="18"/>
        <v>#DIV/0!</v>
      </c>
      <c r="CS32" s="30" t="s">
        <v>232</v>
      </c>
      <c r="CT32" s="30"/>
      <c r="CU32" s="30"/>
      <c r="CV32" s="31"/>
      <c r="CW32" s="921" t="e">
        <f t="shared" si="19"/>
        <v>#DIV/0!</v>
      </c>
      <c r="CX32" s="30" t="s">
        <v>232</v>
      </c>
      <c r="CY32" s="30"/>
      <c r="CZ32" s="30"/>
      <c r="DA32" s="31"/>
      <c r="DB32" s="921" t="e">
        <f t="shared" si="20"/>
        <v>#DIV/0!</v>
      </c>
      <c r="DC32" s="30" t="s">
        <v>232</v>
      </c>
      <c r="DD32" s="30"/>
      <c r="DE32" s="30"/>
      <c r="DF32" s="31"/>
      <c r="DG32" s="921" t="e">
        <f t="shared" si="21"/>
        <v>#DIV/0!</v>
      </c>
      <c r="DH32" s="30" t="s">
        <v>232</v>
      </c>
      <c r="DI32" s="30"/>
      <c r="DJ32" s="30"/>
      <c r="DK32" s="31"/>
      <c r="DL32" s="921" t="e">
        <f t="shared" si="22"/>
        <v>#DIV/0!</v>
      </c>
      <c r="DM32" s="30" t="s">
        <v>232</v>
      </c>
      <c r="DN32" s="30"/>
      <c r="DO32" s="30"/>
      <c r="DP32" s="31"/>
      <c r="DQ32" s="921" t="e">
        <f t="shared" si="23"/>
        <v>#DIV/0!</v>
      </c>
      <c r="DR32" s="30" t="s">
        <v>232</v>
      </c>
      <c r="DS32" s="30"/>
      <c r="DT32" s="30"/>
      <c r="DU32" s="31"/>
      <c r="DV32" s="921" t="e">
        <f t="shared" si="24"/>
        <v>#DIV/0!</v>
      </c>
      <c r="DW32" s="30" t="s">
        <v>232</v>
      </c>
      <c r="DX32" s="30"/>
      <c r="DY32" s="30"/>
      <c r="DZ32" s="31"/>
      <c r="EA32" s="921" t="e">
        <f t="shared" si="25"/>
        <v>#DIV/0!</v>
      </c>
      <c r="EB32" s="30" t="s">
        <v>232</v>
      </c>
      <c r="EC32" s="30"/>
      <c r="ED32" s="30"/>
      <c r="EE32" s="31"/>
      <c r="EF32" s="921" t="e">
        <f t="shared" si="26"/>
        <v>#DIV/0!</v>
      </c>
      <c r="EG32" s="30" t="s">
        <v>232</v>
      </c>
      <c r="EH32" s="30"/>
      <c r="EI32" s="30"/>
      <c r="EJ32" s="31"/>
      <c r="EK32" s="921" t="e">
        <f t="shared" si="27"/>
        <v>#DIV/0!</v>
      </c>
      <c r="EL32" s="30" t="s">
        <v>232</v>
      </c>
      <c r="EM32" s="30"/>
      <c r="EN32" s="30"/>
      <c r="EO32" s="31"/>
      <c r="EP32" s="921" t="e">
        <f t="shared" si="28"/>
        <v>#DIV/0!</v>
      </c>
      <c r="EQ32" s="30" t="s">
        <v>232</v>
      </c>
      <c r="ER32" s="30"/>
      <c r="ES32" s="30"/>
      <c r="ET32" s="31"/>
      <c r="EU32" s="921" t="e">
        <f t="shared" si="29"/>
        <v>#DIV/0!</v>
      </c>
      <c r="EV32" s="30" t="s">
        <v>232</v>
      </c>
      <c r="EW32" s="30"/>
      <c r="EX32" s="30"/>
      <c r="EY32" s="31"/>
      <c r="EZ32" s="921" t="e">
        <f t="shared" si="30"/>
        <v>#DIV/0!</v>
      </c>
      <c r="FA32" s="30" t="s">
        <v>232</v>
      </c>
      <c r="FB32" s="30"/>
      <c r="FC32" s="30"/>
      <c r="FD32" s="31"/>
      <c r="FE32" s="921" t="e">
        <f t="shared" si="31"/>
        <v>#DIV/0!</v>
      </c>
      <c r="FF32" s="30" t="s">
        <v>232</v>
      </c>
      <c r="FG32" s="30"/>
      <c r="FH32" s="30"/>
      <c r="FI32" s="31"/>
      <c r="FJ32" s="921" t="e">
        <f t="shared" si="32"/>
        <v>#DIV/0!</v>
      </c>
      <c r="FK32" s="30" t="s">
        <v>232</v>
      </c>
      <c r="FL32" s="30"/>
      <c r="FM32" s="30"/>
      <c r="FN32" s="31"/>
      <c r="FO32" s="921" t="e">
        <f t="shared" si="33"/>
        <v>#DIV/0!</v>
      </c>
      <c r="FP32" s="30" t="s">
        <v>232</v>
      </c>
      <c r="FQ32" s="30"/>
      <c r="FR32" s="30"/>
      <c r="FS32" s="31"/>
      <c r="FT32" s="921" t="e">
        <f t="shared" si="34"/>
        <v>#DIV/0!</v>
      </c>
      <c r="FU32" s="30" t="s">
        <v>232</v>
      </c>
      <c r="FV32" s="30"/>
      <c r="FW32" s="30"/>
      <c r="FX32" s="31"/>
      <c r="FY32" s="921" t="e">
        <f t="shared" si="35"/>
        <v>#DIV/0!</v>
      </c>
      <c r="FZ32" s="30" t="s">
        <v>232</v>
      </c>
      <c r="GA32" s="30"/>
      <c r="GB32" s="30"/>
      <c r="GC32" s="31"/>
      <c r="GD32" s="921" t="e">
        <f t="shared" si="36"/>
        <v>#DIV/0!</v>
      </c>
      <c r="GE32" s="30" t="s">
        <v>232</v>
      </c>
      <c r="GF32" s="30"/>
      <c r="GG32" s="30"/>
      <c r="GH32" s="31"/>
      <c r="GI32" s="921" t="e">
        <f t="shared" si="37"/>
        <v>#DIV/0!</v>
      </c>
      <c r="GJ32" s="30" t="s">
        <v>232</v>
      </c>
      <c r="GK32" s="30"/>
      <c r="GL32" s="30"/>
      <c r="GM32" s="31"/>
      <c r="GN32" s="921" t="e">
        <f t="shared" si="38"/>
        <v>#DIV/0!</v>
      </c>
      <c r="GO32" s="30" t="s">
        <v>232</v>
      </c>
      <c r="GP32" s="30"/>
      <c r="GQ32" s="30"/>
      <c r="GR32" s="31"/>
      <c r="GS32" s="921" t="e">
        <f t="shared" si="39"/>
        <v>#DIV/0!</v>
      </c>
      <c r="GT32" s="30" t="s">
        <v>232</v>
      </c>
      <c r="GU32" s="30"/>
      <c r="GV32" s="30"/>
      <c r="GW32" s="31"/>
      <c r="GX32" s="921" t="e">
        <f t="shared" si="40"/>
        <v>#DIV/0!</v>
      </c>
      <c r="GY32" s="30" t="s">
        <v>232</v>
      </c>
      <c r="GZ32" s="30"/>
      <c r="HA32" s="30"/>
      <c r="HB32" s="31"/>
      <c r="HC32" s="921" t="e">
        <f t="shared" si="41"/>
        <v>#DIV/0!</v>
      </c>
      <c r="HD32" s="30" t="s">
        <v>232</v>
      </c>
      <c r="HE32" s="30"/>
      <c r="HF32" s="30"/>
      <c r="HG32" s="31"/>
      <c r="HH32" s="921" t="e">
        <f t="shared" si="42"/>
        <v>#DIV/0!</v>
      </c>
      <c r="HI32" s="30" t="s">
        <v>232</v>
      </c>
      <c r="HJ32" s="30"/>
      <c r="HK32" s="30"/>
      <c r="HL32" s="31"/>
      <c r="HM32" s="921" t="e">
        <f t="shared" si="43"/>
        <v>#DIV/0!</v>
      </c>
      <c r="HN32" s="30" t="s">
        <v>232</v>
      </c>
      <c r="HO32" s="30"/>
      <c r="HP32" s="30"/>
      <c r="HQ32" s="31"/>
      <c r="HR32" s="921" t="e">
        <f t="shared" si="44"/>
        <v>#DIV/0!</v>
      </c>
      <c r="HS32" s="30" t="s">
        <v>232</v>
      </c>
      <c r="HT32" s="30"/>
      <c r="HU32" s="30"/>
      <c r="HV32" s="31"/>
      <c r="HW32" s="921" t="e">
        <f t="shared" si="45"/>
        <v>#DIV/0!</v>
      </c>
      <c r="HX32" s="30" t="s">
        <v>232</v>
      </c>
      <c r="HY32" s="30"/>
      <c r="HZ32" s="30"/>
      <c r="IA32" s="31"/>
      <c r="IB32" s="921" t="e">
        <f t="shared" si="55"/>
        <v>#DIV/0!</v>
      </c>
      <c r="IC32" s="30" t="s">
        <v>232</v>
      </c>
      <c r="ID32" s="30"/>
      <c r="IE32" s="30"/>
      <c r="IF32" s="31"/>
      <c r="IG32" s="921" t="e">
        <f t="shared" si="46"/>
        <v>#DIV/0!</v>
      </c>
      <c r="IH32" s="30" t="s">
        <v>232</v>
      </c>
      <c r="II32" s="30"/>
      <c r="IJ32" s="30"/>
      <c r="IK32" s="31"/>
      <c r="IL32" s="921" t="e">
        <f t="shared" si="47"/>
        <v>#DIV/0!</v>
      </c>
      <c r="IM32" s="30" t="s">
        <v>232</v>
      </c>
      <c r="IN32" s="30"/>
      <c r="IO32" s="30"/>
      <c r="IP32" s="31"/>
      <c r="IQ32" s="921" t="e">
        <f t="shared" si="48"/>
        <v>#DIV/0!</v>
      </c>
      <c r="IR32" s="30" t="s">
        <v>232</v>
      </c>
      <c r="IS32" s="30"/>
      <c r="IT32" s="30"/>
      <c r="IU32" s="31"/>
      <c r="IV32" s="921" t="e">
        <f t="shared" si="49"/>
        <v>#DIV/0!</v>
      </c>
      <c r="IW32" s="30" t="s">
        <v>232</v>
      </c>
      <c r="IX32" s="30"/>
      <c r="IY32" s="30"/>
      <c r="IZ32" s="31"/>
      <c r="JA32" s="921" t="e">
        <f t="shared" si="50"/>
        <v>#DIV/0!</v>
      </c>
      <c r="JB32" s="76" t="s">
        <v>232</v>
      </c>
      <c r="JC32" s="54">
        <f t="shared" si="51"/>
        <v>0</v>
      </c>
      <c r="JD32" s="54">
        <f t="shared" si="52"/>
        <v>0</v>
      </c>
      <c r="JE32" s="62">
        <f t="shared" si="53"/>
        <v>0</v>
      </c>
      <c r="JF32" s="929" t="e">
        <f t="shared" si="54"/>
        <v>#DIV/0!</v>
      </c>
    </row>
    <row r="33" spans="1:266" x14ac:dyDescent="0.25">
      <c r="A33" s="1136"/>
      <c r="B33" s="806" t="s">
        <v>236</v>
      </c>
      <c r="C33" s="30"/>
      <c r="D33" s="30"/>
      <c r="E33" s="31"/>
      <c r="F33" s="958" t="e">
        <f t="shared" si="0"/>
        <v>#DIV/0!</v>
      </c>
      <c r="G33" s="806" t="s">
        <v>236</v>
      </c>
      <c r="H33" s="30"/>
      <c r="I33" s="30"/>
      <c r="J33" s="31"/>
      <c r="K33" s="958" t="e">
        <f t="shared" si="1"/>
        <v>#DIV/0!</v>
      </c>
      <c r="L33" s="806" t="s">
        <v>236</v>
      </c>
      <c r="M33" s="30"/>
      <c r="N33" s="30"/>
      <c r="O33" s="31"/>
      <c r="P33" s="958" t="e">
        <f t="shared" si="2"/>
        <v>#DIV/0!</v>
      </c>
      <c r="Q33" s="806" t="s">
        <v>236</v>
      </c>
      <c r="R33" s="30"/>
      <c r="S33" s="30"/>
      <c r="T33" s="31"/>
      <c r="U33" s="958" t="e">
        <f t="shared" si="3"/>
        <v>#DIV/0!</v>
      </c>
      <c r="V33" s="806" t="s">
        <v>236</v>
      </c>
      <c r="W33" s="30"/>
      <c r="X33" s="30"/>
      <c r="Y33" s="31"/>
      <c r="Z33" s="958" t="e">
        <f t="shared" si="4"/>
        <v>#DIV/0!</v>
      </c>
      <c r="AA33" s="806" t="s">
        <v>236</v>
      </c>
      <c r="AB33" s="30"/>
      <c r="AC33" s="30"/>
      <c r="AD33" s="31"/>
      <c r="AE33" s="958" t="e">
        <f t="shared" si="5"/>
        <v>#DIV/0!</v>
      </c>
      <c r="AF33" s="806" t="s">
        <v>236</v>
      </c>
      <c r="AG33" s="30"/>
      <c r="AH33" s="30"/>
      <c r="AI33" s="31"/>
      <c r="AJ33" s="958" t="e">
        <f t="shared" si="6"/>
        <v>#DIV/0!</v>
      </c>
      <c r="AK33" s="806" t="s">
        <v>236</v>
      </c>
      <c r="AL33" s="30"/>
      <c r="AM33" s="30"/>
      <c r="AN33" s="31"/>
      <c r="AO33" s="958" t="e">
        <f t="shared" si="7"/>
        <v>#DIV/0!</v>
      </c>
      <c r="AP33" s="806" t="s">
        <v>236</v>
      </c>
      <c r="AQ33" s="30"/>
      <c r="AR33" s="30"/>
      <c r="AS33" s="31"/>
      <c r="AT33" s="958" t="e">
        <f t="shared" si="8"/>
        <v>#DIV/0!</v>
      </c>
      <c r="AU33" s="806" t="s">
        <v>236</v>
      </c>
      <c r="AV33" s="30"/>
      <c r="AW33" s="30"/>
      <c r="AX33" s="31"/>
      <c r="AY33" s="958" t="e">
        <f t="shared" si="9"/>
        <v>#DIV/0!</v>
      </c>
      <c r="AZ33" s="806" t="s">
        <v>236</v>
      </c>
      <c r="BA33" s="30"/>
      <c r="BB33" s="30"/>
      <c r="BC33" s="31"/>
      <c r="BD33" s="958" t="e">
        <f t="shared" si="10"/>
        <v>#DIV/0!</v>
      </c>
      <c r="BE33" s="806" t="s">
        <v>236</v>
      </c>
      <c r="BF33" s="30"/>
      <c r="BG33" s="30"/>
      <c r="BH33" s="31"/>
      <c r="BI33" s="958" t="e">
        <f t="shared" si="11"/>
        <v>#DIV/0!</v>
      </c>
      <c r="BJ33" s="806" t="s">
        <v>236</v>
      </c>
      <c r="BK33" s="30"/>
      <c r="BL33" s="30"/>
      <c r="BM33" s="31"/>
      <c r="BN33" s="958" t="e">
        <f t="shared" si="12"/>
        <v>#DIV/0!</v>
      </c>
      <c r="BO33" s="806" t="s">
        <v>236</v>
      </c>
      <c r="BP33" s="30"/>
      <c r="BQ33" s="30"/>
      <c r="BR33" s="31"/>
      <c r="BS33" s="958" t="e">
        <f t="shared" si="13"/>
        <v>#DIV/0!</v>
      </c>
      <c r="BT33" s="806" t="s">
        <v>236</v>
      </c>
      <c r="BU33" s="30"/>
      <c r="BV33" s="30"/>
      <c r="BW33" s="31"/>
      <c r="BX33" s="958" t="e">
        <f t="shared" si="14"/>
        <v>#DIV/0!</v>
      </c>
      <c r="BY33" s="806" t="s">
        <v>236</v>
      </c>
      <c r="BZ33" s="30"/>
      <c r="CA33" s="30"/>
      <c r="CB33" s="31"/>
      <c r="CC33" s="958" t="e">
        <f t="shared" si="15"/>
        <v>#DIV/0!</v>
      </c>
      <c r="CD33" s="806" t="s">
        <v>236</v>
      </c>
      <c r="CE33" s="30"/>
      <c r="CF33" s="30"/>
      <c r="CG33" s="31"/>
      <c r="CH33" s="958" t="e">
        <f t="shared" si="16"/>
        <v>#DIV/0!</v>
      </c>
      <c r="CI33" s="806" t="s">
        <v>236</v>
      </c>
      <c r="CJ33" s="30"/>
      <c r="CK33" s="30"/>
      <c r="CL33" s="31"/>
      <c r="CM33" s="911" t="e">
        <f t="shared" si="17"/>
        <v>#DIV/0!</v>
      </c>
      <c r="CN33" s="29" t="s">
        <v>236</v>
      </c>
      <c r="CO33" s="30"/>
      <c r="CP33" s="30"/>
      <c r="CQ33" s="31"/>
      <c r="CR33" s="921" t="e">
        <f t="shared" si="18"/>
        <v>#DIV/0!</v>
      </c>
      <c r="CS33" s="30" t="s">
        <v>236</v>
      </c>
      <c r="CT33" s="30"/>
      <c r="CU33" s="30"/>
      <c r="CV33" s="31"/>
      <c r="CW33" s="921" t="e">
        <f t="shared" si="19"/>
        <v>#DIV/0!</v>
      </c>
      <c r="CX33" s="30" t="s">
        <v>236</v>
      </c>
      <c r="CY33" s="30"/>
      <c r="CZ33" s="30"/>
      <c r="DA33" s="31"/>
      <c r="DB33" s="921" t="e">
        <f t="shared" si="20"/>
        <v>#DIV/0!</v>
      </c>
      <c r="DC33" s="30" t="s">
        <v>236</v>
      </c>
      <c r="DD33" s="30"/>
      <c r="DE33" s="30"/>
      <c r="DF33" s="31"/>
      <c r="DG33" s="921" t="e">
        <f t="shared" si="21"/>
        <v>#DIV/0!</v>
      </c>
      <c r="DH33" s="30" t="s">
        <v>236</v>
      </c>
      <c r="DI33" s="30"/>
      <c r="DJ33" s="30"/>
      <c r="DK33" s="31"/>
      <c r="DL33" s="921" t="e">
        <f t="shared" si="22"/>
        <v>#DIV/0!</v>
      </c>
      <c r="DM33" s="30" t="s">
        <v>236</v>
      </c>
      <c r="DN33" s="30"/>
      <c r="DO33" s="30"/>
      <c r="DP33" s="31"/>
      <c r="DQ33" s="921" t="e">
        <f t="shared" si="23"/>
        <v>#DIV/0!</v>
      </c>
      <c r="DR33" s="30" t="s">
        <v>236</v>
      </c>
      <c r="DS33" s="30"/>
      <c r="DT33" s="30"/>
      <c r="DU33" s="31"/>
      <c r="DV33" s="921" t="e">
        <f t="shared" si="24"/>
        <v>#DIV/0!</v>
      </c>
      <c r="DW33" s="30" t="s">
        <v>236</v>
      </c>
      <c r="DX33" s="30"/>
      <c r="DY33" s="30"/>
      <c r="DZ33" s="31"/>
      <c r="EA33" s="921" t="e">
        <f t="shared" si="25"/>
        <v>#DIV/0!</v>
      </c>
      <c r="EB33" s="30" t="s">
        <v>236</v>
      </c>
      <c r="EC33" s="30"/>
      <c r="ED33" s="30"/>
      <c r="EE33" s="31"/>
      <c r="EF33" s="921" t="e">
        <f t="shared" si="26"/>
        <v>#DIV/0!</v>
      </c>
      <c r="EG33" s="30" t="s">
        <v>236</v>
      </c>
      <c r="EH33" s="30"/>
      <c r="EI33" s="30"/>
      <c r="EJ33" s="31"/>
      <c r="EK33" s="921" t="e">
        <f t="shared" si="27"/>
        <v>#DIV/0!</v>
      </c>
      <c r="EL33" s="30" t="s">
        <v>236</v>
      </c>
      <c r="EM33" s="30"/>
      <c r="EN33" s="30"/>
      <c r="EO33" s="31"/>
      <c r="EP33" s="921" t="e">
        <f t="shared" si="28"/>
        <v>#DIV/0!</v>
      </c>
      <c r="EQ33" s="30" t="s">
        <v>236</v>
      </c>
      <c r="ER33" s="30"/>
      <c r="ES33" s="30"/>
      <c r="ET33" s="31"/>
      <c r="EU33" s="921" t="e">
        <f t="shared" si="29"/>
        <v>#DIV/0!</v>
      </c>
      <c r="EV33" s="30" t="s">
        <v>236</v>
      </c>
      <c r="EW33" s="30"/>
      <c r="EX33" s="30"/>
      <c r="EY33" s="31"/>
      <c r="EZ33" s="921" t="e">
        <f t="shared" si="30"/>
        <v>#DIV/0!</v>
      </c>
      <c r="FA33" s="30" t="s">
        <v>236</v>
      </c>
      <c r="FB33" s="30"/>
      <c r="FC33" s="30"/>
      <c r="FD33" s="31"/>
      <c r="FE33" s="921" t="e">
        <f t="shared" si="31"/>
        <v>#DIV/0!</v>
      </c>
      <c r="FF33" s="30" t="s">
        <v>236</v>
      </c>
      <c r="FG33" s="30"/>
      <c r="FH33" s="30"/>
      <c r="FI33" s="31"/>
      <c r="FJ33" s="921" t="e">
        <f t="shared" si="32"/>
        <v>#DIV/0!</v>
      </c>
      <c r="FK33" s="30" t="s">
        <v>236</v>
      </c>
      <c r="FL33" s="30"/>
      <c r="FM33" s="30"/>
      <c r="FN33" s="31"/>
      <c r="FO33" s="921" t="e">
        <f t="shared" si="33"/>
        <v>#DIV/0!</v>
      </c>
      <c r="FP33" s="30" t="s">
        <v>236</v>
      </c>
      <c r="FQ33" s="30"/>
      <c r="FR33" s="30"/>
      <c r="FS33" s="31"/>
      <c r="FT33" s="921" t="e">
        <f t="shared" si="34"/>
        <v>#DIV/0!</v>
      </c>
      <c r="FU33" s="30" t="s">
        <v>236</v>
      </c>
      <c r="FV33" s="30"/>
      <c r="FW33" s="30"/>
      <c r="FX33" s="31"/>
      <c r="FY33" s="921" t="e">
        <f t="shared" si="35"/>
        <v>#DIV/0!</v>
      </c>
      <c r="FZ33" s="30" t="s">
        <v>236</v>
      </c>
      <c r="GA33" s="30"/>
      <c r="GB33" s="30"/>
      <c r="GC33" s="31"/>
      <c r="GD33" s="921" t="e">
        <f t="shared" si="36"/>
        <v>#DIV/0!</v>
      </c>
      <c r="GE33" s="30" t="s">
        <v>236</v>
      </c>
      <c r="GF33" s="30"/>
      <c r="GG33" s="30"/>
      <c r="GH33" s="31"/>
      <c r="GI33" s="921" t="e">
        <f t="shared" si="37"/>
        <v>#DIV/0!</v>
      </c>
      <c r="GJ33" s="30" t="s">
        <v>236</v>
      </c>
      <c r="GK33" s="30"/>
      <c r="GL33" s="30"/>
      <c r="GM33" s="31"/>
      <c r="GN33" s="921" t="e">
        <f t="shared" si="38"/>
        <v>#DIV/0!</v>
      </c>
      <c r="GO33" s="30" t="s">
        <v>236</v>
      </c>
      <c r="GP33" s="30"/>
      <c r="GQ33" s="30"/>
      <c r="GR33" s="31"/>
      <c r="GS33" s="921" t="e">
        <f t="shared" si="39"/>
        <v>#DIV/0!</v>
      </c>
      <c r="GT33" s="30" t="s">
        <v>236</v>
      </c>
      <c r="GU33" s="30"/>
      <c r="GV33" s="30"/>
      <c r="GW33" s="31"/>
      <c r="GX33" s="921" t="e">
        <f t="shared" si="40"/>
        <v>#DIV/0!</v>
      </c>
      <c r="GY33" s="30" t="s">
        <v>236</v>
      </c>
      <c r="GZ33" s="30"/>
      <c r="HA33" s="30"/>
      <c r="HB33" s="31"/>
      <c r="HC33" s="921" t="e">
        <f t="shared" si="41"/>
        <v>#DIV/0!</v>
      </c>
      <c r="HD33" s="30" t="s">
        <v>236</v>
      </c>
      <c r="HE33" s="30"/>
      <c r="HF33" s="30"/>
      <c r="HG33" s="31"/>
      <c r="HH33" s="921" t="e">
        <f t="shared" si="42"/>
        <v>#DIV/0!</v>
      </c>
      <c r="HI33" s="30" t="s">
        <v>236</v>
      </c>
      <c r="HJ33" s="30"/>
      <c r="HK33" s="30"/>
      <c r="HL33" s="31"/>
      <c r="HM33" s="921" t="e">
        <f t="shared" si="43"/>
        <v>#DIV/0!</v>
      </c>
      <c r="HN33" s="30" t="s">
        <v>236</v>
      </c>
      <c r="HO33" s="30"/>
      <c r="HP33" s="30"/>
      <c r="HQ33" s="31"/>
      <c r="HR33" s="921" t="e">
        <f t="shared" si="44"/>
        <v>#DIV/0!</v>
      </c>
      <c r="HS33" s="30" t="s">
        <v>236</v>
      </c>
      <c r="HT33" s="30"/>
      <c r="HU33" s="30"/>
      <c r="HV33" s="31"/>
      <c r="HW33" s="921" t="e">
        <f t="shared" si="45"/>
        <v>#DIV/0!</v>
      </c>
      <c r="HX33" s="30" t="s">
        <v>236</v>
      </c>
      <c r="HY33" s="30"/>
      <c r="HZ33" s="30"/>
      <c r="IA33" s="31"/>
      <c r="IB33" s="921" t="e">
        <f t="shared" si="55"/>
        <v>#DIV/0!</v>
      </c>
      <c r="IC33" s="30" t="s">
        <v>236</v>
      </c>
      <c r="ID33" s="30"/>
      <c r="IE33" s="30"/>
      <c r="IF33" s="31"/>
      <c r="IG33" s="921" t="e">
        <f t="shared" si="46"/>
        <v>#DIV/0!</v>
      </c>
      <c r="IH33" s="30" t="s">
        <v>236</v>
      </c>
      <c r="II33" s="30"/>
      <c r="IJ33" s="30"/>
      <c r="IK33" s="31"/>
      <c r="IL33" s="921" t="e">
        <f t="shared" si="47"/>
        <v>#DIV/0!</v>
      </c>
      <c r="IM33" s="30" t="s">
        <v>236</v>
      </c>
      <c r="IN33" s="30"/>
      <c r="IO33" s="30"/>
      <c r="IP33" s="31"/>
      <c r="IQ33" s="921" t="e">
        <f t="shared" si="48"/>
        <v>#DIV/0!</v>
      </c>
      <c r="IR33" s="30" t="s">
        <v>236</v>
      </c>
      <c r="IS33" s="30"/>
      <c r="IT33" s="30"/>
      <c r="IU33" s="31"/>
      <c r="IV33" s="921" t="e">
        <f t="shared" si="49"/>
        <v>#DIV/0!</v>
      </c>
      <c r="IW33" s="30" t="s">
        <v>236</v>
      </c>
      <c r="IX33" s="30"/>
      <c r="IY33" s="30"/>
      <c r="IZ33" s="31"/>
      <c r="JA33" s="921" t="e">
        <f t="shared" si="50"/>
        <v>#DIV/0!</v>
      </c>
      <c r="JB33" s="76" t="s">
        <v>236</v>
      </c>
      <c r="JC33" s="54">
        <f t="shared" si="51"/>
        <v>0</v>
      </c>
      <c r="JD33" s="54">
        <f t="shared" si="52"/>
        <v>0</v>
      </c>
      <c r="JE33" s="62">
        <f t="shared" si="53"/>
        <v>0</v>
      </c>
      <c r="JF33" s="929" t="e">
        <f t="shared" si="54"/>
        <v>#DIV/0!</v>
      </c>
    </row>
    <row r="34" spans="1:266" x14ac:dyDescent="0.25">
      <c r="A34" s="1137" t="s">
        <v>298</v>
      </c>
      <c r="B34" s="807" t="s">
        <v>228</v>
      </c>
      <c r="C34" s="14"/>
      <c r="D34" s="14"/>
      <c r="E34" s="24">
        <v>-35</v>
      </c>
      <c r="F34" s="959" t="e">
        <f t="shared" si="0"/>
        <v>#DIV/0!</v>
      </c>
      <c r="G34" s="807" t="s">
        <v>228</v>
      </c>
      <c r="H34" s="14"/>
      <c r="I34" s="14"/>
      <c r="J34" s="24"/>
      <c r="K34" s="959" t="e">
        <f t="shared" si="1"/>
        <v>#DIV/0!</v>
      </c>
      <c r="L34" s="807" t="s">
        <v>228</v>
      </c>
      <c r="M34" s="14">
        <v>1</v>
      </c>
      <c r="N34" s="14"/>
      <c r="O34" s="24">
        <v>1684</v>
      </c>
      <c r="P34" s="959">
        <f t="shared" si="2"/>
        <v>0</v>
      </c>
      <c r="Q34" s="807" t="s">
        <v>228</v>
      </c>
      <c r="R34" s="14"/>
      <c r="S34" s="14"/>
      <c r="T34" s="24"/>
      <c r="U34" s="959" t="e">
        <f t="shared" si="3"/>
        <v>#DIV/0!</v>
      </c>
      <c r="V34" s="807" t="s">
        <v>228</v>
      </c>
      <c r="W34" s="14"/>
      <c r="X34" s="14">
        <v>2</v>
      </c>
      <c r="Y34" s="24">
        <v>23072</v>
      </c>
      <c r="Z34" s="959" t="e">
        <f t="shared" si="4"/>
        <v>#DIV/0!</v>
      </c>
      <c r="AA34" s="807" t="s">
        <v>228</v>
      </c>
      <c r="AB34" s="14">
        <v>1</v>
      </c>
      <c r="AC34" s="14">
        <v>1</v>
      </c>
      <c r="AD34" s="24">
        <v>9937</v>
      </c>
      <c r="AE34" s="959">
        <f t="shared" si="5"/>
        <v>1</v>
      </c>
      <c r="AF34" s="807" t="s">
        <v>228</v>
      </c>
      <c r="AG34" s="14">
        <v>3</v>
      </c>
      <c r="AH34" s="14">
        <v>2</v>
      </c>
      <c r="AI34" s="24">
        <v>16727</v>
      </c>
      <c r="AJ34" s="959">
        <f t="shared" si="6"/>
        <v>0.66666666666666663</v>
      </c>
      <c r="AK34" s="807" t="s">
        <v>228</v>
      </c>
      <c r="AL34" s="14">
        <v>1</v>
      </c>
      <c r="AM34" s="14">
        <v>1</v>
      </c>
      <c r="AN34" s="24">
        <v>6891</v>
      </c>
      <c r="AO34" s="959">
        <f t="shared" si="7"/>
        <v>1</v>
      </c>
      <c r="AP34" s="807" t="s">
        <v>228</v>
      </c>
      <c r="AQ34" s="14"/>
      <c r="AR34" s="14"/>
      <c r="AS34" s="24"/>
      <c r="AT34" s="959" t="e">
        <f t="shared" si="8"/>
        <v>#DIV/0!</v>
      </c>
      <c r="AU34" s="807" t="s">
        <v>228</v>
      </c>
      <c r="AV34" s="14">
        <v>1</v>
      </c>
      <c r="AW34" s="14"/>
      <c r="AX34" s="24"/>
      <c r="AY34" s="959">
        <f t="shared" si="9"/>
        <v>0</v>
      </c>
      <c r="AZ34" s="807" t="s">
        <v>228</v>
      </c>
      <c r="BA34" s="14">
        <v>1</v>
      </c>
      <c r="BB34" s="14">
        <v>1</v>
      </c>
      <c r="BC34" s="24">
        <v>9835</v>
      </c>
      <c r="BD34" s="959">
        <f t="shared" si="10"/>
        <v>1</v>
      </c>
      <c r="BE34" s="807" t="s">
        <v>228</v>
      </c>
      <c r="BF34" s="14">
        <v>4</v>
      </c>
      <c r="BG34" s="14">
        <v>1</v>
      </c>
      <c r="BH34" s="24">
        <v>8381</v>
      </c>
      <c r="BI34" s="959">
        <f t="shared" si="11"/>
        <v>0.25</v>
      </c>
      <c r="BJ34" s="807" t="s">
        <v>228</v>
      </c>
      <c r="BK34" s="14">
        <v>6</v>
      </c>
      <c r="BL34" s="14"/>
      <c r="BM34" s="24"/>
      <c r="BN34" s="959">
        <f t="shared" si="12"/>
        <v>0</v>
      </c>
      <c r="BO34" s="807" t="s">
        <v>228</v>
      </c>
      <c r="BP34" s="14">
        <v>4</v>
      </c>
      <c r="BQ34" s="14"/>
      <c r="BR34" s="24"/>
      <c r="BS34" s="959">
        <f t="shared" si="13"/>
        <v>0</v>
      </c>
      <c r="BT34" s="807" t="s">
        <v>228</v>
      </c>
      <c r="BU34" s="14"/>
      <c r="BV34" s="14"/>
      <c r="BW34" s="24"/>
      <c r="BX34" s="959" t="e">
        <f t="shared" si="14"/>
        <v>#DIV/0!</v>
      </c>
      <c r="BY34" s="807" t="s">
        <v>228</v>
      </c>
      <c r="BZ34" s="14">
        <v>2</v>
      </c>
      <c r="CA34" s="14">
        <v>1</v>
      </c>
      <c r="CB34" s="24">
        <v>7500</v>
      </c>
      <c r="CC34" s="959">
        <f t="shared" si="15"/>
        <v>0.5</v>
      </c>
      <c r="CD34" s="807" t="s">
        <v>228</v>
      </c>
      <c r="CE34" s="14"/>
      <c r="CF34" s="14"/>
      <c r="CG34" s="24"/>
      <c r="CH34" s="959" t="e">
        <f t="shared" si="16"/>
        <v>#DIV/0!</v>
      </c>
      <c r="CI34" s="807" t="s">
        <v>228</v>
      </c>
      <c r="CJ34" s="14">
        <v>1</v>
      </c>
      <c r="CK34" s="14"/>
      <c r="CL34" s="24"/>
      <c r="CM34" s="912">
        <f t="shared" si="17"/>
        <v>0</v>
      </c>
      <c r="CN34" s="13" t="s">
        <v>228</v>
      </c>
      <c r="CO34" s="14">
        <v>1</v>
      </c>
      <c r="CP34" s="14"/>
      <c r="CQ34" s="24"/>
      <c r="CR34" s="922">
        <f t="shared" si="18"/>
        <v>0</v>
      </c>
      <c r="CS34" s="14" t="s">
        <v>228</v>
      </c>
      <c r="CT34" s="14">
        <v>1</v>
      </c>
      <c r="CU34" s="14"/>
      <c r="CV34" s="24"/>
      <c r="CW34" s="922">
        <f t="shared" si="19"/>
        <v>0</v>
      </c>
      <c r="CX34" s="14" t="s">
        <v>228</v>
      </c>
      <c r="CY34" s="14">
        <v>1</v>
      </c>
      <c r="CZ34" s="14">
        <v>1</v>
      </c>
      <c r="DA34" s="24">
        <v>9399</v>
      </c>
      <c r="DB34" s="922">
        <f t="shared" si="20"/>
        <v>1</v>
      </c>
      <c r="DC34" s="14" t="s">
        <v>228</v>
      </c>
      <c r="DD34" s="14"/>
      <c r="DE34" s="14"/>
      <c r="DF34" s="24"/>
      <c r="DG34" s="922" t="e">
        <f t="shared" si="21"/>
        <v>#DIV/0!</v>
      </c>
      <c r="DH34" s="14" t="s">
        <v>228</v>
      </c>
      <c r="DI34" s="14"/>
      <c r="DJ34" s="14"/>
      <c r="DK34" s="24"/>
      <c r="DL34" s="922" t="e">
        <f t="shared" si="22"/>
        <v>#DIV/0!</v>
      </c>
      <c r="DM34" s="14" t="s">
        <v>228</v>
      </c>
      <c r="DN34" s="14">
        <v>2</v>
      </c>
      <c r="DO34" s="14"/>
      <c r="DP34" s="24"/>
      <c r="DQ34" s="922">
        <f t="shared" si="23"/>
        <v>0</v>
      </c>
      <c r="DR34" s="14" t="s">
        <v>228</v>
      </c>
      <c r="DS34" s="14"/>
      <c r="DT34" s="14"/>
      <c r="DU34" s="24"/>
      <c r="DV34" s="922" t="e">
        <f t="shared" si="24"/>
        <v>#DIV/0!</v>
      </c>
      <c r="DW34" s="14" t="s">
        <v>228</v>
      </c>
      <c r="DX34" s="14">
        <v>1</v>
      </c>
      <c r="DY34" s="14">
        <v>1</v>
      </c>
      <c r="DZ34" s="24">
        <v>9363</v>
      </c>
      <c r="EA34" s="922">
        <f t="shared" si="25"/>
        <v>1</v>
      </c>
      <c r="EB34" s="14" t="s">
        <v>228</v>
      </c>
      <c r="EC34" s="14"/>
      <c r="ED34" s="14"/>
      <c r="EE34" s="24"/>
      <c r="EF34" s="922" t="e">
        <f t="shared" si="26"/>
        <v>#DIV/0!</v>
      </c>
      <c r="EG34" s="14" t="s">
        <v>228</v>
      </c>
      <c r="EH34" s="14">
        <v>1</v>
      </c>
      <c r="EI34" s="14"/>
      <c r="EJ34" s="24"/>
      <c r="EK34" s="922">
        <f t="shared" si="27"/>
        <v>0</v>
      </c>
      <c r="EL34" s="14" t="s">
        <v>228</v>
      </c>
      <c r="EM34" s="14"/>
      <c r="EN34" s="14"/>
      <c r="EO34" s="24"/>
      <c r="EP34" s="922" t="e">
        <f t="shared" si="28"/>
        <v>#DIV/0!</v>
      </c>
      <c r="EQ34" s="14" t="s">
        <v>228</v>
      </c>
      <c r="ER34" s="14"/>
      <c r="ES34" s="14"/>
      <c r="ET34" s="24"/>
      <c r="EU34" s="922" t="e">
        <f t="shared" si="29"/>
        <v>#DIV/0!</v>
      </c>
      <c r="EV34" s="14" t="s">
        <v>228</v>
      </c>
      <c r="EW34" s="14"/>
      <c r="EX34" s="14"/>
      <c r="EY34" s="24"/>
      <c r="EZ34" s="922" t="e">
        <f t="shared" si="30"/>
        <v>#DIV/0!</v>
      </c>
      <c r="FA34" s="14" t="s">
        <v>228</v>
      </c>
      <c r="FB34" s="14"/>
      <c r="FC34" s="14"/>
      <c r="FD34" s="24"/>
      <c r="FE34" s="922" t="e">
        <f t="shared" si="31"/>
        <v>#DIV/0!</v>
      </c>
      <c r="FF34" s="14" t="s">
        <v>228</v>
      </c>
      <c r="FG34" s="14"/>
      <c r="FH34" s="14"/>
      <c r="FI34" s="24"/>
      <c r="FJ34" s="922" t="e">
        <f t="shared" si="32"/>
        <v>#DIV/0!</v>
      </c>
      <c r="FK34" s="14" t="s">
        <v>228</v>
      </c>
      <c r="FL34" s="14"/>
      <c r="FM34" s="14"/>
      <c r="FN34" s="24"/>
      <c r="FO34" s="922" t="e">
        <f t="shared" si="33"/>
        <v>#DIV/0!</v>
      </c>
      <c r="FP34" s="14" t="s">
        <v>228</v>
      </c>
      <c r="FQ34" s="14"/>
      <c r="FR34" s="14"/>
      <c r="FS34" s="24"/>
      <c r="FT34" s="922" t="e">
        <f t="shared" si="34"/>
        <v>#DIV/0!</v>
      </c>
      <c r="FU34" s="14" t="s">
        <v>228</v>
      </c>
      <c r="FV34" s="14"/>
      <c r="FW34" s="14"/>
      <c r="FX34" s="24"/>
      <c r="FY34" s="922" t="e">
        <f t="shared" si="35"/>
        <v>#DIV/0!</v>
      </c>
      <c r="FZ34" s="14" t="s">
        <v>228</v>
      </c>
      <c r="GA34" s="14"/>
      <c r="GB34" s="14"/>
      <c r="GC34" s="24"/>
      <c r="GD34" s="922" t="e">
        <f t="shared" si="36"/>
        <v>#DIV/0!</v>
      </c>
      <c r="GE34" s="14" t="s">
        <v>228</v>
      </c>
      <c r="GF34" s="14"/>
      <c r="GG34" s="14"/>
      <c r="GH34" s="24"/>
      <c r="GI34" s="922" t="e">
        <f t="shared" si="37"/>
        <v>#DIV/0!</v>
      </c>
      <c r="GJ34" s="14" t="s">
        <v>228</v>
      </c>
      <c r="GK34" s="14"/>
      <c r="GL34" s="14"/>
      <c r="GM34" s="24"/>
      <c r="GN34" s="922" t="e">
        <f t="shared" si="38"/>
        <v>#DIV/0!</v>
      </c>
      <c r="GO34" s="14" t="s">
        <v>228</v>
      </c>
      <c r="GP34" s="14"/>
      <c r="GQ34" s="14"/>
      <c r="GR34" s="24"/>
      <c r="GS34" s="922" t="e">
        <f t="shared" si="39"/>
        <v>#DIV/0!</v>
      </c>
      <c r="GT34" s="14" t="s">
        <v>228</v>
      </c>
      <c r="GU34" s="14"/>
      <c r="GV34" s="14"/>
      <c r="GW34" s="24"/>
      <c r="GX34" s="922" t="e">
        <f t="shared" si="40"/>
        <v>#DIV/0!</v>
      </c>
      <c r="GY34" s="14" t="s">
        <v>228</v>
      </c>
      <c r="GZ34" s="14"/>
      <c r="HA34" s="14"/>
      <c r="HB34" s="24"/>
      <c r="HC34" s="922" t="e">
        <f t="shared" si="41"/>
        <v>#DIV/0!</v>
      </c>
      <c r="HD34" s="14" t="s">
        <v>228</v>
      </c>
      <c r="HE34" s="14"/>
      <c r="HF34" s="14"/>
      <c r="HG34" s="24"/>
      <c r="HH34" s="922" t="e">
        <f t="shared" si="42"/>
        <v>#DIV/0!</v>
      </c>
      <c r="HI34" s="14" t="s">
        <v>228</v>
      </c>
      <c r="HJ34" s="14"/>
      <c r="HK34" s="14"/>
      <c r="HL34" s="24"/>
      <c r="HM34" s="922" t="e">
        <f t="shared" si="43"/>
        <v>#DIV/0!</v>
      </c>
      <c r="HN34" s="14" t="s">
        <v>228</v>
      </c>
      <c r="HO34" s="14"/>
      <c r="HP34" s="14"/>
      <c r="HQ34" s="24"/>
      <c r="HR34" s="922" t="e">
        <f t="shared" si="44"/>
        <v>#DIV/0!</v>
      </c>
      <c r="HS34" s="14" t="s">
        <v>228</v>
      </c>
      <c r="HT34" s="14"/>
      <c r="HU34" s="14"/>
      <c r="HV34" s="24"/>
      <c r="HW34" s="922" t="e">
        <f t="shared" si="45"/>
        <v>#DIV/0!</v>
      </c>
      <c r="HX34" s="14" t="s">
        <v>228</v>
      </c>
      <c r="HY34" s="14"/>
      <c r="HZ34" s="14"/>
      <c r="IA34" s="24"/>
      <c r="IB34" s="922" t="e">
        <f t="shared" si="55"/>
        <v>#DIV/0!</v>
      </c>
      <c r="IC34" s="14" t="s">
        <v>228</v>
      </c>
      <c r="ID34" s="14"/>
      <c r="IE34" s="14"/>
      <c r="IF34" s="24"/>
      <c r="IG34" s="922" t="e">
        <f t="shared" si="46"/>
        <v>#DIV/0!</v>
      </c>
      <c r="IH34" s="14" t="s">
        <v>228</v>
      </c>
      <c r="II34" s="14"/>
      <c r="IJ34" s="14"/>
      <c r="IK34" s="24"/>
      <c r="IL34" s="922" t="e">
        <f t="shared" si="47"/>
        <v>#DIV/0!</v>
      </c>
      <c r="IM34" s="14" t="s">
        <v>228</v>
      </c>
      <c r="IN34" s="14"/>
      <c r="IO34" s="14"/>
      <c r="IP34" s="24"/>
      <c r="IQ34" s="922" t="e">
        <f t="shared" si="48"/>
        <v>#DIV/0!</v>
      </c>
      <c r="IR34" s="14" t="s">
        <v>228</v>
      </c>
      <c r="IS34" s="14"/>
      <c r="IT34" s="14"/>
      <c r="IU34" s="24"/>
      <c r="IV34" s="922" t="e">
        <f t="shared" si="49"/>
        <v>#DIV/0!</v>
      </c>
      <c r="IW34" s="14" t="s">
        <v>228</v>
      </c>
      <c r="IX34" s="14"/>
      <c r="IY34" s="14"/>
      <c r="IZ34" s="24"/>
      <c r="JA34" s="922" t="e">
        <f t="shared" si="50"/>
        <v>#DIV/0!</v>
      </c>
      <c r="JB34" s="77" t="s">
        <v>228</v>
      </c>
      <c r="JC34" s="55">
        <f t="shared" si="51"/>
        <v>32</v>
      </c>
      <c r="JD34" s="55">
        <f t="shared" si="52"/>
        <v>11</v>
      </c>
      <c r="JE34" s="63">
        <f t="shared" si="53"/>
        <v>102754</v>
      </c>
      <c r="JF34" s="930">
        <f t="shared" si="54"/>
        <v>0.34375</v>
      </c>
    </row>
    <row r="35" spans="1:266" x14ac:dyDescent="0.25">
      <c r="A35" s="1138"/>
      <c r="B35" s="807" t="s">
        <v>230</v>
      </c>
      <c r="C35" s="14">
        <v>2</v>
      </c>
      <c r="D35" s="14"/>
      <c r="E35" s="24"/>
      <c r="F35" s="959">
        <f t="shared" si="0"/>
        <v>0</v>
      </c>
      <c r="G35" s="807" t="s">
        <v>230</v>
      </c>
      <c r="H35" s="14">
        <v>1</v>
      </c>
      <c r="I35" s="14">
        <v>1</v>
      </c>
      <c r="J35" s="24">
        <v>25687</v>
      </c>
      <c r="K35" s="959">
        <f>H35/I35</f>
        <v>1</v>
      </c>
      <c r="L35" s="807" t="s">
        <v>230</v>
      </c>
      <c r="M35" s="14">
        <v>2</v>
      </c>
      <c r="N35" s="14">
        <v>1</v>
      </c>
      <c r="O35" s="24">
        <v>36667</v>
      </c>
      <c r="P35" s="959">
        <f t="shared" si="2"/>
        <v>0.5</v>
      </c>
      <c r="Q35" s="807" t="s">
        <v>230</v>
      </c>
      <c r="R35" s="14">
        <v>3</v>
      </c>
      <c r="S35" s="14"/>
      <c r="T35" s="24"/>
      <c r="U35" s="959">
        <f t="shared" si="3"/>
        <v>0</v>
      </c>
      <c r="V35" s="807" t="s">
        <v>230</v>
      </c>
      <c r="W35" s="14">
        <v>2</v>
      </c>
      <c r="X35" s="14"/>
      <c r="Y35" s="24"/>
      <c r="Z35" s="959">
        <f t="shared" si="4"/>
        <v>0</v>
      </c>
      <c r="AA35" s="807" t="s">
        <v>230</v>
      </c>
      <c r="AB35" s="14">
        <v>2</v>
      </c>
      <c r="AC35" s="14"/>
      <c r="AD35" s="24"/>
      <c r="AE35" s="959">
        <f t="shared" si="5"/>
        <v>0</v>
      </c>
      <c r="AF35" s="807" t="s">
        <v>230</v>
      </c>
      <c r="AG35" s="14"/>
      <c r="AH35" s="14"/>
      <c r="AI35" s="24"/>
      <c r="AJ35" s="959" t="e">
        <f t="shared" si="6"/>
        <v>#DIV/0!</v>
      </c>
      <c r="AK35" s="807" t="s">
        <v>230</v>
      </c>
      <c r="AL35" s="14">
        <v>6</v>
      </c>
      <c r="AM35" s="14">
        <v>2</v>
      </c>
      <c r="AN35" s="24">
        <v>25798</v>
      </c>
      <c r="AO35" s="959">
        <f t="shared" si="7"/>
        <v>0.33333333333333331</v>
      </c>
      <c r="AP35" s="807" t="s">
        <v>230</v>
      </c>
      <c r="AQ35" s="14">
        <v>4</v>
      </c>
      <c r="AR35" s="14">
        <v>2</v>
      </c>
      <c r="AS35" s="24">
        <v>81130</v>
      </c>
      <c r="AT35" s="959">
        <f t="shared" si="8"/>
        <v>0.5</v>
      </c>
      <c r="AU35" s="807" t="s">
        <v>230</v>
      </c>
      <c r="AV35" s="14">
        <v>6</v>
      </c>
      <c r="AW35" s="14"/>
      <c r="AX35" s="24"/>
      <c r="AY35" s="959">
        <f t="shared" si="9"/>
        <v>0</v>
      </c>
      <c r="AZ35" s="807" t="s">
        <v>230</v>
      </c>
      <c r="BA35" s="14">
        <v>1</v>
      </c>
      <c r="BB35" s="14">
        <v>2</v>
      </c>
      <c r="BC35" s="24">
        <v>95964</v>
      </c>
      <c r="BD35" s="959">
        <f t="shared" si="10"/>
        <v>2</v>
      </c>
      <c r="BE35" s="807" t="s">
        <v>230</v>
      </c>
      <c r="BF35" s="14">
        <v>2</v>
      </c>
      <c r="BG35" s="14">
        <v>1</v>
      </c>
      <c r="BH35" s="24">
        <v>28353</v>
      </c>
      <c r="BI35" s="959">
        <f t="shared" si="11"/>
        <v>0.5</v>
      </c>
      <c r="BJ35" s="807" t="s">
        <v>230</v>
      </c>
      <c r="BK35" s="14">
        <v>1</v>
      </c>
      <c r="BL35" s="14"/>
      <c r="BM35" s="24"/>
      <c r="BN35" s="959">
        <f t="shared" si="12"/>
        <v>0</v>
      </c>
      <c r="BO35" s="807" t="s">
        <v>230</v>
      </c>
      <c r="BP35" s="14">
        <v>1</v>
      </c>
      <c r="BQ35" s="14"/>
      <c r="BR35" s="24"/>
      <c r="BS35" s="959">
        <f t="shared" si="13"/>
        <v>0</v>
      </c>
      <c r="BT35" s="807" t="s">
        <v>230</v>
      </c>
      <c r="BU35" s="14">
        <v>1</v>
      </c>
      <c r="BV35" s="14"/>
      <c r="BW35" s="24"/>
      <c r="BX35" s="959">
        <f t="shared" si="14"/>
        <v>0</v>
      </c>
      <c r="BY35" s="807" t="s">
        <v>230</v>
      </c>
      <c r="BZ35" s="14"/>
      <c r="CA35" s="14"/>
      <c r="CB35" s="24"/>
      <c r="CC35" s="959" t="e">
        <f t="shared" si="15"/>
        <v>#DIV/0!</v>
      </c>
      <c r="CD35" s="807" t="s">
        <v>230</v>
      </c>
      <c r="CE35" s="14"/>
      <c r="CF35" s="14"/>
      <c r="CG35" s="24"/>
      <c r="CH35" s="959" t="e">
        <f t="shared" si="16"/>
        <v>#DIV/0!</v>
      </c>
      <c r="CI35" s="807" t="s">
        <v>230</v>
      </c>
      <c r="CJ35" s="14">
        <v>2</v>
      </c>
      <c r="CK35" s="14">
        <v>0</v>
      </c>
      <c r="CL35" s="24">
        <v>-24693</v>
      </c>
      <c r="CM35" s="912">
        <f t="shared" si="17"/>
        <v>0</v>
      </c>
      <c r="CN35" s="13" t="s">
        <v>230</v>
      </c>
      <c r="CO35" s="14">
        <v>2</v>
      </c>
      <c r="CP35" s="14"/>
      <c r="CQ35" s="24"/>
      <c r="CR35" s="922">
        <f t="shared" si="18"/>
        <v>0</v>
      </c>
      <c r="CS35" s="14" t="s">
        <v>230</v>
      </c>
      <c r="CT35" s="14">
        <v>1</v>
      </c>
      <c r="CU35" s="14"/>
      <c r="CV35" s="24"/>
      <c r="CW35" s="922">
        <f t="shared" si="19"/>
        <v>0</v>
      </c>
      <c r="CX35" s="14" t="s">
        <v>230</v>
      </c>
      <c r="CY35" s="14">
        <v>6</v>
      </c>
      <c r="CZ35" s="14"/>
      <c r="DA35" s="24"/>
      <c r="DB35" s="922">
        <f t="shared" si="20"/>
        <v>0</v>
      </c>
      <c r="DC35" s="14" t="s">
        <v>230</v>
      </c>
      <c r="DD35" s="14">
        <v>4</v>
      </c>
      <c r="DE35" s="14">
        <v>1</v>
      </c>
      <c r="DF35" s="24">
        <v>39750</v>
      </c>
      <c r="DG35" s="922">
        <f t="shared" si="21"/>
        <v>0.25</v>
      </c>
      <c r="DH35" s="14" t="s">
        <v>230</v>
      </c>
      <c r="DI35" s="14">
        <v>3</v>
      </c>
      <c r="DJ35" s="14"/>
      <c r="DK35" s="24"/>
      <c r="DL35" s="922">
        <f t="shared" si="22"/>
        <v>0</v>
      </c>
      <c r="DM35" s="14" t="s">
        <v>230</v>
      </c>
      <c r="DN35" s="14">
        <v>3</v>
      </c>
      <c r="DO35" s="14"/>
      <c r="DP35" s="24"/>
      <c r="DQ35" s="922">
        <f t="shared" si="23"/>
        <v>0</v>
      </c>
      <c r="DR35" s="14" t="s">
        <v>230</v>
      </c>
      <c r="DS35" s="14">
        <v>2</v>
      </c>
      <c r="DT35" s="14"/>
      <c r="DU35" s="24"/>
      <c r="DV35" s="922">
        <f t="shared" si="24"/>
        <v>0</v>
      </c>
      <c r="DW35" s="14" t="s">
        <v>230</v>
      </c>
      <c r="DX35" s="14">
        <v>2</v>
      </c>
      <c r="DY35" s="14">
        <v>1</v>
      </c>
      <c r="DZ35" s="24">
        <v>38785</v>
      </c>
      <c r="EA35" s="922">
        <f t="shared" si="25"/>
        <v>0.5</v>
      </c>
      <c r="EB35" s="14" t="s">
        <v>230</v>
      </c>
      <c r="EC35" s="14">
        <v>2</v>
      </c>
      <c r="ED35" s="14">
        <v>1</v>
      </c>
      <c r="EE35" s="24">
        <v>42980</v>
      </c>
      <c r="EF35" s="922">
        <f t="shared" si="26"/>
        <v>0.5</v>
      </c>
      <c r="EG35" s="14" t="s">
        <v>230</v>
      </c>
      <c r="EH35" s="14">
        <v>3</v>
      </c>
      <c r="EI35" s="14"/>
      <c r="EJ35" s="24"/>
      <c r="EK35" s="922">
        <f t="shared" si="27"/>
        <v>0</v>
      </c>
      <c r="EL35" s="14" t="s">
        <v>230</v>
      </c>
      <c r="EM35" s="14"/>
      <c r="EN35" s="14"/>
      <c r="EO35" s="24"/>
      <c r="EP35" s="922" t="e">
        <f t="shared" si="28"/>
        <v>#DIV/0!</v>
      </c>
      <c r="EQ35" s="14" t="s">
        <v>230</v>
      </c>
      <c r="ER35" s="14"/>
      <c r="ES35" s="14"/>
      <c r="ET35" s="24"/>
      <c r="EU35" s="922" t="e">
        <f t="shared" si="29"/>
        <v>#DIV/0!</v>
      </c>
      <c r="EV35" s="14" t="s">
        <v>230</v>
      </c>
      <c r="EW35" s="14"/>
      <c r="EX35" s="14"/>
      <c r="EY35" s="24"/>
      <c r="EZ35" s="922" t="e">
        <f t="shared" si="30"/>
        <v>#DIV/0!</v>
      </c>
      <c r="FA35" s="14" t="s">
        <v>230</v>
      </c>
      <c r="FB35" s="14"/>
      <c r="FC35" s="14"/>
      <c r="FD35" s="24"/>
      <c r="FE35" s="922" t="e">
        <f t="shared" si="31"/>
        <v>#DIV/0!</v>
      </c>
      <c r="FF35" s="14" t="s">
        <v>230</v>
      </c>
      <c r="FG35" s="14"/>
      <c r="FH35" s="14"/>
      <c r="FI35" s="24"/>
      <c r="FJ35" s="922" t="e">
        <f t="shared" si="32"/>
        <v>#DIV/0!</v>
      </c>
      <c r="FK35" s="14" t="s">
        <v>230</v>
      </c>
      <c r="FL35" s="14"/>
      <c r="FM35" s="14"/>
      <c r="FN35" s="24"/>
      <c r="FO35" s="922" t="e">
        <f t="shared" si="33"/>
        <v>#DIV/0!</v>
      </c>
      <c r="FP35" s="14" t="s">
        <v>230</v>
      </c>
      <c r="FQ35" s="14"/>
      <c r="FR35" s="14"/>
      <c r="FS35" s="24"/>
      <c r="FT35" s="922" t="e">
        <f t="shared" si="34"/>
        <v>#DIV/0!</v>
      </c>
      <c r="FU35" s="14" t="s">
        <v>230</v>
      </c>
      <c r="FV35" s="14"/>
      <c r="FW35" s="14"/>
      <c r="FX35" s="24"/>
      <c r="FY35" s="922" t="e">
        <f t="shared" si="35"/>
        <v>#DIV/0!</v>
      </c>
      <c r="FZ35" s="14" t="s">
        <v>230</v>
      </c>
      <c r="GA35" s="14"/>
      <c r="GB35" s="14"/>
      <c r="GC35" s="24"/>
      <c r="GD35" s="922" t="e">
        <f t="shared" si="36"/>
        <v>#DIV/0!</v>
      </c>
      <c r="GE35" s="14" t="s">
        <v>230</v>
      </c>
      <c r="GF35" s="14"/>
      <c r="GG35" s="14"/>
      <c r="GH35" s="24"/>
      <c r="GI35" s="922" t="e">
        <f t="shared" si="37"/>
        <v>#DIV/0!</v>
      </c>
      <c r="GJ35" s="14" t="s">
        <v>230</v>
      </c>
      <c r="GK35" s="14"/>
      <c r="GL35" s="14"/>
      <c r="GM35" s="24"/>
      <c r="GN35" s="922" t="e">
        <f t="shared" si="38"/>
        <v>#DIV/0!</v>
      </c>
      <c r="GO35" s="14" t="s">
        <v>230</v>
      </c>
      <c r="GP35" s="14"/>
      <c r="GQ35" s="14"/>
      <c r="GR35" s="24"/>
      <c r="GS35" s="922" t="e">
        <f t="shared" si="39"/>
        <v>#DIV/0!</v>
      </c>
      <c r="GT35" s="14" t="s">
        <v>230</v>
      </c>
      <c r="GU35" s="14"/>
      <c r="GV35" s="14"/>
      <c r="GW35" s="24"/>
      <c r="GX35" s="922" t="e">
        <f t="shared" si="40"/>
        <v>#DIV/0!</v>
      </c>
      <c r="GY35" s="14" t="s">
        <v>230</v>
      </c>
      <c r="GZ35" s="14"/>
      <c r="HA35" s="14"/>
      <c r="HB35" s="24"/>
      <c r="HC35" s="922" t="e">
        <f t="shared" si="41"/>
        <v>#DIV/0!</v>
      </c>
      <c r="HD35" s="14" t="s">
        <v>230</v>
      </c>
      <c r="HE35" s="14"/>
      <c r="HF35" s="14"/>
      <c r="HG35" s="24"/>
      <c r="HH35" s="922" t="e">
        <f t="shared" si="42"/>
        <v>#DIV/0!</v>
      </c>
      <c r="HI35" s="14" t="s">
        <v>230</v>
      </c>
      <c r="HJ35" s="14"/>
      <c r="HK35" s="14"/>
      <c r="HL35" s="24"/>
      <c r="HM35" s="922" t="e">
        <f t="shared" si="43"/>
        <v>#DIV/0!</v>
      </c>
      <c r="HN35" s="14" t="s">
        <v>230</v>
      </c>
      <c r="HO35" s="14"/>
      <c r="HP35" s="14"/>
      <c r="HQ35" s="24"/>
      <c r="HR35" s="922" t="e">
        <f t="shared" si="44"/>
        <v>#DIV/0!</v>
      </c>
      <c r="HS35" s="14" t="s">
        <v>230</v>
      </c>
      <c r="HT35" s="14"/>
      <c r="HU35" s="14"/>
      <c r="HV35" s="24"/>
      <c r="HW35" s="922" t="e">
        <f t="shared" si="45"/>
        <v>#DIV/0!</v>
      </c>
      <c r="HX35" s="14" t="s">
        <v>230</v>
      </c>
      <c r="HY35" s="14"/>
      <c r="HZ35" s="14"/>
      <c r="IA35" s="24"/>
      <c r="IB35" s="922" t="e">
        <f t="shared" si="55"/>
        <v>#DIV/0!</v>
      </c>
      <c r="IC35" s="14" t="s">
        <v>230</v>
      </c>
      <c r="ID35" s="14"/>
      <c r="IE35" s="14"/>
      <c r="IF35" s="24"/>
      <c r="IG35" s="922" t="e">
        <f t="shared" si="46"/>
        <v>#DIV/0!</v>
      </c>
      <c r="IH35" s="14" t="s">
        <v>230</v>
      </c>
      <c r="II35" s="14"/>
      <c r="IJ35" s="14"/>
      <c r="IK35" s="24"/>
      <c r="IL35" s="922" t="e">
        <f t="shared" si="47"/>
        <v>#DIV/0!</v>
      </c>
      <c r="IM35" s="14" t="s">
        <v>230</v>
      </c>
      <c r="IN35" s="14"/>
      <c r="IO35" s="14"/>
      <c r="IP35" s="24"/>
      <c r="IQ35" s="922" t="e">
        <f t="shared" si="48"/>
        <v>#DIV/0!</v>
      </c>
      <c r="IR35" s="14" t="s">
        <v>230</v>
      </c>
      <c r="IS35" s="14"/>
      <c r="IT35" s="14"/>
      <c r="IU35" s="24"/>
      <c r="IV35" s="922" t="e">
        <f t="shared" si="49"/>
        <v>#DIV/0!</v>
      </c>
      <c r="IW35" s="14" t="s">
        <v>230</v>
      </c>
      <c r="IX35" s="14"/>
      <c r="IY35" s="14"/>
      <c r="IZ35" s="24"/>
      <c r="JA35" s="922" t="e">
        <f t="shared" si="50"/>
        <v>#DIV/0!</v>
      </c>
      <c r="JB35" s="77" t="s">
        <v>230</v>
      </c>
      <c r="JC35" s="55">
        <f t="shared" si="51"/>
        <v>64</v>
      </c>
      <c r="JD35" s="55">
        <f t="shared" si="52"/>
        <v>12</v>
      </c>
      <c r="JE35" s="63">
        <f t="shared" si="53"/>
        <v>390421</v>
      </c>
      <c r="JF35" s="930">
        <f t="shared" si="54"/>
        <v>0.1875</v>
      </c>
    </row>
    <row r="36" spans="1:266" x14ac:dyDescent="0.25">
      <c r="A36" s="1138"/>
      <c r="B36" s="807" t="s">
        <v>234</v>
      </c>
      <c r="C36" s="14"/>
      <c r="D36" s="14"/>
      <c r="E36" s="24"/>
      <c r="F36" s="959" t="e">
        <f t="shared" si="0"/>
        <v>#DIV/0!</v>
      </c>
      <c r="G36" s="807" t="s">
        <v>234</v>
      </c>
      <c r="H36" s="14"/>
      <c r="I36" s="14"/>
      <c r="J36" s="24"/>
      <c r="K36" s="959" t="e">
        <f t="shared" si="1"/>
        <v>#DIV/0!</v>
      </c>
      <c r="L36" s="807" t="s">
        <v>234</v>
      </c>
      <c r="M36" s="14"/>
      <c r="N36" s="14"/>
      <c r="O36" s="24"/>
      <c r="P36" s="959" t="e">
        <f t="shared" si="2"/>
        <v>#DIV/0!</v>
      </c>
      <c r="Q36" s="807" t="s">
        <v>234</v>
      </c>
      <c r="R36" s="14"/>
      <c r="S36" s="14"/>
      <c r="T36" s="24"/>
      <c r="U36" s="959" t="e">
        <f t="shared" si="3"/>
        <v>#DIV/0!</v>
      </c>
      <c r="V36" s="807" t="s">
        <v>234</v>
      </c>
      <c r="W36" s="14"/>
      <c r="X36" s="14"/>
      <c r="Y36" s="24"/>
      <c r="Z36" s="959" t="e">
        <f t="shared" si="4"/>
        <v>#DIV/0!</v>
      </c>
      <c r="AA36" s="807" t="s">
        <v>234</v>
      </c>
      <c r="AB36" s="14"/>
      <c r="AC36" s="14"/>
      <c r="AD36" s="24"/>
      <c r="AE36" s="959" t="e">
        <f t="shared" si="5"/>
        <v>#DIV/0!</v>
      </c>
      <c r="AF36" s="807" t="s">
        <v>234</v>
      </c>
      <c r="AG36" s="14"/>
      <c r="AH36" s="14"/>
      <c r="AI36" s="24"/>
      <c r="AJ36" s="959" t="e">
        <f t="shared" si="6"/>
        <v>#DIV/0!</v>
      </c>
      <c r="AK36" s="807" t="s">
        <v>234</v>
      </c>
      <c r="AL36" s="14"/>
      <c r="AM36" s="14"/>
      <c r="AN36" s="24"/>
      <c r="AO36" s="959" t="e">
        <f t="shared" si="7"/>
        <v>#DIV/0!</v>
      </c>
      <c r="AP36" s="807" t="s">
        <v>234</v>
      </c>
      <c r="AQ36" s="14"/>
      <c r="AR36" s="14"/>
      <c r="AS36" s="24"/>
      <c r="AT36" s="959" t="e">
        <f t="shared" si="8"/>
        <v>#DIV/0!</v>
      </c>
      <c r="AU36" s="807" t="s">
        <v>234</v>
      </c>
      <c r="AV36" s="14"/>
      <c r="AW36" s="14"/>
      <c r="AX36" s="24"/>
      <c r="AY36" s="959" t="e">
        <f t="shared" si="9"/>
        <v>#DIV/0!</v>
      </c>
      <c r="AZ36" s="807" t="s">
        <v>234</v>
      </c>
      <c r="BA36" s="14"/>
      <c r="BB36" s="14"/>
      <c r="BC36" s="24"/>
      <c r="BD36" s="959" t="e">
        <f t="shared" si="10"/>
        <v>#DIV/0!</v>
      </c>
      <c r="BE36" s="807" t="s">
        <v>234</v>
      </c>
      <c r="BF36" s="14"/>
      <c r="BG36" s="14"/>
      <c r="BH36" s="24"/>
      <c r="BI36" s="959" t="e">
        <f t="shared" si="11"/>
        <v>#DIV/0!</v>
      </c>
      <c r="BJ36" s="807" t="s">
        <v>234</v>
      </c>
      <c r="BK36" s="14"/>
      <c r="BL36" s="14"/>
      <c r="BM36" s="24"/>
      <c r="BN36" s="959" t="e">
        <f t="shared" si="12"/>
        <v>#DIV/0!</v>
      </c>
      <c r="BO36" s="807" t="s">
        <v>234</v>
      </c>
      <c r="BP36" s="14"/>
      <c r="BQ36" s="14"/>
      <c r="BR36" s="24"/>
      <c r="BS36" s="959" t="e">
        <f t="shared" si="13"/>
        <v>#DIV/0!</v>
      </c>
      <c r="BT36" s="807" t="s">
        <v>234</v>
      </c>
      <c r="BU36" s="14"/>
      <c r="BV36" s="14"/>
      <c r="BW36" s="24"/>
      <c r="BX36" s="959" t="e">
        <f t="shared" si="14"/>
        <v>#DIV/0!</v>
      </c>
      <c r="BY36" s="807" t="s">
        <v>234</v>
      </c>
      <c r="BZ36" s="14"/>
      <c r="CA36" s="14"/>
      <c r="CB36" s="24"/>
      <c r="CC36" s="959" t="e">
        <f t="shared" si="15"/>
        <v>#DIV/0!</v>
      </c>
      <c r="CD36" s="807" t="s">
        <v>234</v>
      </c>
      <c r="CE36" s="14"/>
      <c r="CF36" s="14"/>
      <c r="CG36" s="24"/>
      <c r="CH36" s="959" t="e">
        <f t="shared" si="16"/>
        <v>#DIV/0!</v>
      </c>
      <c r="CI36" s="807" t="s">
        <v>234</v>
      </c>
      <c r="CJ36" s="14"/>
      <c r="CK36" s="14"/>
      <c r="CL36" s="24"/>
      <c r="CM36" s="912" t="e">
        <f t="shared" si="17"/>
        <v>#DIV/0!</v>
      </c>
      <c r="CN36" s="13" t="s">
        <v>234</v>
      </c>
      <c r="CO36" s="14"/>
      <c r="CP36" s="14"/>
      <c r="CQ36" s="24"/>
      <c r="CR36" s="922" t="e">
        <f t="shared" si="18"/>
        <v>#DIV/0!</v>
      </c>
      <c r="CS36" s="14" t="s">
        <v>234</v>
      </c>
      <c r="CT36" s="14"/>
      <c r="CU36" s="14"/>
      <c r="CV36" s="24"/>
      <c r="CW36" s="922" t="e">
        <f t="shared" si="19"/>
        <v>#DIV/0!</v>
      </c>
      <c r="CX36" s="14" t="s">
        <v>234</v>
      </c>
      <c r="CY36" s="14"/>
      <c r="CZ36" s="14"/>
      <c r="DA36" s="24"/>
      <c r="DB36" s="922" t="e">
        <f t="shared" si="20"/>
        <v>#DIV/0!</v>
      </c>
      <c r="DC36" s="14" t="s">
        <v>234</v>
      </c>
      <c r="DD36" s="14"/>
      <c r="DE36" s="14"/>
      <c r="DF36" s="24"/>
      <c r="DG36" s="922" t="e">
        <f t="shared" si="21"/>
        <v>#DIV/0!</v>
      </c>
      <c r="DH36" s="14" t="s">
        <v>234</v>
      </c>
      <c r="DI36" s="14"/>
      <c r="DJ36" s="14"/>
      <c r="DK36" s="24"/>
      <c r="DL36" s="922" t="e">
        <f t="shared" si="22"/>
        <v>#DIV/0!</v>
      </c>
      <c r="DM36" s="14" t="s">
        <v>234</v>
      </c>
      <c r="DN36" s="14"/>
      <c r="DO36" s="14"/>
      <c r="DP36" s="24"/>
      <c r="DQ36" s="922" t="e">
        <f t="shared" si="23"/>
        <v>#DIV/0!</v>
      </c>
      <c r="DR36" s="14" t="s">
        <v>234</v>
      </c>
      <c r="DS36" s="14"/>
      <c r="DT36" s="14"/>
      <c r="DU36" s="24"/>
      <c r="DV36" s="922" t="e">
        <f t="shared" si="24"/>
        <v>#DIV/0!</v>
      </c>
      <c r="DW36" s="14" t="s">
        <v>234</v>
      </c>
      <c r="DX36" s="14"/>
      <c r="DY36" s="14"/>
      <c r="DZ36" s="24"/>
      <c r="EA36" s="922" t="e">
        <f t="shared" si="25"/>
        <v>#DIV/0!</v>
      </c>
      <c r="EB36" s="14" t="s">
        <v>234</v>
      </c>
      <c r="EC36" s="14"/>
      <c r="ED36" s="14"/>
      <c r="EE36" s="24"/>
      <c r="EF36" s="922" t="e">
        <f t="shared" si="26"/>
        <v>#DIV/0!</v>
      </c>
      <c r="EG36" s="14" t="s">
        <v>234</v>
      </c>
      <c r="EH36" s="14"/>
      <c r="EI36" s="14"/>
      <c r="EJ36" s="24"/>
      <c r="EK36" s="922" t="e">
        <f t="shared" si="27"/>
        <v>#DIV/0!</v>
      </c>
      <c r="EL36" s="14" t="s">
        <v>234</v>
      </c>
      <c r="EM36" s="14"/>
      <c r="EN36" s="14"/>
      <c r="EO36" s="24"/>
      <c r="EP36" s="922" t="e">
        <f t="shared" si="28"/>
        <v>#DIV/0!</v>
      </c>
      <c r="EQ36" s="14" t="s">
        <v>234</v>
      </c>
      <c r="ER36" s="14"/>
      <c r="ES36" s="14"/>
      <c r="ET36" s="24"/>
      <c r="EU36" s="922" t="e">
        <f t="shared" si="29"/>
        <v>#DIV/0!</v>
      </c>
      <c r="EV36" s="14" t="s">
        <v>234</v>
      </c>
      <c r="EW36" s="14"/>
      <c r="EX36" s="14"/>
      <c r="EY36" s="24"/>
      <c r="EZ36" s="922" t="e">
        <f t="shared" si="30"/>
        <v>#DIV/0!</v>
      </c>
      <c r="FA36" s="14" t="s">
        <v>234</v>
      </c>
      <c r="FB36" s="14"/>
      <c r="FC36" s="14"/>
      <c r="FD36" s="24"/>
      <c r="FE36" s="922" t="e">
        <f t="shared" si="31"/>
        <v>#DIV/0!</v>
      </c>
      <c r="FF36" s="14" t="s">
        <v>234</v>
      </c>
      <c r="FG36" s="14"/>
      <c r="FH36" s="14"/>
      <c r="FI36" s="24"/>
      <c r="FJ36" s="922" t="e">
        <f t="shared" si="32"/>
        <v>#DIV/0!</v>
      </c>
      <c r="FK36" s="14" t="s">
        <v>234</v>
      </c>
      <c r="FL36" s="14"/>
      <c r="FM36" s="14"/>
      <c r="FN36" s="24"/>
      <c r="FO36" s="922" t="e">
        <f t="shared" si="33"/>
        <v>#DIV/0!</v>
      </c>
      <c r="FP36" s="14" t="s">
        <v>234</v>
      </c>
      <c r="FQ36" s="14"/>
      <c r="FR36" s="14"/>
      <c r="FS36" s="24"/>
      <c r="FT36" s="922" t="e">
        <f t="shared" si="34"/>
        <v>#DIV/0!</v>
      </c>
      <c r="FU36" s="14" t="s">
        <v>234</v>
      </c>
      <c r="FV36" s="14"/>
      <c r="FW36" s="14"/>
      <c r="FX36" s="24"/>
      <c r="FY36" s="922" t="e">
        <f t="shared" si="35"/>
        <v>#DIV/0!</v>
      </c>
      <c r="FZ36" s="14" t="s">
        <v>234</v>
      </c>
      <c r="GA36" s="14"/>
      <c r="GB36" s="14"/>
      <c r="GC36" s="24"/>
      <c r="GD36" s="922" t="e">
        <f t="shared" si="36"/>
        <v>#DIV/0!</v>
      </c>
      <c r="GE36" s="14" t="s">
        <v>234</v>
      </c>
      <c r="GF36" s="14"/>
      <c r="GG36" s="14"/>
      <c r="GH36" s="24"/>
      <c r="GI36" s="922" t="e">
        <f t="shared" si="37"/>
        <v>#DIV/0!</v>
      </c>
      <c r="GJ36" s="14" t="s">
        <v>234</v>
      </c>
      <c r="GK36" s="14"/>
      <c r="GL36" s="14"/>
      <c r="GM36" s="24"/>
      <c r="GN36" s="922" t="e">
        <f t="shared" si="38"/>
        <v>#DIV/0!</v>
      </c>
      <c r="GO36" s="14" t="s">
        <v>234</v>
      </c>
      <c r="GP36" s="14"/>
      <c r="GQ36" s="14"/>
      <c r="GR36" s="24"/>
      <c r="GS36" s="922" t="e">
        <f t="shared" si="39"/>
        <v>#DIV/0!</v>
      </c>
      <c r="GT36" s="14" t="s">
        <v>234</v>
      </c>
      <c r="GU36" s="14"/>
      <c r="GV36" s="14"/>
      <c r="GW36" s="24"/>
      <c r="GX36" s="922" t="e">
        <f t="shared" si="40"/>
        <v>#DIV/0!</v>
      </c>
      <c r="GY36" s="14" t="s">
        <v>234</v>
      </c>
      <c r="GZ36" s="14"/>
      <c r="HA36" s="14"/>
      <c r="HB36" s="24"/>
      <c r="HC36" s="922" t="e">
        <f t="shared" si="41"/>
        <v>#DIV/0!</v>
      </c>
      <c r="HD36" s="14" t="s">
        <v>234</v>
      </c>
      <c r="HE36" s="14"/>
      <c r="HF36" s="14"/>
      <c r="HG36" s="24"/>
      <c r="HH36" s="922" t="e">
        <f t="shared" si="42"/>
        <v>#DIV/0!</v>
      </c>
      <c r="HI36" s="14" t="s">
        <v>234</v>
      </c>
      <c r="HJ36" s="14"/>
      <c r="HK36" s="14"/>
      <c r="HL36" s="24"/>
      <c r="HM36" s="922" t="e">
        <f t="shared" si="43"/>
        <v>#DIV/0!</v>
      </c>
      <c r="HN36" s="14" t="s">
        <v>234</v>
      </c>
      <c r="HO36" s="14"/>
      <c r="HP36" s="14"/>
      <c r="HQ36" s="24"/>
      <c r="HR36" s="922" t="e">
        <f t="shared" si="44"/>
        <v>#DIV/0!</v>
      </c>
      <c r="HS36" s="14" t="s">
        <v>234</v>
      </c>
      <c r="HT36" s="14"/>
      <c r="HU36" s="14"/>
      <c r="HV36" s="24"/>
      <c r="HW36" s="922" t="e">
        <f t="shared" si="45"/>
        <v>#DIV/0!</v>
      </c>
      <c r="HX36" s="14" t="s">
        <v>234</v>
      </c>
      <c r="HY36" s="14"/>
      <c r="HZ36" s="14"/>
      <c r="IA36" s="24"/>
      <c r="IB36" s="922" t="e">
        <f t="shared" si="55"/>
        <v>#DIV/0!</v>
      </c>
      <c r="IC36" s="14" t="s">
        <v>234</v>
      </c>
      <c r="ID36" s="14"/>
      <c r="IE36" s="14"/>
      <c r="IF36" s="24"/>
      <c r="IG36" s="922" t="e">
        <f t="shared" si="46"/>
        <v>#DIV/0!</v>
      </c>
      <c r="IH36" s="14" t="s">
        <v>234</v>
      </c>
      <c r="II36" s="14"/>
      <c r="IJ36" s="14"/>
      <c r="IK36" s="24"/>
      <c r="IL36" s="922" t="e">
        <f t="shared" si="47"/>
        <v>#DIV/0!</v>
      </c>
      <c r="IM36" s="14" t="s">
        <v>234</v>
      </c>
      <c r="IN36" s="14"/>
      <c r="IO36" s="14"/>
      <c r="IP36" s="24"/>
      <c r="IQ36" s="922" t="e">
        <f t="shared" si="48"/>
        <v>#DIV/0!</v>
      </c>
      <c r="IR36" s="14" t="s">
        <v>234</v>
      </c>
      <c r="IS36" s="14"/>
      <c r="IT36" s="14"/>
      <c r="IU36" s="24"/>
      <c r="IV36" s="922" t="e">
        <f t="shared" si="49"/>
        <v>#DIV/0!</v>
      </c>
      <c r="IW36" s="14" t="s">
        <v>234</v>
      </c>
      <c r="IX36" s="14"/>
      <c r="IY36" s="14"/>
      <c r="IZ36" s="24"/>
      <c r="JA36" s="922" t="e">
        <f t="shared" si="50"/>
        <v>#DIV/0!</v>
      </c>
      <c r="JB36" s="77" t="s">
        <v>234</v>
      </c>
      <c r="JC36" s="55">
        <f t="shared" si="51"/>
        <v>0</v>
      </c>
      <c r="JD36" s="55">
        <f t="shared" si="52"/>
        <v>0</v>
      </c>
      <c r="JE36" s="63">
        <f t="shared" si="53"/>
        <v>0</v>
      </c>
      <c r="JF36" s="930" t="e">
        <f t="shared" si="54"/>
        <v>#DIV/0!</v>
      </c>
    </row>
    <row r="37" spans="1:266" x14ac:dyDescent="0.25">
      <c r="A37" s="1138"/>
      <c r="B37" s="807" t="s">
        <v>232</v>
      </c>
      <c r="C37" s="14"/>
      <c r="D37" s="14"/>
      <c r="E37" s="24"/>
      <c r="F37" s="959" t="e">
        <f t="shared" si="0"/>
        <v>#DIV/0!</v>
      </c>
      <c r="G37" s="807" t="s">
        <v>232</v>
      </c>
      <c r="H37" s="14"/>
      <c r="I37" s="14"/>
      <c r="J37" s="24"/>
      <c r="K37" s="959" t="e">
        <f t="shared" si="1"/>
        <v>#DIV/0!</v>
      </c>
      <c r="L37" s="807" t="s">
        <v>232</v>
      </c>
      <c r="M37" s="14"/>
      <c r="N37" s="14"/>
      <c r="O37" s="24"/>
      <c r="P37" s="959" t="e">
        <f t="shared" si="2"/>
        <v>#DIV/0!</v>
      </c>
      <c r="Q37" s="807" t="s">
        <v>232</v>
      </c>
      <c r="R37" s="14"/>
      <c r="S37" s="14"/>
      <c r="T37" s="24"/>
      <c r="U37" s="959" t="e">
        <f t="shared" si="3"/>
        <v>#DIV/0!</v>
      </c>
      <c r="V37" s="807" t="s">
        <v>232</v>
      </c>
      <c r="W37" s="14"/>
      <c r="X37" s="14"/>
      <c r="Y37" s="24"/>
      <c r="Z37" s="959" t="e">
        <f t="shared" si="4"/>
        <v>#DIV/0!</v>
      </c>
      <c r="AA37" s="807" t="s">
        <v>232</v>
      </c>
      <c r="AB37" s="14"/>
      <c r="AC37" s="14"/>
      <c r="AD37" s="24"/>
      <c r="AE37" s="959" t="e">
        <f t="shared" si="5"/>
        <v>#DIV/0!</v>
      </c>
      <c r="AF37" s="807" t="s">
        <v>232</v>
      </c>
      <c r="AG37" s="14"/>
      <c r="AH37" s="14"/>
      <c r="AI37" s="24"/>
      <c r="AJ37" s="959" t="e">
        <f t="shared" si="6"/>
        <v>#DIV/0!</v>
      </c>
      <c r="AK37" s="807" t="s">
        <v>232</v>
      </c>
      <c r="AL37" s="14"/>
      <c r="AM37" s="14"/>
      <c r="AN37" s="24"/>
      <c r="AO37" s="959" t="e">
        <f t="shared" si="7"/>
        <v>#DIV/0!</v>
      </c>
      <c r="AP37" s="807" t="s">
        <v>232</v>
      </c>
      <c r="AQ37" s="14"/>
      <c r="AR37" s="14"/>
      <c r="AS37" s="24"/>
      <c r="AT37" s="959" t="e">
        <f t="shared" si="8"/>
        <v>#DIV/0!</v>
      </c>
      <c r="AU37" s="807" t="s">
        <v>232</v>
      </c>
      <c r="AV37" s="14"/>
      <c r="AW37" s="14"/>
      <c r="AX37" s="24"/>
      <c r="AY37" s="959" t="e">
        <f t="shared" si="9"/>
        <v>#DIV/0!</v>
      </c>
      <c r="AZ37" s="807" t="s">
        <v>232</v>
      </c>
      <c r="BA37" s="14"/>
      <c r="BB37" s="14"/>
      <c r="BC37" s="24"/>
      <c r="BD37" s="959" t="e">
        <f t="shared" si="10"/>
        <v>#DIV/0!</v>
      </c>
      <c r="BE37" s="807" t="s">
        <v>232</v>
      </c>
      <c r="BF37" s="14"/>
      <c r="BG37" s="14"/>
      <c r="BH37" s="24"/>
      <c r="BI37" s="959" t="e">
        <f t="shared" si="11"/>
        <v>#DIV/0!</v>
      </c>
      <c r="BJ37" s="807" t="s">
        <v>232</v>
      </c>
      <c r="BK37" s="14"/>
      <c r="BL37" s="14"/>
      <c r="BM37" s="24"/>
      <c r="BN37" s="959" t="e">
        <f t="shared" si="12"/>
        <v>#DIV/0!</v>
      </c>
      <c r="BO37" s="807" t="s">
        <v>232</v>
      </c>
      <c r="BP37" s="14"/>
      <c r="BQ37" s="14"/>
      <c r="BR37" s="24"/>
      <c r="BS37" s="959" t="e">
        <f t="shared" si="13"/>
        <v>#DIV/0!</v>
      </c>
      <c r="BT37" s="807" t="s">
        <v>232</v>
      </c>
      <c r="BU37" s="14"/>
      <c r="BV37" s="14"/>
      <c r="BW37" s="24"/>
      <c r="BX37" s="959" t="e">
        <f t="shared" si="14"/>
        <v>#DIV/0!</v>
      </c>
      <c r="BY37" s="807" t="s">
        <v>232</v>
      </c>
      <c r="BZ37" s="14"/>
      <c r="CA37" s="14"/>
      <c r="CB37" s="24"/>
      <c r="CC37" s="959" t="e">
        <f t="shared" si="15"/>
        <v>#DIV/0!</v>
      </c>
      <c r="CD37" s="807" t="s">
        <v>232</v>
      </c>
      <c r="CE37" s="14"/>
      <c r="CF37" s="14"/>
      <c r="CG37" s="24"/>
      <c r="CH37" s="959" t="e">
        <f t="shared" si="16"/>
        <v>#DIV/0!</v>
      </c>
      <c r="CI37" s="807" t="s">
        <v>232</v>
      </c>
      <c r="CJ37" s="14"/>
      <c r="CK37" s="14"/>
      <c r="CL37" s="24"/>
      <c r="CM37" s="912" t="e">
        <f t="shared" si="17"/>
        <v>#DIV/0!</v>
      </c>
      <c r="CN37" s="13" t="s">
        <v>232</v>
      </c>
      <c r="CO37" s="14"/>
      <c r="CP37" s="14"/>
      <c r="CQ37" s="24"/>
      <c r="CR37" s="922" t="e">
        <f t="shared" si="18"/>
        <v>#DIV/0!</v>
      </c>
      <c r="CS37" s="14" t="s">
        <v>232</v>
      </c>
      <c r="CT37" s="14"/>
      <c r="CU37" s="14"/>
      <c r="CV37" s="24"/>
      <c r="CW37" s="922" t="e">
        <f t="shared" si="19"/>
        <v>#DIV/0!</v>
      </c>
      <c r="CX37" s="14" t="s">
        <v>232</v>
      </c>
      <c r="CY37" s="14"/>
      <c r="CZ37" s="14"/>
      <c r="DA37" s="24"/>
      <c r="DB37" s="922" t="e">
        <f t="shared" si="20"/>
        <v>#DIV/0!</v>
      </c>
      <c r="DC37" s="14" t="s">
        <v>232</v>
      </c>
      <c r="DD37" s="14"/>
      <c r="DE37" s="14"/>
      <c r="DF37" s="24"/>
      <c r="DG37" s="922" t="e">
        <f t="shared" si="21"/>
        <v>#DIV/0!</v>
      </c>
      <c r="DH37" s="14" t="s">
        <v>232</v>
      </c>
      <c r="DI37" s="14"/>
      <c r="DJ37" s="14"/>
      <c r="DK37" s="24"/>
      <c r="DL37" s="922" t="e">
        <f t="shared" si="22"/>
        <v>#DIV/0!</v>
      </c>
      <c r="DM37" s="14" t="s">
        <v>232</v>
      </c>
      <c r="DN37" s="14"/>
      <c r="DO37" s="14"/>
      <c r="DP37" s="24"/>
      <c r="DQ37" s="922" t="e">
        <f t="shared" si="23"/>
        <v>#DIV/0!</v>
      </c>
      <c r="DR37" s="14" t="s">
        <v>232</v>
      </c>
      <c r="DS37" s="14"/>
      <c r="DT37" s="14"/>
      <c r="DU37" s="24"/>
      <c r="DV37" s="922" t="e">
        <f t="shared" si="24"/>
        <v>#DIV/0!</v>
      </c>
      <c r="DW37" s="14" t="s">
        <v>232</v>
      </c>
      <c r="DX37" s="14"/>
      <c r="DY37" s="14"/>
      <c r="DZ37" s="24"/>
      <c r="EA37" s="922" t="e">
        <f t="shared" si="25"/>
        <v>#DIV/0!</v>
      </c>
      <c r="EB37" s="14" t="s">
        <v>232</v>
      </c>
      <c r="EC37" s="14"/>
      <c r="ED37" s="14"/>
      <c r="EE37" s="24"/>
      <c r="EF37" s="922" t="e">
        <f t="shared" si="26"/>
        <v>#DIV/0!</v>
      </c>
      <c r="EG37" s="14" t="s">
        <v>232</v>
      </c>
      <c r="EH37" s="14"/>
      <c r="EI37" s="14"/>
      <c r="EJ37" s="24"/>
      <c r="EK37" s="922" t="e">
        <f t="shared" si="27"/>
        <v>#DIV/0!</v>
      </c>
      <c r="EL37" s="14" t="s">
        <v>232</v>
      </c>
      <c r="EM37" s="14"/>
      <c r="EN37" s="14"/>
      <c r="EO37" s="24"/>
      <c r="EP37" s="922" t="e">
        <f t="shared" si="28"/>
        <v>#DIV/0!</v>
      </c>
      <c r="EQ37" s="14" t="s">
        <v>232</v>
      </c>
      <c r="ER37" s="14"/>
      <c r="ES37" s="14"/>
      <c r="ET37" s="24"/>
      <c r="EU37" s="922" t="e">
        <f t="shared" si="29"/>
        <v>#DIV/0!</v>
      </c>
      <c r="EV37" s="14" t="s">
        <v>232</v>
      </c>
      <c r="EW37" s="14"/>
      <c r="EX37" s="14"/>
      <c r="EY37" s="24"/>
      <c r="EZ37" s="922" t="e">
        <f t="shared" si="30"/>
        <v>#DIV/0!</v>
      </c>
      <c r="FA37" s="14" t="s">
        <v>232</v>
      </c>
      <c r="FB37" s="14"/>
      <c r="FC37" s="14"/>
      <c r="FD37" s="24"/>
      <c r="FE37" s="922" t="e">
        <f t="shared" si="31"/>
        <v>#DIV/0!</v>
      </c>
      <c r="FF37" s="14" t="s">
        <v>232</v>
      </c>
      <c r="FG37" s="14"/>
      <c r="FH37" s="14"/>
      <c r="FI37" s="24"/>
      <c r="FJ37" s="922" t="e">
        <f t="shared" si="32"/>
        <v>#DIV/0!</v>
      </c>
      <c r="FK37" s="14" t="s">
        <v>232</v>
      </c>
      <c r="FL37" s="14"/>
      <c r="FM37" s="14"/>
      <c r="FN37" s="24"/>
      <c r="FO37" s="922" t="e">
        <f t="shared" si="33"/>
        <v>#DIV/0!</v>
      </c>
      <c r="FP37" s="14" t="s">
        <v>232</v>
      </c>
      <c r="FQ37" s="14"/>
      <c r="FR37" s="14"/>
      <c r="FS37" s="24"/>
      <c r="FT37" s="922" t="e">
        <f t="shared" si="34"/>
        <v>#DIV/0!</v>
      </c>
      <c r="FU37" s="14" t="s">
        <v>232</v>
      </c>
      <c r="FV37" s="14"/>
      <c r="FW37" s="14"/>
      <c r="FX37" s="24"/>
      <c r="FY37" s="922" t="e">
        <f t="shared" si="35"/>
        <v>#DIV/0!</v>
      </c>
      <c r="FZ37" s="14" t="s">
        <v>232</v>
      </c>
      <c r="GA37" s="14"/>
      <c r="GB37" s="14"/>
      <c r="GC37" s="24"/>
      <c r="GD37" s="922" t="e">
        <f t="shared" si="36"/>
        <v>#DIV/0!</v>
      </c>
      <c r="GE37" s="14" t="s">
        <v>232</v>
      </c>
      <c r="GF37" s="14"/>
      <c r="GG37" s="14"/>
      <c r="GH37" s="24"/>
      <c r="GI37" s="922" t="e">
        <f t="shared" si="37"/>
        <v>#DIV/0!</v>
      </c>
      <c r="GJ37" s="14" t="s">
        <v>232</v>
      </c>
      <c r="GK37" s="14"/>
      <c r="GL37" s="14"/>
      <c r="GM37" s="24"/>
      <c r="GN37" s="922" t="e">
        <f t="shared" si="38"/>
        <v>#DIV/0!</v>
      </c>
      <c r="GO37" s="14" t="s">
        <v>232</v>
      </c>
      <c r="GP37" s="14"/>
      <c r="GQ37" s="14"/>
      <c r="GR37" s="24"/>
      <c r="GS37" s="922" t="e">
        <f t="shared" si="39"/>
        <v>#DIV/0!</v>
      </c>
      <c r="GT37" s="14" t="s">
        <v>232</v>
      </c>
      <c r="GU37" s="14"/>
      <c r="GV37" s="14"/>
      <c r="GW37" s="24"/>
      <c r="GX37" s="922" t="e">
        <f t="shared" si="40"/>
        <v>#DIV/0!</v>
      </c>
      <c r="GY37" s="14" t="s">
        <v>232</v>
      </c>
      <c r="GZ37" s="14"/>
      <c r="HA37" s="14"/>
      <c r="HB37" s="24"/>
      <c r="HC37" s="922" t="e">
        <f t="shared" si="41"/>
        <v>#DIV/0!</v>
      </c>
      <c r="HD37" s="14" t="s">
        <v>232</v>
      </c>
      <c r="HE37" s="14"/>
      <c r="HF37" s="14"/>
      <c r="HG37" s="24"/>
      <c r="HH37" s="922" t="e">
        <f t="shared" si="42"/>
        <v>#DIV/0!</v>
      </c>
      <c r="HI37" s="14" t="s">
        <v>232</v>
      </c>
      <c r="HJ37" s="14"/>
      <c r="HK37" s="14"/>
      <c r="HL37" s="24"/>
      <c r="HM37" s="922" t="e">
        <f t="shared" si="43"/>
        <v>#DIV/0!</v>
      </c>
      <c r="HN37" s="14" t="s">
        <v>232</v>
      </c>
      <c r="HO37" s="14"/>
      <c r="HP37" s="14"/>
      <c r="HQ37" s="24"/>
      <c r="HR37" s="922" t="e">
        <f t="shared" si="44"/>
        <v>#DIV/0!</v>
      </c>
      <c r="HS37" s="14" t="s">
        <v>232</v>
      </c>
      <c r="HT37" s="14"/>
      <c r="HU37" s="14"/>
      <c r="HV37" s="24"/>
      <c r="HW37" s="922" t="e">
        <f t="shared" si="45"/>
        <v>#DIV/0!</v>
      </c>
      <c r="HX37" s="14" t="s">
        <v>232</v>
      </c>
      <c r="HY37" s="14"/>
      <c r="HZ37" s="14"/>
      <c r="IA37" s="24"/>
      <c r="IB37" s="922" t="e">
        <f t="shared" si="55"/>
        <v>#DIV/0!</v>
      </c>
      <c r="IC37" s="14" t="s">
        <v>232</v>
      </c>
      <c r="ID37" s="14"/>
      <c r="IE37" s="14"/>
      <c r="IF37" s="24"/>
      <c r="IG37" s="922" t="e">
        <f t="shared" si="46"/>
        <v>#DIV/0!</v>
      </c>
      <c r="IH37" s="14" t="s">
        <v>232</v>
      </c>
      <c r="II37" s="14"/>
      <c r="IJ37" s="14"/>
      <c r="IK37" s="24"/>
      <c r="IL37" s="922" t="e">
        <f t="shared" si="47"/>
        <v>#DIV/0!</v>
      </c>
      <c r="IM37" s="14" t="s">
        <v>232</v>
      </c>
      <c r="IN37" s="14"/>
      <c r="IO37" s="14"/>
      <c r="IP37" s="24"/>
      <c r="IQ37" s="922" t="e">
        <f t="shared" si="48"/>
        <v>#DIV/0!</v>
      </c>
      <c r="IR37" s="14" t="s">
        <v>232</v>
      </c>
      <c r="IS37" s="14"/>
      <c r="IT37" s="14"/>
      <c r="IU37" s="24"/>
      <c r="IV37" s="922" t="e">
        <f t="shared" si="49"/>
        <v>#DIV/0!</v>
      </c>
      <c r="IW37" s="14" t="s">
        <v>232</v>
      </c>
      <c r="IX37" s="14"/>
      <c r="IY37" s="14"/>
      <c r="IZ37" s="24"/>
      <c r="JA37" s="922" t="e">
        <f t="shared" si="50"/>
        <v>#DIV/0!</v>
      </c>
      <c r="JB37" s="77" t="s">
        <v>232</v>
      </c>
      <c r="JC37" s="55">
        <f t="shared" si="51"/>
        <v>0</v>
      </c>
      <c r="JD37" s="55">
        <f t="shared" si="52"/>
        <v>0</v>
      </c>
      <c r="JE37" s="63">
        <f t="shared" si="53"/>
        <v>0</v>
      </c>
      <c r="JF37" s="930" t="e">
        <f t="shared" si="54"/>
        <v>#DIV/0!</v>
      </c>
    </row>
    <row r="38" spans="1:266" x14ac:dyDescent="0.25">
      <c r="A38" s="1138"/>
      <c r="B38" s="807" t="s">
        <v>236</v>
      </c>
      <c r="C38" s="14"/>
      <c r="D38" s="14"/>
      <c r="E38" s="24"/>
      <c r="F38" s="959" t="e">
        <f t="shared" si="0"/>
        <v>#DIV/0!</v>
      </c>
      <c r="G38" s="807" t="s">
        <v>236</v>
      </c>
      <c r="H38" s="14"/>
      <c r="I38" s="14"/>
      <c r="J38" s="24"/>
      <c r="K38" s="959" t="e">
        <f t="shared" si="1"/>
        <v>#DIV/0!</v>
      </c>
      <c r="L38" s="807" t="s">
        <v>236</v>
      </c>
      <c r="M38" s="14"/>
      <c r="N38" s="14"/>
      <c r="O38" s="24"/>
      <c r="P38" s="959" t="e">
        <f t="shared" si="2"/>
        <v>#DIV/0!</v>
      </c>
      <c r="Q38" s="807" t="s">
        <v>236</v>
      </c>
      <c r="R38" s="14"/>
      <c r="S38" s="14"/>
      <c r="T38" s="24"/>
      <c r="U38" s="959" t="e">
        <f t="shared" si="3"/>
        <v>#DIV/0!</v>
      </c>
      <c r="V38" s="807" t="s">
        <v>236</v>
      </c>
      <c r="W38" s="14"/>
      <c r="X38" s="14"/>
      <c r="Y38" s="24"/>
      <c r="Z38" s="959" t="e">
        <f t="shared" si="4"/>
        <v>#DIV/0!</v>
      </c>
      <c r="AA38" s="807" t="s">
        <v>236</v>
      </c>
      <c r="AB38" s="14"/>
      <c r="AC38" s="14"/>
      <c r="AD38" s="24"/>
      <c r="AE38" s="959" t="e">
        <f t="shared" si="5"/>
        <v>#DIV/0!</v>
      </c>
      <c r="AF38" s="807" t="s">
        <v>236</v>
      </c>
      <c r="AG38" s="14"/>
      <c r="AH38" s="14"/>
      <c r="AI38" s="24"/>
      <c r="AJ38" s="959" t="e">
        <f t="shared" si="6"/>
        <v>#DIV/0!</v>
      </c>
      <c r="AK38" s="807" t="s">
        <v>236</v>
      </c>
      <c r="AL38" s="14">
        <v>2</v>
      </c>
      <c r="AM38" s="14"/>
      <c r="AN38" s="24"/>
      <c r="AO38" s="959">
        <f t="shared" si="7"/>
        <v>0</v>
      </c>
      <c r="AP38" s="807" t="s">
        <v>236</v>
      </c>
      <c r="AQ38" s="14">
        <v>1</v>
      </c>
      <c r="AR38" s="14"/>
      <c r="AS38" s="24"/>
      <c r="AT38" s="959">
        <f t="shared" si="8"/>
        <v>0</v>
      </c>
      <c r="AU38" s="807" t="s">
        <v>236</v>
      </c>
      <c r="AV38" s="14"/>
      <c r="AW38" s="14"/>
      <c r="AX38" s="24"/>
      <c r="AY38" s="959" t="e">
        <f t="shared" si="9"/>
        <v>#DIV/0!</v>
      </c>
      <c r="AZ38" s="807" t="s">
        <v>236</v>
      </c>
      <c r="BA38" s="14"/>
      <c r="BB38" s="14"/>
      <c r="BC38" s="24"/>
      <c r="BD38" s="959" t="e">
        <f t="shared" si="10"/>
        <v>#DIV/0!</v>
      </c>
      <c r="BE38" s="807" t="s">
        <v>236</v>
      </c>
      <c r="BF38" s="14"/>
      <c r="BG38" s="14"/>
      <c r="BH38" s="24"/>
      <c r="BI38" s="959" t="e">
        <f t="shared" si="11"/>
        <v>#DIV/0!</v>
      </c>
      <c r="BJ38" s="807" t="s">
        <v>236</v>
      </c>
      <c r="BK38" s="14"/>
      <c r="BL38" s="14"/>
      <c r="BM38" s="24"/>
      <c r="BN38" s="959" t="e">
        <f t="shared" si="12"/>
        <v>#DIV/0!</v>
      </c>
      <c r="BO38" s="807" t="s">
        <v>236</v>
      </c>
      <c r="BP38" s="14">
        <v>1</v>
      </c>
      <c r="BQ38" s="14"/>
      <c r="BR38" s="24"/>
      <c r="BS38" s="959">
        <f t="shared" si="13"/>
        <v>0</v>
      </c>
      <c r="BT38" s="807" t="s">
        <v>236</v>
      </c>
      <c r="BU38" s="14">
        <v>1</v>
      </c>
      <c r="BV38" s="14"/>
      <c r="BW38" s="24"/>
      <c r="BX38" s="959">
        <f t="shared" si="14"/>
        <v>0</v>
      </c>
      <c r="BY38" s="807" t="s">
        <v>236</v>
      </c>
      <c r="BZ38" s="14"/>
      <c r="CA38" s="14"/>
      <c r="CB38" s="24"/>
      <c r="CC38" s="959" t="e">
        <f t="shared" si="15"/>
        <v>#DIV/0!</v>
      </c>
      <c r="CD38" s="807" t="s">
        <v>236</v>
      </c>
      <c r="CE38" s="14">
        <v>1</v>
      </c>
      <c r="CF38" s="14"/>
      <c r="CG38" s="24"/>
      <c r="CH38" s="959">
        <f t="shared" si="16"/>
        <v>0</v>
      </c>
      <c r="CI38" s="807" t="s">
        <v>236</v>
      </c>
      <c r="CJ38" s="14"/>
      <c r="CK38" s="14"/>
      <c r="CL38" s="24"/>
      <c r="CM38" s="912" t="e">
        <f t="shared" si="17"/>
        <v>#DIV/0!</v>
      </c>
      <c r="CN38" s="13" t="s">
        <v>236</v>
      </c>
      <c r="CO38" s="14"/>
      <c r="CP38" s="14">
        <v>1</v>
      </c>
      <c r="CQ38" s="24">
        <v>17999</v>
      </c>
      <c r="CR38" s="922" t="e">
        <f t="shared" si="18"/>
        <v>#DIV/0!</v>
      </c>
      <c r="CS38" s="14" t="s">
        <v>236</v>
      </c>
      <c r="CT38" s="14">
        <v>1</v>
      </c>
      <c r="CU38" s="14"/>
      <c r="CV38" s="24"/>
      <c r="CW38" s="922">
        <f t="shared" si="19"/>
        <v>0</v>
      </c>
      <c r="CX38" s="14" t="s">
        <v>236</v>
      </c>
      <c r="CY38" s="14">
        <v>4</v>
      </c>
      <c r="CZ38" s="14"/>
      <c r="DA38" s="24"/>
      <c r="DB38" s="922">
        <f t="shared" si="20"/>
        <v>0</v>
      </c>
      <c r="DC38" s="14" t="s">
        <v>236</v>
      </c>
      <c r="DD38" s="14"/>
      <c r="DE38" s="14"/>
      <c r="DF38" s="24"/>
      <c r="DG38" s="922" t="e">
        <f t="shared" si="21"/>
        <v>#DIV/0!</v>
      </c>
      <c r="DH38" s="14" t="s">
        <v>236</v>
      </c>
      <c r="DI38" s="14"/>
      <c r="DJ38" s="14">
        <v>1</v>
      </c>
      <c r="DK38" s="24">
        <v>22500</v>
      </c>
      <c r="DL38" s="922" t="e">
        <f t="shared" si="22"/>
        <v>#DIV/0!</v>
      </c>
      <c r="DM38" s="14" t="s">
        <v>236</v>
      </c>
      <c r="DN38" s="14"/>
      <c r="DO38" s="14"/>
      <c r="DP38" s="24"/>
      <c r="DQ38" s="922" t="e">
        <f t="shared" si="23"/>
        <v>#DIV/0!</v>
      </c>
      <c r="DR38" s="14" t="s">
        <v>236</v>
      </c>
      <c r="DS38" s="14"/>
      <c r="DT38" s="14"/>
      <c r="DU38" s="24"/>
      <c r="DV38" s="922" t="e">
        <f t="shared" si="24"/>
        <v>#DIV/0!</v>
      </c>
      <c r="DW38" s="14" t="s">
        <v>236</v>
      </c>
      <c r="DX38" s="14"/>
      <c r="DY38" s="14"/>
      <c r="DZ38" s="24"/>
      <c r="EA38" s="922" t="e">
        <f t="shared" si="25"/>
        <v>#DIV/0!</v>
      </c>
      <c r="EB38" s="14" t="s">
        <v>236</v>
      </c>
      <c r="EC38" s="14"/>
      <c r="ED38" s="14"/>
      <c r="EE38" s="24"/>
      <c r="EF38" s="922" t="e">
        <f t="shared" si="26"/>
        <v>#DIV/0!</v>
      </c>
      <c r="EG38" s="14" t="s">
        <v>236</v>
      </c>
      <c r="EH38" s="14">
        <v>2</v>
      </c>
      <c r="EI38" s="14"/>
      <c r="EJ38" s="24"/>
      <c r="EK38" s="922">
        <f t="shared" si="27"/>
        <v>0</v>
      </c>
      <c r="EL38" s="14" t="s">
        <v>236</v>
      </c>
      <c r="EM38" s="14"/>
      <c r="EN38" s="14"/>
      <c r="EO38" s="24"/>
      <c r="EP38" s="922" t="e">
        <f t="shared" si="28"/>
        <v>#DIV/0!</v>
      </c>
      <c r="EQ38" s="14" t="s">
        <v>236</v>
      </c>
      <c r="ER38" s="14"/>
      <c r="ES38" s="14"/>
      <c r="ET38" s="24"/>
      <c r="EU38" s="922" t="e">
        <f t="shared" si="29"/>
        <v>#DIV/0!</v>
      </c>
      <c r="EV38" s="14" t="s">
        <v>236</v>
      </c>
      <c r="EW38" s="14"/>
      <c r="EX38" s="14"/>
      <c r="EY38" s="24"/>
      <c r="EZ38" s="922" t="e">
        <f t="shared" si="30"/>
        <v>#DIV/0!</v>
      </c>
      <c r="FA38" s="14" t="s">
        <v>236</v>
      </c>
      <c r="FB38" s="14"/>
      <c r="FC38" s="14"/>
      <c r="FD38" s="24"/>
      <c r="FE38" s="922" t="e">
        <f t="shared" si="31"/>
        <v>#DIV/0!</v>
      </c>
      <c r="FF38" s="14" t="s">
        <v>236</v>
      </c>
      <c r="FG38" s="14"/>
      <c r="FH38" s="14"/>
      <c r="FI38" s="24"/>
      <c r="FJ38" s="922" t="e">
        <f t="shared" si="32"/>
        <v>#DIV/0!</v>
      </c>
      <c r="FK38" s="14" t="s">
        <v>236</v>
      </c>
      <c r="FL38" s="14"/>
      <c r="FM38" s="14"/>
      <c r="FN38" s="24"/>
      <c r="FO38" s="922" t="e">
        <f t="shared" si="33"/>
        <v>#DIV/0!</v>
      </c>
      <c r="FP38" s="14" t="s">
        <v>236</v>
      </c>
      <c r="FQ38" s="14"/>
      <c r="FR38" s="14"/>
      <c r="FS38" s="24"/>
      <c r="FT38" s="922" t="e">
        <f t="shared" si="34"/>
        <v>#DIV/0!</v>
      </c>
      <c r="FU38" s="14" t="s">
        <v>236</v>
      </c>
      <c r="FV38" s="14"/>
      <c r="FW38" s="14"/>
      <c r="FX38" s="24"/>
      <c r="FY38" s="922" t="e">
        <f t="shared" si="35"/>
        <v>#DIV/0!</v>
      </c>
      <c r="FZ38" s="14" t="s">
        <v>236</v>
      </c>
      <c r="GA38" s="14"/>
      <c r="GB38" s="14"/>
      <c r="GC38" s="24"/>
      <c r="GD38" s="922" t="e">
        <f t="shared" si="36"/>
        <v>#DIV/0!</v>
      </c>
      <c r="GE38" s="14" t="s">
        <v>236</v>
      </c>
      <c r="GF38" s="14"/>
      <c r="GG38" s="14"/>
      <c r="GH38" s="24"/>
      <c r="GI38" s="922" t="e">
        <f t="shared" si="37"/>
        <v>#DIV/0!</v>
      </c>
      <c r="GJ38" s="14" t="s">
        <v>236</v>
      </c>
      <c r="GK38" s="14"/>
      <c r="GL38" s="14"/>
      <c r="GM38" s="24"/>
      <c r="GN38" s="922" t="e">
        <f t="shared" si="38"/>
        <v>#DIV/0!</v>
      </c>
      <c r="GO38" s="14" t="s">
        <v>236</v>
      </c>
      <c r="GP38" s="14"/>
      <c r="GQ38" s="14"/>
      <c r="GR38" s="24"/>
      <c r="GS38" s="922" t="e">
        <f t="shared" si="39"/>
        <v>#DIV/0!</v>
      </c>
      <c r="GT38" s="14" t="s">
        <v>236</v>
      </c>
      <c r="GU38" s="14"/>
      <c r="GV38" s="14"/>
      <c r="GW38" s="24"/>
      <c r="GX38" s="922" t="e">
        <f t="shared" si="40"/>
        <v>#DIV/0!</v>
      </c>
      <c r="GY38" s="14" t="s">
        <v>236</v>
      </c>
      <c r="GZ38" s="14"/>
      <c r="HA38" s="14"/>
      <c r="HB38" s="24"/>
      <c r="HC38" s="922" t="e">
        <f t="shared" si="41"/>
        <v>#DIV/0!</v>
      </c>
      <c r="HD38" s="14" t="s">
        <v>236</v>
      </c>
      <c r="HE38" s="14"/>
      <c r="HF38" s="14"/>
      <c r="HG38" s="24"/>
      <c r="HH38" s="922" t="e">
        <f t="shared" si="42"/>
        <v>#DIV/0!</v>
      </c>
      <c r="HI38" s="14" t="s">
        <v>236</v>
      </c>
      <c r="HJ38" s="14"/>
      <c r="HK38" s="14"/>
      <c r="HL38" s="24"/>
      <c r="HM38" s="922" t="e">
        <f t="shared" si="43"/>
        <v>#DIV/0!</v>
      </c>
      <c r="HN38" s="14" t="s">
        <v>236</v>
      </c>
      <c r="HO38" s="14"/>
      <c r="HP38" s="14"/>
      <c r="HQ38" s="24"/>
      <c r="HR38" s="922" t="e">
        <f t="shared" si="44"/>
        <v>#DIV/0!</v>
      </c>
      <c r="HS38" s="14" t="s">
        <v>236</v>
      </c>
      <c r="HT38" s="14"/>
      <c r="HU38" s="14"/>
      <c r="HV38" s="24"/>
      <c r="HW38" s="922" t="e">
        <f t="shared" si="45"/>
        <v>#DIV/0!</v>
      </c>
      <c r="HX38" s="14" t="s">
        <v>236</v>
      </c>
      <c r="HY38" s="14"/>
      <c r="HZ38" s="14"/>
      <c r="IA38" s="24"/>
      <c r="IB38" s="922" t="e">
        <f t="shared" si="55"/>
        <v>#DIV/0!</v>
      </c>
      <c r="IC38" s="14" t="s">
        <v>236</v>
      </c>
      <c r="ID38" s="14"/>
      <c r="IE38" s="14"/>
      <c r="IF38" s="24"/>
      <c r="IG38" s="922" t="e">
        <f t="shared" si="46"/>
        <v>#DIV/0!</v>
      </c>
      <c r="IH38" s="14" t="s">
        <v>236</v>
      </c>
      <c r="II38" s="14"/>
      <c r="IJ38" s="14"/>
      <c r="IK38" s="24"/>
      <c r="IL38" s="922" t="e">
        <f t="shared" si="47"/>
        <v>#DIV/0!</v>
      </c>
      <c r="IM38" s="14" t="s">
        <v>236</v>
      </c>
      <c r="IN38" s="14"/>
      <c r="IO38" s="14"/>
      <c r="IP38" s="24"/>
      <c r="IQ38" s="922" t="e">
        <f t="shared" si="48"/>
        <v>#DIV/0!</v>
      </c>
      <c r="IR38" s="14" t="s">
        <v>236</v>
      </c>
      <c r="IS38" s="14"/>
      <c r="IT38" s="14"/>
      <c r="IU38" s="24"/>
      <c r="IV38" s="922" t="e">
        <f t="shared" si="49"/>
        <v>#DIV/0!</v>
      </c>
      <c r="IW38" s="14" t="s">
        <v>236</v>
      </c>
      <c r="IX38" s="14"/>
      <c r="IY38" s="14"/>
      <c r="IZ38" s="24"/>
      <c r="JA38" s="922" t="e">
        <f t="shared" si="50"/>
        <v>#DIV/0!</v>
      </c>
      <c r="JB38" s="77" t="s">
        <v>236</v>
      </c>
      <c r="JC38" s="55">
        <f t="shared" si="51"/>
        <v>13</v>
      </c>
      <c r="JD38" s="55">
        <f t="shared" si="52"/>
        <v>2</v>
      </c>
      <c r="JE38" s="63">
        <f t="shared" si="53"/>
        <v>40499</v>
      </c>
      <c r="JF38" s="930">
        <f t="shared" si="54"/>
        <v>0.15384615384615385</v>
      </c>
    </row>
    <row r="39" spans="1:266" x14ac:dyDescent="0.25">
      <c r="A39" s="1130" t="s">
        <v>299</v>
      </c>
      <c r="B39" s="808" t="s">
        <v>228</v>
      </c>
      <c r="C39" s="16"/>
      <c r="D39" s="16"/>
      <c r="E39" s="25"/>
      <c r="F39" s="960" t="e">
        <f t="shared" si="0"/>
        <v>#DIV/0!</v>
      </c>
      <c r="G39" s="808" t="s">
        <v>228</v>
      </c>
      <c r="H39" s="16"/>
      <c r="I39" s="16"/>
      <c r="J39" s="25"/>
      <c r="K39" s="963" t="e">
        <f t="shared" si="1"/>
        <v>#DIV/0!</v>
      </c>
      <c r="L39" s="808" t="s">
        <v>228</v>
      </c>
      <c r="M39" s="16"/>
      <c r="N39" s="16"/>
      <c r="O39" s="25"/>
      <c r="P39" s="963" t="e">
        <f t="shared" si="2"/>
        <v>#DIV/0!</v>
      </c>
      <c r="Q39" s="808" t="s">
        <v>228</v>
      </c>
      <c r="R39" s="16"/>
      <c r="S39" s="16"/>
      <c r="T39" s="25"/>
      <c r="U39" s="963" t="e">
        <f t="shared" si="3"/>
        <v>#DIV/0!</v>
      </c>
      <c r="V39" s="808" t="s">
        <v>228</v>
      </c>
      <c r="W39" s="16"/>
      <c r="X39" s="16"/>
      <c r="Y39" s="25"/>
      <c r="Z39" s="963" t="e">
        <f t="shared" si="4"/>
        <v>#DIV/0!</v>
      </c>
      <c r="AA39" s="808" t="s">
        <v>228</v>
      </c>
      <c r="AB39" s="16"/>
      <c r="AC39" s="16"/>
      <c r="AD39" s="25"/>
      <c r="AE39" s="963" t="e">
        <f t="shared" si="5"/>
        <v>#DIV/0!</v>
      </c>
      <c r="AF39" s="808" t="s">
        <v>228</v>
      </c>
      <c r="AG39" s="16"/>
      <c r="AH39" s="16"/>
      <c r="AI39" s="25"/>
      <c r="AJ39" s="963" t="e">
        <f t="shared" si="6"/>
        <v>#DIV/0!</v>
      </c>
      <c r="AK39" s="808" t="s">
        <v>228</v>
      </c>
      <c r="AL39" s="16"/>
      <c r="AM39" s="16"/>
      <c r="AN39" s="25"/>
      <c r="AO39" s="963" t="e">
        <f t="shared" si="7"/>
        <v>#DIV/0!</v>
      </c>
      <c r="AP39" s="808" t="s">
        <v>228</v>
      </c>
      <c r="AQ39" s="16"/>
      <c r="AR39" s="16"/>
      <c r="AS39" s="25"/>
      <c r="AT39" s="963" t="e">
        <f t="shared" si="8"/>
        <v>#DIV/0!</v>
      </c>
      <c r="AU39" s="808" t="s">
        <v>228</v>
      </c>
      <c r="AV39" s="16"/>
      <c r="AW39" s="16"/>
      <c r="AX39" s="25"/>
      <c r="AY39" s="963" t="e">
        <f t="shared" si="9"/>
        <v>#DIV/0!</v>
      </c>
      <c r="AZ39" s="808" t="s">
        <v>228</v>
      </c>
      <c r="BA39" s="16"/>
      <c r="BB39" s="16"/>
      <c r="BC39" s="25"/>
      <c r="BD39" s="963" t="e">
        <f t="shared" si="10"/>
        <v>#DIV/0!</v>
      </c>
      <c r="BE39" s="808" t="s">
        <v>228</v>
      </c>
      <c r="BF39" s="16"/>
      <c r="BG39" s="16"/>
      <c r="BH39" s="25"/>
      <c r="BI39" s="963" t="e">
        <f t="shared" si="11"/>
        <v>#DIV/0!</v>
      </c>
      <c r="BJ39" s="808" t="s">
        <v>228</v>
      </c>
      <c r="BK39" s="16"/>
      <c r="BL39" s="16"/>
      <c r="BM39" s="25"/>
      <c r="BN39" s="963" t="e">
        <f t="shared" si="12"/>
        <v>#DIV/0!</v>
      </c>
      <c r="BO39" s="808" t="s">
        <v>228</v>
      </c>
      <c r="BP39" s="16"/>
      <c r="BQ39" s="16"/>
      <c r="BR39" s="25"/>
      <c r="BS39" s="963" t="e">
        <f t="shared" si="13"/>
        <v>#DIV/0!</v>
      </c>
      <c r="BT39" s="808" t="s">
        <v>228</v>
      </c>
      <c r="BU39" s="16"/>
      <c r="BV39" s="16"/>
      <c r="BW39" s="25"/>
      <c r="BX39" s="963" t="e">
        <f t="shared" si="14"/>
        <v>#DIV/0!</v>
      </c>
      <c r="BY39" s="808" t="s">
        <v>228</v>
      </c>
      <c r="BZ39" s="16"/>
      <c r="CA39" s="16"/>
      <c r="CB39" s="25"/>
      <c r="CC39" s="963" t="e">
        <f t="shared" si="15"/>
        <v>#DIV/0!</v>
      </c>
      <c r="CD39" s="808" t="s">
        <v>228</v>
      </c>
      <c r="CE39" s="16"/>
      <c r="CF39" s="16"/>
      <c r="CG39" s="25"/>
      <c r="CH39" s="963" t="e">
        <f t="shared" si="16"/>
        <v>#DIV/0!</v>
      </c>
      <c r="CI39" s="808" t="s">
        <v>228</v>
      </c>
      <c r="CJ39" s="16">
        <v>1</v>
      </c>
      <c r="CK39" s="16">
        <v>-1</v>
      </c>
      <c r="CL39" s="25">
        <v>-7883</v>
      </c>
      <c r="CM39" s="913">
        <f t="shared" si="17"/>
        <v>-1</v>
      </c>
      <c r="CN39" s="15" t="s">
        <v>228</v>
      </c>
      <c r="CO39" s="16"/>
      <c r="CP39" s="16"/>
      <c r="CQ39" s="25"/>
      <c r="CR39" s="923" t="e">
        <f t="shared" si="18"/>
        <v>#DIV/0!</v>
      </c>
      <c r="CS39" s="16" t="s">
        <v>228</v>
      </c>
      <c r="CT39" s="16"/>
      <c r="CU39" s="16"/>
      <c r="CV39" s="25"/>
      <c r="CW39" s="923" t="e">
        <f t="shared" si="19"/>
        <v>#DIV/0!</v>
      </c>
      <c r="CX39" s="16" t="s">
        <v>228</v>
      </c>
      <c r="CY39" s="16"/>
      <c r="CZ39" s="16"/>
      <c r="DA39" s="25"/>
      <c r="DB39" s="923" t="e">
        <f t="shared" si="20"/>
        <v>#DIV/0!</v>
      </c>
      <c r="DC39" s="16" t="s">
        <v>228</v>
      </c>
      <c r="DD39" s="16">
        <v>1</v>
      </c>
      <c r="DE39" s="16">
        <v>1</v>
      </c>
      <c r="DF39" s="25">
        <v>7292</v>
      </c>
      <c r="DG39" s="923">
        <f t="shared" si="21"/>
        <v>1</v>
      </c>
      <c r="DH39" s="16" t="s">
        <v>228</v>
      </c>
      <c r="DI39" s="16"/>
      <c r="DJ39" s="16"/>
      <c r="DK39" s="25"/>
      <c r="DL39" s="923" t="e">
        <f t="shared" si="22"/>
        <v>#DIV/0!</v>
      </c>
      <c r="DM39" s="16" t="s">
        <v>228</v>
      </c>
      <c r="DN39" s="16"/>
      <c r="DO39" s="16"/>
      <c r="DP39" s="25"/>
      <c r="DQ39" s="923" t="e">
        <f t="shared" si="23"/>
        <v>#DIV/0!</v>
      </c>
      <c r="DR39" s="16" t="s">
        <v>228</v>
      </c>
      <c r="DS39" s="16"/>
      <c r="DT39" s="16"/>
      <c r="DU39" s="25"/>
      <c r="DV39" s="923" t="e">
        <f t="shared" si="24"/>
        <v>#DIV/0!</v>
      </c>
      <c r="DW39" s="16" t="s">
        <v>228</v>
      </c>
      <c r="DX39" s="16"/>
      <c r="DY39" s="16"/>
      <c r="DZ39" s="25"/>
      <c r="EA39" s="923" t="e">
        <f t="shared" si="25"/>
        <v>#DIV/0!</v>
      </c>
      <c r="EB39" s="16" t="s">
        <v>228</v>
      </c>
      <c r="EC39" s="16"/>
      <c r="ED39" s="16"/>
      <c r="EE39" s="25"/>
      <c r="EF39" s="923" t="e">
        <f t="shared" si="26"/>
        <v>#DIV/0!</v>
      </c>
      <c r="EG39" s="16" t="s">
        <v>228</v>
      </c>
      <c r="EH39" s="16"/>
      <c r="EI39" s="16"/>
      <c r="EJ39" s="25"/>
      <c r="EK39" s="923" t="e">
        <f t="shared" si="27"/>
        <v>#DIV/0!</v>
      </c>
      <c r="EL39" s="16" t="s">
        <v>228</v>
      </c>
      <c r="EM39" s="16"/>
      <c r="EN39" s="16"/>
      <c r="EO39" s="25"/>
      <c r="EP39" s="923" t="e">
        <f t="shared" si="28"/>
        <v>#DIV/0!</v>
      </c>
      <c r="EQ39" s="16" t="s">
        <v>228</v>
      </c>
      <c r="ER39" s="16"/>
      <c r="ES39" s="16"/>
      <c r="ET39" s="25"/>
      <c r="EU39" s="923" t="e">
        <f t="shared" si="29"/>
        <v>#DIV/0!</v>
      </c>
      <c r="EV39" s="16" t="s">
        <v>228</v>
      </c>
      <c r="EW39" s="16"/>
      <c r="EX39" s="16"/>
      <c r="EY39" s="25"/>
      <c r="EZ39" s="923" t="e">
        <f t="shared" si="30"/>
        <v>#DIV/0!</v>
      </c>
      <c r="FA39" s="16" t="s">
        <v>228</v>
      </c>
      <c r="FB39" s="16"/>
      <c r="FC39" s="16"/>
      <c r="FD39" s="25"/>
      <c r="FE39" s="923" t="e">
        <f t="shared" si="31"/>
        <v>#DIV/0!</v>
      </c>
      <c r="FF39" s="16" t="s">
        <v>228</v>
      </c>
      <c r="FG39" s="16"/>
      <c r="FH39" s="16"/>
      <c r="FI39" s="25"/>
      <c r="FJ39" s="923" t="e">
        <f t="shared" si="32"/>
        <v>#DIV/0!</v>
      </c>
      <c r="FK39" s="16" t="s">
        <v>228</v>
      </c>
      <c r="FL39" s="16"/>
      <c r="FM39" s="16"/>
      <c r="FN39" s="25"/>
      <c r="FO39" s="923" t="e">
        <f t="shared" si="33"/>
        <v>#DIV/0!</v>
      </c>
      <c r="FP39" s="16" t="s">
        <v>228</v>
      </c>
      <c r="FQ39" s="16"/>
      <c r="FR39" s="16"/>
      <c r="FS39" s="25"/>
      <c r="FT39" s="923" t="e">
        <f t="shared" si="34"/>
        <v>#DIV/0!</v>
      </c>
      <c r="FU39" s="16" t="s">
        <v>228</v>
      </c>
      <c r="FV39" s="16"/>
      <c r="FW39" s="16"/>
      <c r="FX39" s="25"/>
      <c r="FY39" s="923" t="e">
        <f t="shared" si="35"/>
        <v>#DIV/0!</v>
      </c>
      <c r="FZ39" s="16" t="s">
        <v>228</v>
      </c>
      <c r="GA39" s="16"/>
      <c r="GB39" s="16"/>
      <c r="GC39" s="25"/>
      <c r="GD39" s="923" t="e">
        <f t="shared" si="36"/>
        <v>#DIV/0!</v>
      </c>
      <c r="GE39" s="16" t="s">
        <v>228</v>
      </c>
      <c r="GF39" s="16"/>
      <c r="GG39" s="16"/>
      <c r="GH39" s="25"/>
      <c r="GI39" s="923" t="e">
        <f t="shared" si="37"/>
        <v>#DIV/0!</v>
      </c>
      <c r="GJ39" s="16" t="s">
        <v>228</v>
      </c>
      <c r="GK39" s="16"/>
      <c r="GL39" s="16"/>
      <c r="GM39" s="25"/>
      <c r="GN39" s="923" t="e">
        <f t="shared" si="38"/>
        <v>#DIV/0!</v>
      </c>
      <c r="GO39" s="16" t="s">
        <v>228</v>
      </c>
      <c r="GP39" s="16"/>
      <c r="GQ39" s="16"/>
      <c r="GR39" s="25"/>
      <c r="GS39" s="923" t="e">
        <f t="shared" si="39"/>
        <v>#DIV/0!</v>
      </c>
      <c r="GT39" s="16" t="s">
        <v>228</v>
      </c>
      <c r="GU39" s="16"/>
      <c r="GV39" s="16"/>
      <c r="GW39" s="25"/>
      <c r="GX39" s="923" t="e">
        <f t="shared" si="40"/>
        <v>#DIV/0!</v>
      </c>
      <c r="GY39" s="16" t="s">
        <v>228</v>
      </c>
      <c r="GZ39" s="16"/>
      <c r="HA39" s="16"/>
      <c r="HB39" s="25"/>
      <c r="HC39" s="923" t="e">
        <f t="shared" si="41"/>
        <v>#DIV/0!</v>
      </c>
      <c r="HD39" s="16" t="s">
        <v>228</v>
      </c>
      <c r="HE39" s="16"/>
      <c r="HF39" s="16"/>
      <c r="HG39" s="25"/>
      <c r="HH39" s="923" t="e">
        <f t="shared" si="42"/>
        <v>#DIV/0!</v>
      </c>
      <c r="HI39" s="16" t="s">
        <v>228</v>
      </c>
      <c r="HJ39" s="16"/>
      <c r="HK39" s="16"/>
      <c r="HL39" s="25"/>
      <c r="HM39" s="923" t="e">
        <f t="shared" si="43"/>
        <v>#DIV/0!</v>
      </c>
      <c r="HN39" s="16" t="s">
        <v>228</v>
      </c>
      <c r="HO39" s="16"/>
      <c r="HP39" s="16"/>
      <c r="HQ39" s="25"/>
      <c r="HR39" s="923" t="e">
        <f t="shared" si="44"/>
        <v>#DIV/0!</v>
      </c>
      <c r="HS39" s="16" t="s">
        <v>228</v>
      </c>
      <c r="HT39" s="16"/>
      <c r="HU39" s="16"/>
      <c r="HV39" s="25"/>
      <c r="HW39" s="923" t="e">
        <f t="shared" si="45"/>
        <v>#DIV/0!</v>
      </c>
      <c r="HX39" s="16" t="s">
        <v>228</v>
      </c>
      <c r="HY39" s="16"/>
      <c r="HZ39" s="16"/>
      <c r="IA39" s="25"/>
      <c r="IB39" s="923" t="e">
        <f t="shared" si="55"/>
        <v>#DIV/0!</v>
      </c>
      <c r="IC39" s="16" t="s">
        <v>228</v>
      </c>
      <c r="ID39" s="16"/>
      <c r="IE39" s="16"/>
      <c r="IF39" s="25"/>
      <c r="IG39" s="923" t="e">
        <f t="shared" si="46"/>
        <v>#DIV/0!</v>
      </c>
      <c r="IH39" s="16" t="s">
        <v>228</v>
      </c>
      <c r="II39" s="16"/>
      <c r="IJ39" s="16"/>
      <c r="IK39" s="25"/>
      <c r="IL39" s="923" t="e">
        <f t="shared" si="47"/>
        <v>#DIV/0!</v>
      </c>
      <c r="IM39" s="16" t="s">
        <v>228</v>
      </c>
      <c r="IN39" s="16"/>
      <c r="IO39" s="16"/>
      <c r="IP39" s="25"/>
      <c r="IQ39" s="923" t="e">
        <f t="shared" si="48"/>
        <v>#DIV/0!</v>
      </c>
      <c r="IR39" s="16" t="s">
        <v>228</v>
      </c>
      <c r="IS39" s="16"/>
      <c r="IT39" s="16"/>
      <c r="IU39" s="25"/>
      <c r="IV39" s="923" t="e">
        <f t="shared" si="49"/>
        <v>#DIV/0!</v>
      </c>
      <c r="IW39" s="16" t="s">
        <v>228</v>
      </c>
      <c r="IX39" s="16"/>
      <c r="IY39" s="16"/>
      <c r="IZ39" s="25"/>
      <c r="JA39" s="923" t="e">
        <f t="shared" si="50"/>
        <v>#DIV/0!</v>
      </c>
      <c r="JB39" s="78" t="s">
        <v>228</v>
      </c>
      <c r="JC39" s="56">
        <f t="shared" si="51"/>
        <v>2</v>
      </c>
      <c r="JD39" s="56">
        <f t="shared" si="52"/>
        <v>0</v>
      </c>
      <c r="JE39" s="64">
        <f t="shared" si="53"/>
        <v>-591</v>
      </c>
      <c r="JF39" s="931">
        <f t="shared" si="54"/>
        <v>0</v>
      </c>
    </row>
    <row r="40" spans="1:266" x14ac:dyDescent="0.25">
      <c r="A40" s="1131"/>
      <c r="B40" s="808" t="s">
        <v>230</v>
      </c>
      <c r="C40" s="16"/>
      <c r="D40" s="16"/>
      <c r="E40" s="25"/>
      <c r="F40" s="960" t="e">
        <f t="shared" si="0"/>
        <v>#DIV/0!</v>
      </c>
      <c r="G40" s="808" t="s">
        <v>230</v>
      </c>
      <c r="H40" s="16"/>
      <c r="I40" s="16"/>
      <c r="J40" s="25"/>
      <c r="K40" s="963" t="e">
        <f t="shared" si="1"/>
        <v>#DIV/0!</v>
      </c>
      <c r="L40" s="808" t="s">
        <v>230</v>
      </c>
      <c r="M40" s="16"/>
      <c r="N40" s="16"/>
      <c r="O40" s="25"/>
      <c r="P40" s="963" t="e">
        <f t="shared" si="2"/>
        <v>#DIV/0!</v>
      </c>
      <c r="Q40" s="808" t="s">
        <v>230</v>
      </c>
      <c r="R40" s="16"/>
      <c r="S40" s="16"/>
      <c r="T40" s="25"/>
      <c r="U40" s="963" t="e">
        <f t="shared" si="3"/>
        <v>#DIV/0!</v>
      </c>
      <c r="V40" s="808" t="s">
        <v>230</v>
      </c>
      <c r="W40" s="16"/>
      <c r="X40" s="16"/>
      <c r="Y40" s="25"/>
      <c r="Z40" s="963" t="e">
        <f t="shared" si="4"/>
        <v>#DIV/0!</v>
      </c>
      <c r="AA40" s="808" t="s">
        <v>230</v>
      </c>
      <c r="AB40" s="16"/>
      <c r="AC40" s="16"/>
      <c r="AD40" s="25"/>
      <c r="AE40" s="963" t="e">
        <f t="shared" si="5"/>
        <v>#DIV/0!</v>
      </c>
      <c r="AF40" s="808" t="s">
        <v>230</v>
      </c>
      <c r="AG40" s="16"/>
      <c r="AH40" s="16"/>
      <c r="AI40" s="25"/>
      <c r="AJ40" s="963" t="e">
        <f t="shared" si="6"/>
        <v>#DIV/0!</v>
      </c>
      <c r="AK40" s="808" t="s">
        <v>230</v>
      </c>
      <c r="AL40" s="16"/>
      <c r="AM40" s="16"/>
      <c r="AN40" s="25"/>
      <c r="AO40" s="963" t="e">
        <f t="shared" si="7"/>
        <v>#DIV/0!</v>
      </c>
      <c r="AP40" s="808" t="s">
        <v>230</v>
      </c>
      <c r="AQ40" s="16"/>
      <c r="AR40" s="16"/>
      <c r="AS40" s="25"/>
      <c r="AT40" s="963" t="e">
        <f t="shared" si="8"/>
        <v>#DIV/0!</v>
      </c>
      <c r="AU40" s="808" t="s">
        <v>230</v>
      </c>
      <c r="AV40" s="16"/>
      <c r="AW40" s="16"/>
      <c r="AX40" s="25"/>
      <c r="AY40" s="963" t="e">
        <f t="shared" si="9"/>
        <v>#DIV/0!</v>
      </c>
      <c r="AZ40" s="808" t="s">
        <v>230</v>
      </c>
      <c r="BA40" s="16"/>
      <c r="BB40" s="16"/>
      <c r="BC40" s="25"/>
      <c r="BD40" s="963" t="e">
        <f t="shared" si="10"/>
        <v>#DIV/0!</v>
      </c>
      <c r="BE40" s="808" t="s">
        <v>230</v>
      </c>
      <c r="BF40" s="16"/>
      <c r="BG40" s="16"/>
      <c r="BH40" s="25"/>
      <c r="BI40" s="963" t="e">
        <f t="shared" si="11"/>
        <v>#DIV/0!</v>
      </c>
      <c r="BJ40" s="808" t="s">
        <v>230</v>
      </c>
      <c r="BK40" s="16"/>
      <c r="BL40" s="16"/>
      <c r="BM40" s="25"/>
      <c r="BN40" s="963" t="e">
        <f t="shared" si="12"/>
        <v>#DIV/0!</v>
      </c>
      <c r="BO40" s="808" t="s">
        <v>230</v>
      </c>
      <c r="BP40" s="16"/>
      <c r="BQ40" s="16"/>
      <c r="BR40" s="25"/>
      <c r="BS40" s="963" t="e">
        <f t="shared" si="13"/>
        <v>#DIV/0!</v>
      </c>
      <c r="BT40" s="808" t="s">
        <v>230</v>
      </c>
      <c r="BU40" s="16"/>
      <c r="BV40" s="16"/>
      <c r="BW40" s="25"/>
      <c r="BX40" s="963" t="e">
        <f t="shared" si="14"/>
        <v>#DIV/0!</v>
      </c>
      <c r="BY40" s="808" t="s">
        <v>230</v>
      </c>
      <c r="BZ40" s="16"/>
      <c r="CA40" s="16"/>
      <c r="CB40" s="25"/>
      <c r="CC40" s="963" t="e">
        <f t="shared" si="15"/>
        <v>#DIV/0!</v>
      </c>
      <c r="CD40" s="808" t="s">
        <v>230</v>
      </c>
      <c r="CE40" s="16"/>
      <c r="CF40" s="16"/>
      <c r="CG40" s="25"/>
      <c r="CH40" s="963" t="e">
        <f t="shared" si="16"/>
        <v>#DIV/0!</v>
      </c>
      <c r="CI40" s="808" t="s">
        <v>230</v>
      </c>
      <c r="CJ40" s="16"/>
      <c r="CK40" s="16"/>
      <c r="CL40" s="25"/>
      <c r="CM40" s="913" t="e">
        <f t="shared" si="17"/>
        <v>#DIV/0!</v>
      </c>
      <c r="CN40" s="15" t="s">
        <v>230</v>
      </c>
      <c r="CO40" s="16">
        <v>1</v>
      </c>
      <c r="CP40" s="16"/>
      <c r="CQ40" s="25"/>
      <c r="CR40" s="923">
        <f t="shared" si="18"/>
        <v>0</v>
      </c>
      <c r="CS40" s="16" t="s">
        <v>230</v>
      </c>
      <c r="CT40" s="16"/>
      <c r="CU40" s="16"/>
      <c r="CV40" s="25"/>
      <c r="CW40" s="923" t="e">
        <f t="shared" si="19"/>
        <v>#DIV/0!</v>
      </c>
      <c r="CX40" s="16" t="s">
        <v>230</v>
      </c>
      <c r="CY40" s="16"/>
      <c r="CZ40" s="16"/>
      <c r="DA40" s="25"/>
      <c r="DB40" s="923" t="e">
        <f t="shared" si="20"/>
        <v>#DIV/0!</v>
      </c>
      <c r="DC40" s="16" t="s">
        <v>230</v>
      </c>
      <c r="DD40" s="16"/>
      <c r="DE40" s="16"/>
      <c r="DF40" s="25"/>
      <c r="DG40" s="923" t="e">
        <f t="shared" si="21"/>
        <v>#DIV/0!</v>
      </c>
      <c r="DH40" s="16" t="s">
        <v>230</v>
      </c>
      <c r="DI40" s="16"/>
      <c r="DJ40" s="16"/>
      <c r="DK40" s="25"/>
      <c r="DL40" s="923" t="e">
        <f t="shared" si="22"/>
        <v>#DIV/0!</v>
      </c>
      <c r="DM40" s="16" t="s">
        <v>230</v>
      </c>
      <c r="DN40" s="16">
        <v>1</v>
      </c>
      <c r="DO40" s="16"/>
      <c r="DP40" s="25"/>
      <c r="DQ40" s="923">
        <f t="shared" si="23"/>
        <v>0</v>
      </c>
      <c r="DR40" s="16" t="s">
        <v>230</v>
      </c>
      <c r="DS40" s="16"/>
      <c r="DT40" s="16"/>
      <c r="DU40" s="25"/>
      <c r="DV40" s="923" t="e">
        <f t="shared" si="24"/>
        <v>#DIV/0!</v>
      </c>
      <c r="DW40" s="16" t="s">
        <v>230</v>
      </c>
      <c r="DX40" s="16"/>
      <c r="DY40" s="16"/>
      <c r="DZ40" s="25"/>
      <c r="EA40" s="923" t="e">
        <f t="shared" si="25"/>
        <v>#DIV/0!</v>
      </c>
      <c r="EB40" s="16" t="s">
        <v>230</v>
      </c>
      <c r="EC40" s="16"/>
      <c r="ED40" s="16"/>
      <c r="EE40" s="25"/>
      <c r="EF40" s="923" t="e">
        <f t="shared" si="26"/>
        <v>#DIV/0!</v>
      </c>
      <c r="EG40" s="16" t="s">
        <v>230</v>
      </c>
      <c r="EH40" s="16"/>
      <c r="EI40" s="16"/>
      <c r="EJ40" s="25"/>
      <c r="EK40" s="923" t="e">
        <f t="shared" si="27"/>
        <v>#DIV/0!</v>
      </c>
      <c r="EL40" s="16" t="s">
        <v>230</v>
      </c>
      <c r="EM40" s="16"/>
      <c r="EN40" s="16"/>
      <c r="EO40" s="25"/>
      <c r="EP40" s="923" t="e">
        <f t="shared" si="28"/>
        <v>#DIV/0!</v>
      </c>
      <c r="EQ40" s="16" t="s">
        <v>230</v>
      </c>
      <c r="ER40" s="16"/>
      <c r="ES40" s="16"/>
      <c r="ET40" s="25"/>
      <c r="EU40" s="923" t="e">
        <f t="shared" si="29"/>
        <v>#DIV/0!</v>
      </c>
      <c r="EV40" s="16" t="s">
        <v>230</v>
      </c>
      <c r="EW40" s="16"/>
      <c r="EX40" s="16"/>
      <c r="EY40" s="25"/>
      <c r="EZ40" s="923" t="e">
        <f t="shared" si="30"/>
        <v>#DIV/0!</v>
      </c>
      <c r="FA40" s="16" t="s">
        <v>230</v>
      </c>
      <c r="FB40" s="16"/>
      <c r="FC40" s="16"/>
      <c r="FD40" s="25"/>
      <c r="FE40" s="923" t="e">
        <f t="shared" si="31"/>
        <v>#DIV/0!</v>
      </c>
      <c r="FF40" s="16" t="s">
        <v>230</v>
      </c>
      <c r="FG40" s="16"/>
      <c r="FH40" s="16"/>
      <c r="FI40" s="25"/>
      <c r="FJ40" s="923" t="e">
        <f t="shared" si="32"/>
        <v>#DIV/0!</v>
      </c>
      <c r="FK40" s="16" t="s">
        <v>230</v>
      </c>
      <c r="FL40" s="16"/>
      <c r="FM40" s="16"/>
      <c r="FN40" s="25"/>
      <c r="FO40" s="923" t="e">
        <f t="shared" si="33"/>
        <v>#DIV/0!</v>
      </c>
      <c r="FP40" s="16" t="s">
        <v>230</v>
      </c>
      <c r="FQ40" s="16"/>
      <c r="FR40" s="16"/>
      <c r="FS40" s="25"/>
      <c r="FT40" s="923" t="e">
        <f t="shared" si="34"/>
        <v>#DIV/0!</v>
      </c>
      <c r="FU40" s="16" t="s">
        <v>230</v>
      </c>
      <c r="FV40" s="16"/>
      <c r="FW40" s="16"/>
      <c r="FX40" s="25"/>
      <c r="FY40" s="923" t="e">
        <f t="shared" si="35"/>
        <v>#DIV/0!</v>
      </c>
      <c r="FZ40" s="16" t="s">
        <v>230</v>
      </c>
      <c r="GA40" s="16"/>
      <c r="GB40" s="16"/>
      <c r="GC40" s="25"/>
      <c r="GD40" s="923" t="e">
        <f t="shared" si="36"/>
        <v>#DIV/0!</v>
      </c>
      <c r="GE40" s="16" t="s">
        <v>230</v>
      </c>
      <c r="GF40" s="16"/>
      <c r="GG40" s="16"/>
      <c r="GH40" s="25"/>
      <c r="GI40" s="923" t="e">
        <f t="shared" si="37"/>
        <v>#DIV/0!</v>
      </c>
      <c r="GJ40" s="16" t="s">
        <v>230</v>
      </c>
      <c r="GK40" s="16"/>
      <c r="GL40" s="16"/>
      <c r="GM40" s="25"/>
      <c r="GN40" s="923" t="e">
        <f t="shared" si="38"/>
        <v>#DIV/0!</v>
      </c>
      <c r="GO40" s="16" t="s">
        <v>230</v>
      </c>
      <c r="GP40" s="16"/>
      <c r="GQ40" s="16"/>
      <c r="GR40" s="25"/>
      <c r="GS40" s="923" t="e">
        <f t="shared" si="39"/>
        <v>#DIV/0!</v>
      </c>
      <c r="GT40" s="16" t="s">
        <v>230</v>
      </c>
      <c r="GU40" s="16"/>
      <c r="GV40" s="16"/>
      <c r="GW40" s="25"/>
      <c r="GX40" s="923" t="e">
        <f t="shared" si="40"/>
        <v>#DIV/0!</v>
      </c>
      <c r="GY40" s="16" t="s">
        <v>230</v>
      </c>
      <c r="GZ40" s="16"/>
      <c r="HA40" s="16"/>
      <c r="HB40" s="25"/>
      <c r="HC40" s="923" t="e">
        <f t="shared" si="41"/>
        <v>#DIV/0!</v>
      </c>
      <c r="HD40" s="16" t="s">
        <v>230</v>
      </c>
      <c r="HE40" s="16"/>
      <c r="HF40" s="16"/>
      <c r="HG40" s="25"/>
      <c r="HH40" s="923" t="e">
        <f t="shared" si="42"/>
        <v>#DIV/0!</v>
      </c>
      <c r="HI40" s="16" t="s">
        <v>230</v>
      </c>
      <c r="HJ40" s="16"/>
      <c r="HK40" s="16"/>
      <c r="HL40" s="25"/>
      <c r="HM40" s="923" t="e">
        <f t="shared" si="43"/>
        <v>#DIV/0!</v>
      </c>
      <c r="HN40" s="16" t="s">
        <v>230</v>
      </c>
      <c r="HO40" s="16"/>
      <c r="HP40" s="16"/>
      <c r="HQ40" s="25"/>
      <c r="HR40" s="923" t="e">
        <f t="shared" si="44"/>
        <v>#DIV/0!</v>
      </c>
      <c r="HS40" s="16" t="s">
        <v>230</v>
      </c>
      <c r="HT40" s="16"/>
      <c r="HU40" s="16"/>
      <c r="HV40" s="25"/>
      <c r="HW40" s="923" t="e">
        <f t="shared" si="45"/>
        <v>#DIV/0!</v>
      </c>
      <c r="HX40" s="16" t="s">
        <v>230</v>
      </c>
      <c r="HY40" s="16"/>
      <c r="HZ40" s="16"/>
      <c r="IA40" s="25"/>
      <c r="IB40" s="923" t="e">
        <f t="shared" si="55"/>
        <v>#DIV/0!</v>
      </c>
      <c r="IC40" s="16" t="s">
        <v>230</v>
      </c>
      <c r="ID40" s="16"/>
      <c r="IE40" s="16"/>
      <c r="IF40" s="25"/>
      <c r="IG40" s="923" t="e">
        <f t="shared" si="46"/>
        <v>#DIV/0!</v>
      </c>
      <c r="IH40" s="16" t="s">
        <v>230</v>
      </c>
      <c r="II40" s="16"/>
      <c r="IJ40" s="16"/>
      <c r="IK40" s="25"/>
      <c r="IL40" s="923" t="e">
        <f t="shared" si="47"/>
        <v>#DIV/0!</v>
      </c>
      <c r="IM40" s="16" t="s">
        <v>230</v>
      </c>
      <c r="IN40" s="16"/>
      <c r="IO40" s="16"/>
      <c r="IP40" s="25"/>
      <c r="IQ40" s="923" t="e">
        <f t="shared" si="48"/>
        <v>#DIV/0!</v>
      </c>
      <c r="IR40" s="16" t="s">
        <v>230</v>
      </c>
      <c r="IS40" s="16"/>
      <c r="IT40" s="16"/>
      <c r="IU40" s="25"/>
      <c r="IV40" s="923" t="e">
        <f t="shared" si="49"/>
        <v>#DIV/0!</v>
      </c>
      <c r="IW40" s="16" t="s">
        <v>230</v>
      </c>
      <c r="IX40" s="16"/>
      <c r="IY40" s="16"/>
      <c r="IZ40" s="25"/>
      <c r="JA40" s="923" t="e">
        <f t="shared" si="50"/>
        <v>#DIV/0!</v>
      </c>
      <c r="JB40" s="78" t="s">
        <v>230</v>
      </c>
      <c r="JC40" s="56">
        <f t="shared" si="51"/>
        <v>2</v>
      </c>
      <c r="JD40" s="56">
        <f t="shared" si="52"/>
        <v>0</v>
      </c>
      <c r="JE40" s="64">
        <f t="shared" si="53"/>
        <v>0</v>
      </c>
      <c r="JF40" s="931">
        <f t="shared" si="54"/>
        <v>0</v>
      </c>
    </row>
    <row r="41" spans="1:266" x14ac:dyDescent="0.25">
      <c r="A41" s="1131"/>
      <c r="B41" s="808" t="s">
        <v>234</v>
      </c>
      <c r="C41" s="16"/>
      <c r="D41" s="16"/>
      <c r="E41" s="25"/>
      <c r="F41" s="960" t="e">
        <f t="shared" si="0"/>
        <v>#DIV/0!</v>
      </c>
      <c r="G41" s="808" t="s">
        <v>234</v>
      </c>
      <c r="H41" s="16"/>
      <c r="I41" s="16"/>
      <c r="J41" s="25"/>
      <c r="K41" s="963" t="e">
        <f t="shared" si="1"/>
        <v>#DIV/0!</v>
      </c>
      <c r="L41" s="808" t="s">
        <v>234</v>
      </c>
      <c r="M41" s="16"/>
      <c r="N41" s="16"/>
      <c r="O41" s="25"/>
      <c r="P41" s="963" t="e">
        <f t="shared" si="2"/>
        <v>#DIV/0!</v>
      </c>
      <c r="Q41" s="808" t="s">
        <v>234</v>
      </c>
      <c r="R41" s="16"/>
      <c r="S41" s="16"/>
      <c r="T41" s="25"/>
      <c r="U41" s="963" t="e">
        <f t="shared" si="3"/>
        <v>#DIV/0!</v>
      </c>
      <c r="V41" s="808" t="s">
        <v>234</v>
      </c>
      <c r="W41" s="16"/>
      <c r="X41" s="16"/>
      <c r="Y41" s="25"/>
      <c r="Z41" s="963" t="e">
        <f t="shared" si="4"/>
        <v>#DIV/0!</v>
      </c>
      <c r="AA41" s="808" t="s">
        <v>234</v>
      </c>
      <c r="AB41" s="16"/>
      <c r="AC41" s="16"/>
      <c r="AD41" s="25"/>
      <c r="AE41" s="963" t="e">
        <f t="shared" si="5"/>
        <v>#DIV/0!</v>
      </c>
      <c r="AF41" s="808" t="s">
        <v>234</v>
      </c>
      <c r="AG41" s="16"/>
      <c r="AH41" s="16"/>
      <c r="AI41" s="25"/>
      <c r="AJ41" s="963" t="e">
        <f t="shared" si="6"/>
        <v>#DIV/0!</v>
      </c>
      <c r="AK41" s="808" t="s">
        <v>234</v>
      </c>
      <c r="AL41" s="16"/>
      <c r="AM41" s="16"/>
      <c r="AN41" s="25"/>
      <c r="AO41" s="963" t="e">
        <f t="shared" si="7"/>
        <v>#DIV/0!</v>
      </c>
      <c r="AP41" s="808" t="s">
        <v>234</v>
      </c>
      <c r="AQ41" s="16"/>
      <c r="AR41" s="16"/>
      <c r="AS41" s="25"/>
      <c r="AT41" s="963" t="e">
        <f t="shared" si="8"/>
        <v>#DIV/0!</v>
      </c>
      <c r="AU41" s="808" t="s">
        <v>234</v>
      </c>
      <c r="AV41" s="16"/>
      <c r="AW41" s="16"/>
      <c r="AX41" s="25"/>
      <c r="AY41" s="963" t="e">
        <f t="shared" si="9"/>
        <v>#DIV/0!</v>
      </c>
      <c r="AZ41" s="808" t="s">
        <v>234</v>
      </c>
      <c r="BA41" s="16"/>
      <c r="BB41" s="16"/>
      <c r="BC41" s="25"/>
      <c r="BD41" s="963" t="e">
        <f t="shared" si="10"/>
        <v>#DIV/0!</v>
      </c>
      <c r="BE41" s="808" t="s">
        <v>234</v>
      </c>
      <c r="BF41" s="16"/>
      <c r="BG41" s="16"/>
      <c r="BH41" s="25"/>
      <c r="BI41" s="963" t="e">
        <f t="shared" si="11"/>
        <v>#DIV/0!</v>
      </c>
      <c r="BJ41" s="808" t="s">
        <v>234</v>
      </c>
      <c r="BK41" s="16"/>
      <c r="BL41" s="16"/>
      <c r="BM41" s="25"/>
      <c r="BN41" s="963" t="e">
        <f t="shared" si="12"/>
        <v>#DIV/0!</v>
      </c>
      <c r="BO41" s="808" t="s">
        <v>234</v>
      </c>
      <c r="BP41" s="16"/>
      <c r="BQ41" s="16"/>
      <c r="BR41" s="25"/>
      <c r="BS41" s="963" t="e">
        <f t="shared" si="13"/>
        <v>#DIV/0!</v>
      </c>
      <c r="BT41" s="808" t="s">
        <v>234</v>
      </c>
      <c r="BU41" s="16"/>
      <c r="BV41" s="16"/>
      <c r="BW41" s="25"/>
      <c r="BX41" s="963" t="e">
        <f t="shared" si="14"/>
        <v>#DIV/0!</v>
      </c>
      <c r="BY41" s="808" t="s">
        <v>234</v>
      </c>
      <c r="BZ41" s="16"/>
      <c r="CA41" s="16"/>
      <c r="CB41" s="25"/>
      <c r="CC41" s="963" t="e">
        <f t="shared" si="15"/>
        <v>#DIV/0!</v>
      </c>
      <c r="CD41" s="808" t="s">
        <v>234</v>
      </c>
      <c r="CE41" s="16"/>
      <c r="CF41" s="16"/>
      <c r="CG41" s="25"/>
      <c r="CH41" s="963" t="e">
        <f t="shared" si="16"/>
        <v>#DIV/0!</v>
      </c>
      <c r="CI41" s="808" t="s">
        <v>234</v>
      </c>
      <c r="CJ41" s="16"/>
      <c r="CK41" s="16"/>
      <c r="CL41" s="25"/>
      <c r="CM41" s="913" t="e">
        <f t="shared" si="17"/>
        <v>#DIV/0!</v>
      </c>
      <c r="CN41" s="15" t="s">
        <v>234</v>
      </c>
      <c r="CO41" s="16"/>
      <c r="CP41" s="16"/>
      <c r="CQ41" s="25"/>
      <c r="CR41" s="923" t="e">
        <f t="shared" si="18"/>
        <v>#DIV/0!</v>
      </c>
      <c r="CS41" s="16" t="s">
        <v>234</v>
      </c>
      <c r="CT41" s="16"/>
      <c r="CU41" s="16"/>
      <c r="CV41" s="25"/>
      <c r="CW41" s="923" t="e">
        <f t="shared" si="19"/>
        <v>#DIV/0!</v>
      </c>
      <c r="CX41" s="16" t="s">
        <v>234</v>
      </c>
      <c r="CY41" s="16"/>
      <c r="CZ41" s="16"/>
      <c r="DA41" s="25"/>
      <c r="DB41" s="923" t="e">
        <f t="shared" si="20"/>
        <v>#DIV/0!</v>
      </c>
      <c r="DC41" s="16" t="s">
        <v>234</v>
      </c>
      <c r="DD41" s="16"/>
      <c r="DE41" s="16"/>
      <c r="DF41" s="25"/>
      <c r="DG41" s="923" t="e">
        <f t="shared" si="21"/>
        <v>#DIV/0!</v>
      </c>
      <c r="DH41" s="16" t="s">
        <v>234</v>
      </c>
      <c r="DI41" s="16"/>
      <c r="DJ41" s="16"/>
      <c r="DK41" s="25"/>
      <c r="DL41" s="923" t="e">
        <f t="shared" si="22"/>
        <v>#DIV/0!</v>
      </c>
      <c r="DM41" s="16" t="s">
        <v>234</v>
      </c>
      <c r="DN41" s="16"/>
      <c r="DO41" s="16"/>
      <c r="DP41" s="25"/>
      <c r="DQ41" s="923" t="e">
        <f t="shared" si="23"/>
        <v>#DIV/0!</v>
      </c>
      <c r="DR41" s="16" t="s">
        <v>234</v>
      </c>
      <c r="DS41" s="16"/>
      <c r="DT41" s="16"/>
      <c r="DU41" s="25"/>
      <c r="DV41" s="923" t="e">
        <f t="shared" si="24"/>
        <v>#DIV/0!</v>
      </c>
      <c r="DW41" s="16" t="s">
        <v>234</v>
      </c>
      <c r="DX41" s="16"/>
      <c r="DY41" s="16"/>
      <c r="DZ41" s="25"/>
      <c r="EA41" s="923" t="e">
        <f t="shared" si="25"/>
        <v>#DIV/0!</v>
      </c>
      <c r="EB41" s="16" t="s">
        <v>234</v>
      </c>
      <c r="EC41" s="16"/>
      <c r="ED41" s="16"/>
      <c r="EE41" s="25"/>
      <c r="EF41" s="923" t="e">
        <f t="shared" si="26"/>
        <v>#DIV/0!</v>
      </c>
      <c r="EG41" s="16" t="s">
        <v>234</v>
      </c>
      <c r="EH41" s="16"/>
      <c r="EI41" s="16"/>
      <c r="EJ41" s="25"/>
      <c r="EK41" s="923" t="e">
        <f t="shared" si="27"/>
        <v>#DIV/0!</v>
      </c>
      <c r="EL41" s="16" t="s">
        <v>234</v>
      </c>
      <c r="EM41" s="16"/>
      <c r="EN41" s="16"/>
      <c r="EO41" s="25"/>
      <c r="EP41" s="923" t="e">
        <f t="shared" si="28"/>
        <v>#DIV/0!</v>
      </c>
      <c r="EQ41" s="16" t="s">
        <v>234</v>
      </c>
      <c r="ER41" s="16"/>
      <c r="ES41" s="16"/>
      <c r="ET41" s="25"/>
      <c r="EU41" s="923" t="e">
        <f t="shared" si="29"/>
        <v>#DIV/0!</v>
      </c>
      <c r="EV41" s="16" t="s">
        <v>234</v>
      </c>
      <c r="EW41" s="16"/>
      <c r="EX41" s="16"/>
      <c r="EY41" s="25"/>
      <c r="EZ41" s="923" t="e">
        <f t="shared" si="30"/>
        <v>#DIV/0!</v>
      </c>
      <c r="FA41" s="16" t="s">
        <v>234</v>
      </c>
      <c r="FB41" s="16"/>
      <c r="FC41" s="16"/>
      <c r="FD41" s="25"/>
      <c r="FE41" s="923" t="e">
        <f t="shared" si="31"/>
        <v>#DIV/0!</v>
      </c>
      <c r="FF41" s="16" t="s">
        <v>234</v>
      </c>
      <c r="FG41" s="16"/>
      <c r="FH41" s="16"/>
      <c r="FI41" s="25"/>
      <c r="FJ41" s="923" t="e">
        <f t="shared" si="32"/>
        <v>#DIV/0!</v>
      </c>
      <c r="FK41" s="16" t="s">
        <v>234</v>
      </c>
      <c r="FL41" s="16"/>
      <c r="FM41" s="16"/>
      <c r="FN41" s="25"/>
      <c r="FO41" s="923" t="e">
        <f t="shared" si="33"/>
        <v>#DIV/0!</v>
      </c>
      <c r="FP41" s="16" t="s">
        <v>234</v>
      </c>
      <c r="FQ41" s="16"/>
      <c r="FR41" s="16"/>
      <c r="FS41" s="25"/>
      <c r="FT41" s="923" t="e">
        <f t="shared" si="34"/>
        <v>#DIV/0!</v>
      </c>
      <c r="FU41" s="16" t="s">
        <v>234</v>
      </c>
      <c r="FV41" s="16"/>
      <c r="FW41" s="16"/>
      <c r="FX41" s="25"/>
      <c r="FY41" s="923" t="e">
        <f t="shared" si="35"/>
        <v>#DIV/0!</v>
      </c>
      <c r="FZ41" s="16" t="s">
        <v>234</v>
      </c>
      <c r="GA41" s="16"/>
      <c r="GB41" s="16"/>
      <c r="GC41" s="25"/>
      <c r="GD41" s="923" t="e">
        <f t="shared" si="36"/>
        <v>#DIV/0!</v>
      </c>
      <c r="GE41" s="16" t="s">
        <v>234</v>
      </c>
      <c r="GF41" s="16"/>
      <c r="GG41" s="16"/>
      <c r="GH41" s="25"/>
      <c r="GI41" s="923" t="e">
        <f t="shared" si="37"/>
        <v>#DIV/0!</v>
      </c>
      <c r="GJ41" s="16" t="s">
        <v>234</v>
      </c>
      <c r="GK41" s="16"/>
      <c r="GL41" s="16"/>
      <c r="GM41" s="25"/>
      <c r="GN41" s="923" t="e">
        <f t="shared" si="38"/>
        <v>#DIV/0!</v>
      </c>
      <c r="GO41" s="16" t="s">
        <v>234</v>
      </c>
      <c r="GP41" s="16"/>
      <c r="GQ41" s="16"/>
      <c r="GR41" s="25"/>
      <c r="GS41" s="923" t="e">
        <f t="shared" si="39"/>
        <v>#DIV/0!</v>
      </c>
      <c r="GT41" s="16" t="s">
        <v>234</v>
      </c>
      <c r="GU41" s="16"/>
      <c r="GV41" s="16"/>
      <c r="GW41" s="25"/>
      <c r="GX41" s="923" t="e">
        <f t="shared" si="40"/>
        <v>#DIV/0!</v>
      </c>
      <c r="GY41" s="16" t="s">
        <v>234</v>
      </c>
      <c r="GZ41" s="16"/>
      <c r="HA41" s="16"/>
      <c r="HB41" s="25"/>
      <c r="HC41" s="923" t="e">
        <f t="shared" si="41"/>
        <v>#DIV/0!</v>
      </c>
      <c r="HD41" s="16" t="s">
        <v>234</v>
      </c>
      <c r="HE41" s="16"/>
      <c r="HF41" s="16"/>
      <c r="HG41" s="25"/>
      <c r="HH41" s="923" t="e">
        <f t="shared" si="42"/>
        <v>#DIV/0!</v>
      </c>
      <c r="HI41" s="16" t="s">
        <v>234</v>
      </c>
      <c r="HJ41" s="16"/>
      <c r="HK41" s="16"/>
      <c r="HL41" s="25"/>
      <c r="HM41" s="923" t="e">
        <f t="shared" si="43"/>
        <v>#DIV/0!</v>
      </c>
      <c r="HN41" s="16" t="s">
        <v>234</v>
      </c>
      <c r="HO41" s="16"/>
      <c r="HP41" s="16"/>
      <c r="HQ41" s="25"/>
      <c r="HR41" s="923" t="e">
        <f t="shared" si="44"/>
        <v>#DIV/0!</v>
      </c>
      <c r="HS41" s="16" t="s">
        <v>234</v>
      </c>
      <c r="HT41" s="16"/>
      <c r="HU41" s="16"/>
      <c r="HV41" s="25"/>
      <c r="HW41" s="923" t="e">
        <f t="shared" si="45"/>
        <v>#DIV/0!</v>
      </c>
      <c r="HX41" s="16" t="s">
        <v>234</v>
      </c>
      <c r="HY41" s="16"/>
      <c r="HZ41" s="16"/>
      <c r="IA41" s="25"/>
      <c r="IB41" s="923" t="e">
        <f t="shared" si="55"/>
        <v>#DIV/0!</v>
      </c>
      <c r="IC41" s="16" t="s">
        <v>234</v>
      </c>
      <c r="ID41" s="16"/>
      <c r="IE41" s="16"/>
      <c r="IF41" s="25"/>
      <c r="IG41" s="923" t="e">
        <f t="shared" si="46"/>
        <v>#DIV/0!</v>
      </c>
      <c r="IH41" s="16" t="s">
        <v>234</v>
      </c>
      <c r="II41" s="16"/>
      <c r="IJ41" s="16"/>
      <c r="IK41" s="25"/>
      <c r="IL41" s="923" t="e">
        <f t="shared" si="47"/>
        <v>#DIV/0!</v>
      </c>
      <c r="IM41" s="16" t="s">
        <v>234</v>
      </c>
      <c r="IN41" s="16"/>
      <c r="IO41" s="16"/>
      <c r="IP41" s="25"/>
      <c r="IQ41" s="923" t="e">
        <f t="shared" si="48"/>
        <v>#DIV/0!</v>
      </c>
      <c r="IR41" s="16" t="s">
        <v>234</v>
      </c>
      <c r="IS41" s="16"/>
      <c r="IT41" s="16"/>
      <c r="IU41" s="25"/>
      <c r="IV41" s="923" t="e">
        <f t="shared" si="49"/>
        <v>#DIV/0!</v>
      </c>
      <c r="IW41" s="16" t="s">
        <v>234</v>
      </c>
      <c r="IX41" s="16"/>
      <c r="IY41" s="16"/>
      <c r="IZ41" s="25"/>
      <c r="JA41" s="923" t="e">
        <f t="shared" si="50"/>
        <v>#DIV/0!</v>
      </c>
      <c r="JB41" s="78" t="s">
        <v>234</v>
      </c>
      <c r="JC41" s="56">
        <f t="shared" si="51"/>
        <v>0</v>
      </c>
      <c r="JD41" s="56">
        <f t="shared" si="52"/>
        <v>0</v>
      </c>
      <c r="JE41" s="64">
        <f t="shared" si="53"/>
        <v>0</v>
      </c>
      <c r="JF41" s="931" t="e">
        <f t="shared" si="54"/>
        <v>#DIV/0!</v>
      </c>
    </row>
    <row r="42" spans="1:266" x14ac:dyDescent="0.25">
      <c r="A42" s="1131"/>
      <c r="B42" s="808" t="s">
        <v>232</v>
      </c>
      <c r="C42" s="16"/>
      <c r="D42" s="16"/>
      <c r="E42" s="25"/>
      <c r="F42" s="960" t="e">
        <f t="shared" si="0"/>
        <v>#DIV/0!</v>
      </c>
      <c r="G42" s="808" t="s">
        <v>232</v>
      </c>
      <c r="H42" s="16"/>
      <c r="I42" s="16"/>
      <c r="J42" s="25"/>
      <c r="K42" s="963" t="e">
        <f t="shared" si="1"/>
        <v>#DIV/0!</v>
      </c>
      <c r="L42" s="808" t="s">
        <v>232</v>
      </c>
      <c r="M42" s="16"/>
      <c r="N42" s="16"/>
      <c r="O42" s="25"/>
      <c r="P42" s="963" t="e">
        <f t="shared" si="2"/>
        <v>#DIV/0!</v>
      </c>
      <c r="Q42" s="808" t="s">
        <v>232</v>
      </c>
      <c r="R42" s="16"/>
      <c r="S42" s="16"/>
      <c r="T42" s="25"/>
      <c r="U42" s="963" t="e">
        <f t="shared" si="3"/>
        <v>#DIV/0!</v>
      </c>
      <c r="V42" s="808" t="s">
        <v>232</v>
      </c>
      <c r="W42" s="16"/>
      <c r="X42" s="16"/>
      <c r="Y42" s="25"/>
      <c r="Z42" s="963" t="e">
        <f t="shared" si="4"/>
        <v>#DIV/0!</v>
      </c>
      <c r="AA42" s="808" t="s">
        <v>232</v>
      </c>
      <c r="AB42" s="16"/>
      <c r="AC42" s="16"/>
      <c r="AD42" s="25"/>
      <c r="AE42" s="963" t="e">
        <f t="shared" si="5"/>
        <v>#DIV/0!</v>
      </c>
      <c r="AF42" s="808" t="s">
        <v>232</v>
      </c>
      <c r="AG42" s="16"/>
      <c r="AH42" s="16"/>
      <c r="AI42" s="25"/>
      <c r="AJ42" s="963" t="e">
        <f t="shared" si="6"/>
        <v>#DIV/0!</v>
      </c>
      <c r="AK42" s="808" t="s">
        <v>232</v>
      </c>
      <c r="AL42" s="16"/>
      <c r="AM42" s="16"/>
      <c r="AN42" s="25"/>
      <c r="AO42" s="963" t="e">
        <f t="shared" si="7"/>
        <v>#DIV/0!</v>
      </c>
      <c r="AP42" s="808" t="s">
        <v>232</v>
      </c>
      <c r="AQ42" s="16"/>
      <c r="AR42" s="16"/>
      <c r="AS42" s="25"/>
      <c r="AT42" s="963" t="e">
        <f t="shared" si="8"/>
        <v>#DIV/0!</v>
      </c>
      <c r="AU42" s="808" t="s">
        <v>232</v>
      </c>
      <c r="AV42" s="16"/>
      <c r="AW42" s="16"/>
      <c r="AX42" s="25"/>
      <c r="AY42" s="963" t="e">
        <f t="shared" si="9"/>
        <v>#DIV/0!</v>
      </c>
      <c r="AZ42" s="808" t="s">
        <v>232</v>
      </c>
      <c r="BA42" s="16"/>
      <c r="BB42" s="16"/>
      <c r="BC42" s="25"/>
      <c r="BD42" s="963" t="e">
        <f t="shared" si="10"/>
        <v>#DIV/0!</v>
      </c>
      <c r="BE42" s="808" t="s">
        <v>232</v>
      </c>
      <c r="BF42" s="16"/>
      <c r="BG42" s="16"/>
      <c r="BH42" s="25"/>
      <c r="BI42" s="963" t="e">
        <f t="shared" si="11"/>
        <v>#DIV/0!</v>
      </c>
      <c r="BJ42" s="808" t="s">
        <v>232</v>
      </c>
      <c r="BK42" s="16"/>
      <c r="BL42" s="16"/>
      <c r="BM42" s="25"/>
      <c r="BN42" s="963" t="e">
        <f t="shared" si="12"/>
        <v>#DIV/0!</v>
      </c>
      <c r="BO42" s="808" t="s">
        <v>232</v>
      </c>
      <c r="BP42" s="16"/>
      <c r="BQ42" s="16"/>
      <c r="BR42" s="25"/>
      <c r="BS42" s="963" t="e">
        <f t="shared" si="13"/>
        <v>#DIV/0!</v>
      </c>
      <c r="BT42" s="808" t="s">
        <v>232</v>
      </c>
      <c r="BU42" s="16"/>
      <c r="BV42" s="16"/>
      <c r="BW42" s="25"/>
      <c r="BX42" s="963" t="e">
        <f t="shared" si="14"/>
        <v>#DIV/0!</v>
      </c>
      <c r="BY42" s="808" t="s">
        <v>232</v>
      </c>
      <c r="BZ42" s="16"/>
      <c r="CA42" s="16"/>
      <c r="CB42" s="25"/>
      <c r="CC42" s="963" t="e">
        <f t="shared" si="15"/>
        <v>#DIV/0!</v>
      </c>
      <c r="CD42" s="808" t="s">
        <v>232</v>
      </c>
      <c r="CE42" s="16"/>
      <c r="CF42" s="16"/>
      <c r="CG42" s="25"/>
      <c r="CH42" s="963" t="e">
        <f t="shared" si="16"/>
        <v>#DIV/0!</v>
      </c>
      <c r="CI42" s="808" t="s">
        <v>232</v>
      </c>
      <c r="CJ42" s="16"/>
      <c r="CK42" s="16"/>
      <c r="CL42" s="25"/>
      <c r="CM42" s="913" t="e">
        <f t="shared" si="17"/>
        <v>#DIV/0!</v>
      </c>
      <c r="CN42" s="15" t="s">
        <v>232</v>
      </c>
      <c r="CO42" s="16"/>
      <c r="CP42" s="16"/>
      <c r="CQ42" s="25"/>
      <c r="CR42" s="923" t="e">
        <f t="shared" si="18"/>
        <v>#DIV/0!</v>
      </c>
      <c r="CS42" s="16" t="s">
        <v>232</v>
      </c>
      <c r="CT42" s="16"/>
      <c r="CU42" s="16"/>
      <c r="CV42" s="25"/>
      <c r="CW42" s="923" t="e">
        <f t="shared" si="19"/>
        <v>#DIV/0!</v>
      </c>
      <c r="CX42" s="16" t="s">
        <v>232</v>
      </c>
      <c r="CY42" s="16"/>
      <c r="CZ42" s="16"/>
      <c r="DA42" s="25"/>
      <c r="DB42" s="923" t="e">
        <f t="shared" si="20"/>
        <v>#DIV/0!</v>
      </c>
      <c r="DC42" s="16" t="s">
        <v>232</v>
      </c>
      <c r="DD42" s="16"/>
      <c r="DE42" s="16"/>
      <c r="DF42" s="25"/>
      <c r="DG42" s="923" t="e">
        <f t="shared" si="21"/>
        <v>#DIV/0!</v>
      </c>
      <c r="DH42" s="16" t="s">
        <v>232</v>
      </c>
      <c r="DI42" s="16"/>
      <c r="DJ42" s="16"/>
      <c r="DK42" s="25"/>
      <c r="DL42" s="923" t="e">
        <f t="shared" si="22"/>
        <v>#DIV/0!</v>
      </c>
      <c r="DM42" s="16" t="s">
        <v>232</v>
      </c>
      <c r="DN42" s="16"/>
      <c r="DO42" s="16"/>
      <c r="DP42" s="25"/>
      <c r="DQ42" s="923" t="e">
        <f t="shared" si="23"/>
        <v>#DIV/0!</v>
      </c>
      <c r="DR42" s="16" t="s">
        <v>232</v>
      </c>
      <c r="DS42" s="16"/>
      <c r="DT42" s="16"/>
      <c r="DU42" s="25"/>
      <c r="DV42" s="923" t="e">
        <f t="shared" si="24"/>
        <v>#DIV/0!</v>
      </c>
      <c r="DW42" s="16" t="s">
        <v>232</v>
      </c>
      <c r="DX42" s="16"/>
      <c r="DY42" s="16"/>
      <c r="DZ42" s="25"/>
      <c r="EA42" s="923" t="e">
        <f t="shared" si="25"/>
        <v>#DIV/0!</v>
      </c>
      <c r="EB42" s="16" t="s">
        <v>232</v>
      </c>
      <c r="EC42" s="16"/>
      <c r="ED42" s="16"/>
      <c r="EE42" s="25"/>
      <c r="EF42" s="923" t="e">
        <f t="shared" si="26"/>
        <v>#DIV/0!</v>
      </c>
      <c r="EG42" s="16" t="s">
        <v>232</v>
      </c>
      <c r="EH42" s="16"/>
      <c r="EI42" s="16"/>
      <c r="EJ42" s="25"/>
      <c r="EK42" s="923" t="e">
        <f t="shared" si="27"/>
        <v>#DIV/0!</v>
      </c>
      <c r="EL42" s="16" t="s">
        <v>232</v>
      </c>
      <c r="EM42" s="16"/>
      <c r="EN42" s="16"/>
      <c r="EO42" s="25"/>
      <c r="EP42" s="923" t="e">
        <f t="shared" si="28"/>
        <v>#DIV/0!</v>
      </c>
      <c r="EQ42" s="16" t="s">
        <v>232</v>
      </c>
      <c r="ER42" s="16"/>
      <c r="ES42" s="16"/>
      <c r="ET42" s="25"/>
      <c r="EU42" s="923" t="e">
        <f t="shared" si="29"/>
        <v>#DIV/0!</v>
      </c>
      <c r="EV42" s="16" t="s">
        <v>232</v>
      </c>
      <c r="EW42" s="16"/>
      <c r="EX42" s="16"/>
      <c r="EY42" s="25"/>
      <c r="EZ42" s="923" t="e">
        <f t="shared" si="30"/>
        <v>#DIV/0!</v>
      </c>
      <c r="FA42" s="16" t="s">
        <v>232</v>
      </c>
      <c r="FB42" s="16"/>
      <c r="FC42" s="16"/>
      <c r="FD42" s="25"/>
      <c r="FE42" s="923" t="e">
        <f t="shared" si="31"/>
        <v>#DIV/0!</v>
      </c>
      <c r="FF42" s="16" t="s">
        <v>232</v>
      </c>
      <c r="FG42" s="16"/>
      <c r="FH42" s="16"/>
      <c r="FI42" s="25"/>
      <c r="FJ42" s="923" t="e">
        <f t="shared" si="32"/>
        <v>#DIV/0!</v>
      </c>
      <c r="FK42" s="16" t="s">
        <v>232</v>
      </c>
      <c r="FL42" s="16"/>
      <c r="FM42" s="16"/>
      <c r="FN42" s="25"/>
      <c r="FO42" s="923" t="e">
        <f t="shared" si="33"/>
        <v>#DIV/0!</v>
      </c>
      <c r="FP42" s="16" t="s">
        <v>232</v>
      </c>
      <c r="FQ42" s="16"/>
      <c r="FR42" s="16"/>
      <c r="FS42" s="25"/>
      <c r="FT42" s="923" t="e">
        <f t="shared" si="34"/>
        <v>#DIV/0!</v>
      </c>
      <c r="FU42" s="16" t="s">
        <v>232</v>
      </c>
      <c r="FV42" s="16"/>
      <c r="FW42" s="16"/>
      <c r="FX42" s="25"/>
      <c r="FY42" s="923" t="e">
        <f t="shared" si="35"/>
        <v>#DIV/0!</v>
      </c>
      <c r="FZ42" s="16" t="s">
        <v>232</v>
      </c>
      <c r="GA42" s="16"/>
      <c r="GB42" s="16"/>
      <c r="GC42" s="25"/>
      <c r="GD42" s="923" t="e">
        <f t="shared" si="36"/>
        <v>#DIV/0!</v>
      </c>
      <c r="GE42" s="16" t="s">
        <v>232</v>
      </c>
      <c r="GF42" s="16"/>
      <c r="GG42" s="16"/>
      <c r="GH42" s="25"/>
      <c r="GI42" s="923" t="e">
        <f t="shared" si="37"/>
        <v>#DIV/0!</v>
      </c>
      <c r="GJ42" s="16" t="s">
        <v>232</v>
      </c>
      <c r="GK42" s="16"/>
      <c r="GL42" s="16"/>
      <c r="GM42" s="25"/>
      <c r="GN42" s="923" t="e">
        <f t="shared" si="38"/>
        <v>#DIV/0!</v>
      </c>
      <c r="GO42" s="16" t="s">
        <v>232</v>
      </c>
      <c r="GP42" s="16"/>
      <c r="GQ42" s="16"/>
      <c r="GR42" s="25"/>
      <c r="GS42" s="923" t="e">
        <f t="shared" si="39"/>
        <v>#DIV/0!</v>
      </c>
      <c r="GT42" s="16" t="s">
        <v>232</v>
      </c>
      <c r="GU42" s="16"/>
      <c r="GV42" s="16"/>
      <c r="GW42" s="25"/>
      <c r="GX42" s="923" t="e">
        <f t="shared" si="40"/>
        <v>#DIV/0!</v>
      </c>
      <c r="GY42" s="16" t="s">
        <v>232</v>
      </c>
      <c r="GZ42" s="16"/>
      <c r="HA42" s="16"/>
      <c r="HB42" s="25"/>
      <c r="HC42" s="923" t="e">
        <f t="shared" si="41"/>
        <v>#DIV/0!</v>
      </c>
      <c r="HD42" s="16" t="s">
        <v>232</v>
      </c>
      <c r="HE42" s="16"/>
      <c r="HF42" s="16"/>
      <c r="HG42" s="25"/>
      <c r="HH42" s="923" t="e">
        <f t="shared" si="42"/>
        <v>#DIV/0!</v>
      </c>
      <c r="HI42" s="16" t="s">
        <v>232</v>
      </c>
      <c r="HJ42" s="16"/>
      <c r="HK42" s="16"/>
      <c r="HL42" s="25"/>
      <c r="HM42" s="923" t="e">
        <f t="shared" si="43"/>
        <v>#DIV/0!</v>
      </c>
      <c r="HN42" s="16" t="s">
        <v>232</v>
      </c>
      <c r="HO42" s="16"/>
      <c r="HP42" s="16"/>
      <c r="HQ42" s="25"/>
      <c r="HR42" s="923" t="e">
        <f t="shared" si="44"/>
        <v>#DIV/0!</v>
      </c>
      <c r="HS42" s="16" t="s">
        <v>232</v>
      </c>
      <c r="HT42" s="16"/>
      <c r="HU42" s="16"/>
      <c r="HV42" s="25"/>
      <c r="HW42" s="923" t="e">
        <f t="shared" si="45"/>
        <v>#DIV/0!</v>
      </c>
      <c r="HX42" s="16" t="s">
        <v>232</v>
      </c>
      <c r="HY42" s="16"/>
      <c r="HZ42" s="16"/>
      <c r="IA42" s="25"/>
      <c r="IB42" s="923" t="e">
        <f t="shared" si="55"/>
        <v>#DIV/0!</v>
      </c>
      <c r="IC42" s="16" t="s">
        <v>232</v>
      </c>
      <c r="ID42" s="16"/>
      <c r="IE42" s="16"/>
      <c r="IF42" s="25"/>
      <c r="IG42" s="923" t="e">
        <f t="shared" si="46"/>
        <v>#DIV/0!</v>
      </c>
      <c r="IH42" s="16" t="s">
        <v>232</v>
      </c>
      <c r="II42" s="16"/>
      <c r="IJ42" s="16"/>
      <c r="IK42" s="25"/>
      <c r="IL42" s="923" t="e">
        <f t="shared" si="47"/>
        <v>#DIV/0!</v>
      </c>
      <c r="IM42" s="16" t="s">
        <v>232</v>
      </c>
      <c r="IN42" s="16"/>
      <c r="IO42" s="16"/>
      <c r="IP42" s="25"/>
      <c r="IQ42" s="923" t="e">
        <f t="shared" si="48"/>
        <v>#DIV/0!</v>
      </c>
      <c r="IR42" s="16" t="s">
        <v>232</v>
      </c>
      <c r="IS42" s="16"/>
      <c r="IT42" s="16"/>
      <c r="IU42" s="25"/>
      <c r="IV42" s="923" t="e">
        <f t="shared" si="49"/>
        <v>#DIV/0!</v>
      </c>
      <c r="IW42" s="16" t="s">
        <v>232</v>
      </c>
      <c r="IX42" s="16"/>
      <c r="IY42" s="16"/>
      <c r="IZ42" s="25"/>
      <c r="JA42" s="923" t="e">
        <f t="shared" si="50"/>
        <v>#DIV/0!</v>
      </c>
      <c r="JB42" s="78" t="s">
        <v>232</v>
      </c>
      <c r="JC42" s="56">
        <f t="shared" si="51"/>
        <v>0</v>
      </c>
      <c r="JD42" s="56">
        <f t="shared" si="52"/>
        <v>0</v>
      </c>
      <c r="JE42" s="64">
        <f t="shared" si="53"/>
        <v>0</v>
      </c>
      <c r="JF42" s="931" t="e">
        <f t="shared" si="54"/>
        <v>#DIV/0!</v>
      </c>
    </row>
    <row r="43" spans="1:266" x14ac:dyDescent="0.25">
      <c r="A43" s="1131"/>
      <c r="B43" s="808" t="s">
        <v>236</v>
      </c>
      <c r="C43" s="16"/>
      <c r="D43" s="16"/>
      <c r="E43" s="25"/>
      <c r="F43" s="960" t="e">
        <f t="shared" si="0"/>
        <v>#DIV/0!</v>
      </c>
      <c r="G43" s="808" t="s">
        <v>236</v>
      </c>
      <c r="H43" s="16"/>
      <c r="I43" s="16"/>
      <c r="J43" s="25"/>
      <c r="K43" s="963" t="e">
        <f t="shared" si="1"/>
        <v>#DIV/0!</v>
      </c>
      <c r="L43" s="808" t="s">
        <v>236</v>
      </c>
      <c r="M43" s="16"/>
      <c r="N43" s="16"/>
      <c r="O43" s="25"/>
      <c r="P43" s="963" t="e">
        <f t="shared" si="2"/>
        <v>#DIV/0!</v>
      </c>
      <c r="Q43" s="808" t="s">
        <v>236</v>
      </c>
      <c r="R43" s="16"/>
      <c r="S43" s="16"/>
      <c r="T43" s="25"/>
      <c r="U43" s="963" t="e">
        <f t="shared" si="3"/>
        <v>#DIV/0!</v>
      </c>
      <c r="V43" s="808" t="s">
        <v>236</v>
      </c>
      <c r="W43" s="16"/>
      <c r="X43" s="16"/>
      <c r="Y43" s="25"/>
      <c r="Z43" s="963" t="e">
        <f t="shared" si="4"/>
        <v>#DIV/0!</v>
      </c>
      <c r="AA43" s="808" t="s">
        <v>236</v>
      </c>
      <c r="AB43" s="16"/>
      <c r="AC43" s="16"/>
      <c r="AD43" s="25"/>
      <c r="AE43" s="963" t="e">
        <f t="shared" si="5"/>
        <v>#DIV/0!</v>
      </c>
      <c r="AF43" s="808" t="s">
        <v>236</v>
      </c>
      <c r="AG43" s="16"/>
      <c r="AH43" s="16"/>
      <c r="AI43" s="25"/>
      <c r="AJ43" s="963" t="e">
        <f t="shared" si="6"/>
        <v>#DIV/0!</v>
      </c>
      <c r="AK43" s="808" t="s">
        <v>236</v>
      </c>
      <c r="AL43" s="16"/>
      <c r="AM43" s="16"/>
      <c r="AN43" s="25"/>
      <c r="AO43" s="963" t="e">
        <f t="shared" si="7"/>
        <v>#DIV/0!</v>
      </c>
      <c r="AP43" s="808" t="s">
        <v>236</v>
      </c>
      <c r="AQ43" s="16"/>
      <c r="AR43" s="16"/>
      <c r="AS43" s="25"/>
      <c r="AT43" s="963" t="e">
        <f t="shared" si="8"/>
        <v>#DIV/0!</v>
      </c>
      <c r="AU43" s="808" t="s">
        <v>236</v>
      </c>
      <c r="AV43" s="16"/>
      <c r="AW43" s="16"/>
      <c r="AX43" s="25"/>
      <c r="AY43" s="963" t="e">
        <f t="shared" si="9"/>
        <v>#DIV/0!</v>
      </c>
      <c r="AZ43" s="808" t="s">
        <v>236</v>
      </c>
      <c r="BA43" s="16"/>
      <c r="BB43" s="16"/>
      <c r="BC43" s="25"/>
      <c r="BD43" s="963" t="e">
        <f t="shared" si="10"/>
        <v>#DIV/0!</v>
      </c>
      <c r="BE43" s="808" t="s">
        <v>236</v>
      </c>
      <c r="BF43" s="16"/>
      <c r="BG43" s="16"/>
      <c r="BH43" s="25"/>
      <c r="BI43" s="963" t="e">
        <f t="shared" si="11"/>
        <v>#DIV/0!</v>
      </c>
      <c r="BJ43" s="808" t="s">
        <v>236</v>
      </c>
      <c r="BK43" s="16"/>
      <c r="BL43" s="16"/>
      <c r="BM43" s="25"/>
      <c r="BN43" s="963" t="e">
        <f t="shared" si="12"/>
        <v>#DIV/0!</v>
      </c>
      <c r="BO43" s="808" t="s">
        <v>236</v>
      </c>
      <c r="BP43" s="16"/>
      <c r="BQ43" s="16"/>
      <c r="BR43" s="25"/>
      <c r="BS43" s="963" t="e">
        <f t="shared" si="13"/>
        <v>#DIV/0!</v>
      </c>
      <c r="BT43" s="808" t="s">
        <v>236</v>
      </c>
      <c r="BU43" s="16"/>
      <c r="BV43" s="16"/>
      <c r="BW43" s="25"/>
      <c r="BX43" s="963" t="e">
        <f t="shared" si="14"/>
        <v>#DIV/0!</v>
      </c>
      <c r="BY43" s="808" t="s">
        <v>236</v>
      </c>
      <c r="BZ43" s="16"/>
      <c r="CA43" s="16"/>
      <c r="CB43" s="25"/>
      <c r="CC43" s="963" t="e">
        <f t="shared" si="15"/>
        <v>#DIV/0!</v>
      </c>
      <c r="CD43" s="808" t="s">
        <v>236</v>
      </c>
      <c r="CE43" s="16"/>
      <c r="CF43" s="16"/>
      <c r="CG43" s="25"/>
      <c r="CH43" s="963" t="e">
        <f t="shared" si="16"/>
        <v>#DIV/0!</v>
      </c>
      <c r="CI43" s="808" t="s">
        <v>236</v>
      </c>
      <c r="CJ43" s="16"/>
      <c r="CK43" s="16"/>
      <c r="CL43" s="25"/>
      <c r="CM43" s="913" t="e">
        <f t="shared" si="17"/>
        <v>#DIV/0!</v>
      </c>
      <c r="CN43" s="15" t="s">
        <v>236</v>
      </c>
      <c r="CO43" s="16"/>
      <c r="CP43" s="16"/>
      <c r="CQ43" s="25"/>
      <c r="CR43" s="923" t="e">
        <f t="shared" si="18"/>
        <v>#DIV/0!</v>
      </c>
      <c r="CS43" s="16" t="s">
        <v>236</v>
      </c>
      <c r="CT43" s="16"/>
      <c r="CU43" s="16"/>
      <c r="CV43" s="25"/>
      <c r="CW43" s="923" t="e">
        <f t="shared" si="19"/>
        <v>#DIV/0!</v>
      </c>
      <c r="CX43" s="16" t="s">
        <v>236</v>
      </c>
      <c r="CY43" s="16"/>
      <c r="CZ43" s="16"/>
      <c r="DA43" s="25"/>
      <c r="DB43" s="923" t="e">
        <f t="shared" si="20"/>
        <v>#DIV/0!</v>
      </c>
      <c r="DC43" s="16" t="s">
        <v>236</v>
      </c>
      <c r="DD43" s="16"/>
      <c r="DE43" s="16"/>
      <c r="DF43" s="25"/>
      <c r="DG43" s="923" t="e">
        <f t="shared" si="21"/>
        <v>#DIV/0!</v>
      </c>
      <c r="DH43" s="16" t="s">
        <v>236</v>
      </c>
      <c r="DI43" s="16"/>
      <c r="DJ43" s="16"/>
      <c r="DK43" s="25"/>
      <c r="DL43" s="923" t="e">
        <f t="shared" si="22"/>
        <v>#DIV/0!</v>
      </c>
      <c r="DM43" s="16" t="s">
        <v>236</v>
      </c>
      <c r="DN43" s="16"/>
      <c r="DO43" s="16"/>
      <c r="DP43" s="25"/>
      <c r="DQ43" s="923" t="e">
        <f t="shared" si="23"/>
        <v>#DIV/0!</v>
      </c>
      <c r="DR43" s="16" t="s">
        <v>236</v>
      </c>
      <c r="DS43" s="16"/>
      <c r="DT43" s="16"/>
      <c r="DU43" s="25"/>
      <c r="DV43" s="923" t="e">
        <f t="shared" si="24"/>
        <v>#DIV/0!</v>
      </c>
      <c r="DW43" s="16" t="s">
        <v>236</v>
      </c>
      <c r="DX43" s="16"/>
      <c r="DY43" s="16"/>
      <c r="DZ43" s="25"/>
      <c r="EA43" s="923" t="e">
        <f t="shared" si="25"/>
        <v>#DIV/0!</v>
      </c>
      <c r="EB43" s="16" t="s">
        <v>236</v>
      </c>
      <c r="EC43" s="16"/>
      <c r="ED43" s="16"/>
      <c r="EE43" s="25"/>
      <c r="EF43" s="923" t="e">
        <f t="shared" si="26"/>
        <v>#DIV/0!</v>
      </c>
      <c r="EG43" s="16" t="s">
        <v>236</v>
      </c>
      <c r="EH43" s="16"/>
      <c r="EI43" s="16"/>
      <c r="EJ43" s="25"/>
      <c r="EK43" s="923" t="e">
        <f t="shared" si="27"/>
        <v>#DIV/0!</v>
      </c>
      <c r="EL43" s="16" t="s">
        <v>236</v>
      </c>
      <c r="EM43" s="16"/>
      <c r="EN43" s="16"/>
      <c r="EO43" s="25"/>
      <c r="EP43" s="923" t="e">
        <f t="shared" si="28"/>
        <v>#DIV/0!</v>
      </c>
      <c r="EQ43" s="16" t="s">
        <v>236</v>
      </c>
      <c r="ER43" s="16"/>
      <c r="ES43" s="16"/>
      <c r="ET43" s="25"/>
      <c r="EU43" s="923" t="e">
        <f t="shared" si="29"/>
        <v>#DIV/0!</v>
      </c>
      <c r="EV43" s="16" t="s">
        <v>236</v>
      </c>
      <c r="EW43" s="16"/>
      <c r="EX43" s="16"/>
      <c r="EY43" s="25"/>
      <c r="EZ43" s="923" t="e">
        <f t="shared" si="30"/>
        <v>#DIV/0!</v>
      </c>
      <c r="FA43" s="16" t="s">
        <v>236</v>
      </c>
      <c r="FB43" s="16"/>
      <c r="FC43" s="16"/>
      <c r="FD43" s="25"/>
      <c r="FE43" s="923" t="e">
        <f t="shared" si="31"/>
        <v>#DIV/0!</v>
      </c>
      <c r="FF43" s="16" t="s">
        <v>236</v>
      </c>
      <c r="FG43" s="16"/>
      <c r="FH43" s="16"/>
      <c r="FI43" s="25"/>
      <c r="FJ43" s="923" t="e">
        <f t="shared" si="32"/>
        <v>#DIV/0!</v>
      </c>
      <c r="FK43" s="16" t="s">
        <v>236</v>
      </c>
      <c r="FL43" s="16"/>
      <c r="FM43" s="16"/>
      <c r="FN43" s="25"/>
      <c r="FO43" s="923" t="e">
        <f t="shared" si="33"/>
        <v>#DIV/0!</v>
      </c>
      <c r="FP43" s="16" t="s">
        <v>236</v>
      </c>
      <c r="FQ43" s="16"/>
      <c r="FR43" s="16"/>
      <c r="FS43" s="25"/>
      <c r="FT43" s="923" t="e">
        <f t="shared" si="34"/>
        <v>#DIV/0!</v>
      </c>
      <c r="FU43" s="16" t="s">
        <v>236</v>
      </c>
      <c r="FV43" s="16"/>
      <c r="FW43" s="16"/>
      <c r="FX43" s="25"/>
      <c r="FY43" s="923" t="e">
        <f t="shared" si="35"/>
        <v>#DIV/0!</v>
      </c>
      <c r="FZ43" s="16" t="s">
        <v>236</v>
      </c>
      <c r="GA43" s="16"/>
      <c r="GB43" s="16"/>
      <c r="GC43" s="25"/>
      <c r="GD43" s="923" t="e">
        <f t="shared" si="36"/>
        <v>#DIV/0!</v>
      </c>
      <c r="GE43" s="16" t="s">
        <v>236</v>
      </c>
      <c r="GF43" s="16"/>
      <c r="GG43" s="16"/>
      <c r="GH43" s="25"/>
      <c r="GI43" s="923" t="e">
        <f t="shared" si="37"/>
        <v>#DIV/0!</v>
      </c>
      <c r="GJ43" s="16" t="s">
        <v>236</v>
      </c>
      <c r="GK43" s="16"/>
      <c r="GL43" s="16"/>
      <c r="GM43" s="25"/>
      <c r="GN43" s="923" t="e">
        <f t="shared" si="38"/>
        <v>#DIV/0!</v>
      </c>
      <c r="GO43" s="16" t="s">
        <v>236</v>
      </c>
      <c r="GP43" s="16"/>
      <c r="GQ43" s="16"/>
      <c r="GR43" s="25"/>
      <c r="GS43" s="923" t="e">
        <f t="shared" si="39"/>
        <v>#DIV/0!</v>
      </c>
      <c r="GT43" s="16" t="s">
        <v>236</v>
      </c>
      <c r="GU43" s="16"/>
      <c r="GV43" s="16"/>
      <c r="GW43" s="25"/>
      <c r="GX43" s="923" t="e">
        <f t="shared" si="40"/>
        <v>#DIV/0!</v>
      </c>
      <c r="GY43" s="16" t="s">
        <v>236</v>
      </c>
      <c r="GZ43" s="16"/>
      <c r="HA43" s="16"/>
      <c r="HB43" s="25"/>
      <c r="HC43" s="923" t="e">
        <f t="shared" si="41"/>
        <v>#DIV/0!</v>
      </c>
      <c r="HD43" s="16" t="s">
        <v>236</v>
      </c>
      <c r="HE43" s="16"/>
      <c r="HF43" s="16"/>
      <c r="HG43" s="25"/>
      <c r="HH43" s="923" t="e">
        <f t="shared" si="42"/>
        <v>#DIV/0!</v>
      </c>
      <c r="HI43" s="16" t="s">
        <v>236</v>
      </c>
      <c r="HJ43" s="16"/>
      <c r="HK43" s="16"/>
      <c r="HL43" s="25"/>
      <c r="HM43" s="923" t="e">
        <f t="shared" si="43"/>
        <v>#DIV/0!</v>
      </c>
      <c r="HN43" s="16" t="s">
        <v>236</v>
      </c>
      <c r="HO43" s="16"/>
      <c r="HP43" s="16"/>
      <c r="HQ43" s="25"/>
      <c r="HR43" s="923" t="e">
        <f t="shared" si="44"/>
        <v>#DIV/0!</v>
      </c>
      <c r="HS43" s="16" t="s">
        <v>236</v>
      </c>
      <c r="HT43" s="16"/>
      <c r="HU43" s="16"/>
      <c r="HV43" s="25"/>
      <c r="HW43" s="923" t="e">
        <f t="shared" si="45"/>
        <v>#DIV/0!</v>
      </c>
      <c r="HX43" s="16" t="s">
        <v>236</v>
      </c>
      <c r="HY43" s="16"/>
      <c r="HZ43" s="16"/>
      <c r="IA43" s="25"/>
      <c r="IB43" s="923" t="e">
        <f t="shared" si="55"/>
        <v>#DIV/0!</v>
      </c>
      <c r="IC43" s="16" t="s">
        <v>236</v>
      </c>
      <c r="ID43" s="16"/>
      <c r="IE43" s="16"/>
      <c r="IF43" s="25"/>
      <c r="IG43" s="923" t="e">
        <f t="shared" si="46"/>
        <v>#DIV/0!</v>
      </c>
      <c r="IH43" s="16" t="s">
        <v>236</v>
      </c>
      <c r="II43" s="16"/>
      <c r="IJ43" s="16"/>
      <c r="IK43" s="25"/>
      <c r="IL43" s="923" t="e">
        <f t="shared" si="47"/>
        <v>#DIV/0!</v>
      </c>
      <c r="IM43" s="16" t="s">
        <v>236</v>
      </c>
      <c r="IN43" s="16"/>
      <c r="IO43" s="16"/>
      <c r="IP43" s="25"/>
      <c r="IQ43" s="923" t="e">
        <f t="shared" si="48"/>
        <v>#DIV/0!</v>
      </c>
      <c r="IR43" s="16" t="s">
        <v>236</v>
      </c>
      <c r="IS43" s="16"/>
      <c r="IT43" s="16"/>
      <c r="IU43" s="25"/>
      <c r="IV43" s="923" t="e">
        <f t="shared" si="49"/>
        <v>#DIV/0!</v>
      </c>
      <c r="IW43" s="16" t="s">
        <v>236</v>
      </c>
      <c r="IX43" s="16"/>
      <c r="IY43" s="16"/>
      <c r="IZ43" s="25"/>
      <c r="JA43" s="923" t="e">
        <f t="shared" si="50"/>
        <v>#DIV/0!</v>
      </c>
      <c r="JB43" s="78" t="s">
        <v>236</v>
      </c>
      <c r="JC43" s="56">
        <f t="shared" si="51"/>
        <v>0</v>
      </c>
      <c r="JD43" s="56">
        <f t="shared" si="52"/>
        <v>0</v>
      </c>
      <c r="JE43" s="64">
        <f t="shared" si="53"/>
        <v>0</v>
      </c>
      <c r="JF43" s="931" t="e">
        <f t="shared" si="54"/>
        <v>#DIV/0!</v>
      </c>
    </row>
    <row r="44" spans="1:266" x14ac:dyDescent="0.25">
      <c r="A44" s="1139" t="s">
        <v>300</v>
      </c>
      <c r="B44" s="809" t="s">
        <v>228</v>
      </c>
      <c r="C44" s="18"/>
      <c r="D44" s="18"/>
      <c r="E44" s="26"/>
      <c r="F44" s="954" t="e">
        <f t="shared" si="0"/>
        <v>#DIV/0!</v>
      </c>
      <c r="G44" s="809" t="s">
        <v>228</v>
      </c>
      <c r="H44" s="18"/>
      <c r="I44" s="18"/>
      <c r="J44" s="26"/>
      <c r="K44" s="954" t="e">
        <f t="shared" si="1"/>
        <v>#DIV/0!</v>
      </c>
      <c r="L44" s="809" t="s">
        <v>228</v>
      </c>
      <c r="M44" s="18"/>
      <c r="N44" s="18"/>
      <c r="O44" s="26"/>
      <c r="P44" s="954" t="e">
        <f t="shared" si="2"/>
        <v>#DIV/0!</v>
      </c>
      <c r="Q44" s="809" t="s">
        <v>228</v>
      </c>
      <c r="R44" s="18"/>
      <c r="S44" s="18"/>
      <c r="T44" s="26"/>
      <c r="U44" s="954" t="e">
        <f t="shared" si="3"/>
        <v>#DIV/0!</v>
      </c>
      <c r="V44" s="809" t="s">
        <v>228</v>
      </c>
      <c r="W44" s="18"/>
      <c r="X44" s="18"/>
      <c r="Y44" s="26"/>
      <c r="Z44" s="954" t="e">
        <f t="shared" si="4"/>
        <v>#DIV/0!</v>
      </c>
      <c r="AA44" s="809" t="s">
        <v>228</v>
      </c>
      <c r="AB44" s="18"/>
      <c r="AC44" s="18"/>
      <c r="AD44" s="26"/>
      <c r="AE44" s="954" t="e">
        <f t="shared" si="5"/>
        <v>#DIV/0!</v>
      </c>
      <c r="AF44" s="809" t="s">
        <v>228</v>
      </c>
      <c r="AG44" s="18"/>
      <c r="AH44" s="18"/>
      <c r="AI44" s="26"/>
      <c r="AJ44" s="954" t="e">
        <f t="shared" si="6"/>
        <v>#DIV/0!</v>
      </c>
      <c r="AK44" s="809" t="s">
        <v>228</v>
      </c>
      <c r="AL44" s="18"/>
      <c r="AM44" s="18"/>
      <c r="AN44" s="26"/>
      <c r="AO44" s="954" t="e">
        <f t="shared" si="7"/>
        <v>#DIV/0!</v>
      </c>
      <c r="AP44" s="809" t="s">
        <v>228</v>
      </c>
      <c r="AQ44" s="18"/>
      <c r="AR44" s="18"/>
      <c r="AS44" s="26"/>
      <c r="AT44" s="954" t="e">
        <f t="shared" si="8"/>
        <v>#DIV/0!</v>
      </c>
      <c r="AU44" s="809" t="s">
        <v>228</v>
      </c>
      <c r="AV44" s="18"/>
      <c r="AW44" s="18"/>
      <c r="AX44" s="26"/>
      <c r="AY44" s="954" t="e">
        <f t="shared" si="9"/>
        <v>#DIV/0!</v>
      </c>
      <c r="AZ44" s="809" t="s">
        <v>228</v>
      </c>
      <c r="BA44" s="18"/>
      <c r="BB44" s="18"/>
      <c r="BC44" s="26"/>
      <c r="BD44" s="954" t="e">
        <f t="shared" si="10"/>
        <v>#DIV/0!</v>
      </c>
      <c r="BE44" s="809" t="s">
        <v>228</v>
      </c>
      <c r="BF44" s="18"/>
      <c r="BG44" s="18"/>
      <c r="BH44" s="26"/>
      <c r="BI44" s="954" t="e">
        <f t="shared" si="11"/>
        <v>#DIV/0!</v>
      </c>
      <c r="BJ44" s="809" t="s">
        <v>228</v>
      </c>
      <c r="BK44" s="18"/>
      <c r="BL44" s="18">
        <v>1</v>
      </c>
      <c r="BM44" s="26">
        <v>7046</v>
      </c>
      <c r="BN44" s="954" t="e">
        <f t="shared" si="12"/>
        <v>#DIV/0!</v>
      </c>
      <c r="BO44" s="809" t="s">
        <v>228</v>
      </c>
      <c r="BP44" s="18">
        <v>1</v>
      </c>
      <c r="BQ44" s="18">
        <v>1</v>
      </c>
      <c r="BR44" s="26">
        <v>7000</v>
      </c>
      <c r="BS44" s="954">
        <f t="shared" si="13"/>
        <v>1</v>
      </c>
      <c r="BT44" s="809" t="s">
        <v>228</v>
      </c>
      <c r="BU44" s="18"/>
      <c r="BV44" s="18"/>
      <c r="BW44" s="26"/>
      <c r="BX44" s="954" t="e">
        <f t="shared" si="14"/>
        <v>#DIV/0!</v>
      </c>
      <c r="BY44" s="809" t="s">
        <v>228</v>
      </c>
      <c r="BZ44" s="18"/>
      <c r="CA44" s="18"/>
      <c r="CB44" s="26"/>
      <c r="CC44" s="954" t="e">
        <f t="shared" si="15"/>
        <v>#DIV/0!</v>
      </c>
      <c r="CD44" s="809" t="s">
        <v>228</v>
      </c>
      <c r="CE44" s="18">
        <v>1</v>
      </c>
      <c r="CF44" s="18"/>
      <c r="CG44" s="26"/>
      <c r="CH44" s="954">
        <f t="shared" si="16"/>
        <v>0</v>
      </c>
      <c r="CI44" s="809" t="s">
        <v>228</v>
      </c>
      <c r="CJ44" s="18"/>
      <c r="CK44" s="18"/>
      <c r="CL44" s="26"/>
      <c r="CM44" s="907" t="e">
        <f t="shared" si="17"/>
        <v>#DIV/0!</v>
      </c>
      <c r="CN44" s="17" t="s">
        <v>228</v>
      </c>
      <c r="CO44" s="18"/>
      <c r="CP44" s="18"/>
      <c r="CQ44" s="26"/>
      <c r="CR44" s="917" t="e">
        <f t="shared" si="18"/>
        <v>#DIV/0!</v>
      </c>
      <c r="CS44" s="18" t="s">
        <v>228</v>
      </c>
      <c r="CT44" s="18"/>
      <c r="CU44" s="18"/>
      <c r="CV44" s="26"/>
      <c r="CW44" s="917" t="e">
        <f t="shared" si="19"/>
        <v>#DIV/0!</v>
      </c>
      <c r="CX44" s="18" t="s">
        <v>228</v>
      </c>
      <c r="CY44" s="18"/>
      <c r="CZ44" s="18"/>
      <c r="DA44" s="26"/>
      <c r="DB44" s="917" t="e">
        <f t="shared" si="20"/>
        <v>#DIV/0!</v>
      </c>
      <c r="DC44" s="18" t="s">
        <v>228</v>
      </c>
      <c r="DD44" s="18"/>
      <c r="DE44" s="18"/>
      <c r="DF44" s="26"/>
      <c r="DG44" s="917" t="e">
        <f t="shared" si="21"/>
        <v>#DIV/0!</v>
      </c>
      <c r="DH44" s="18" t="s">
        <v>228</v>
      </c>
      <c r="DI44" s="18"/>
      <c r="DJ44" s="18"/>
      <c r="DK44" s="26"/>
      <c r="DL44" s="917" t="e">
        <f t="shared" si="22"/>
        <v>#DIV/0!</v>
      </c>
      <c r="DM44" s="18" t="s">
        <v>228</v>
      </c>
      <c r="DN44" s="18"/>
      <c r="DO44" s="18"/>
      <c r="DP44" s="26"/>
      <c r="DQ44" s="917" t="e">
        <f t="shared" si="23"/>
        <v>#DIV/0!</v>
      </c>
      <c r="DR44" s="18" t="s">
        <v>228</v>
      </c>
      <c r="DS44" s="18"/>
      <c r="DT44" s="18"/>
      <c r="DU44" s="26"/>
      <c r="DV44" s="917" t="e">
        <f t="shared" si="24"/>
        <v>#DIV/0!</v>
      </c>
      <c r="DW44" s="18" t="s">
        <v>228</v>
      </c>
      <c r="DX44" s="18"/>
      <c r="DY44" s="18"/>
      <c r="DZ44" s="26"/>
      <c r="EA44" s="917" t="e">
        <f t="shared" si="25"/>
        <v>#DIV/0!</v>
      </c>
      <c r="EB44" s="18" t="s">
        <v>228</v>
      </c>
      <c r="EC44" s="18"/>
      <c r="ED44" s="18"/>
      <c r="EE44" s="26"/>
      <c r="EF44" s="917" t="e">
        <f t="shared" si="26"/>
        <v>#DIV/0!</v>
      </c>
      <c r="EG44" s="18" t="s">
        <v>228</v>
      </c>
      <c r="EH44" s="18"/>
      <c r="EI44" s="18"/>
      <c r="EJ44" s="26"/>
      <c r="EK44" s="917" t="e">
        <f t="shared" si="27"/>
        <v>#DIV/0!</v>
      </c>
      <c r="EL44" s="18" t="s">
        <v>228</v>
      </c>
      <c r="EM44" s="18"/>
      <c r="EN44" s="18"/>
      <c r="EO44" s="26"/>
      <c r="EP44" s="917" t="e">
        <f t="shared" si="28"/>
        <v>#DIV/0!</v>
      </c>
      <c r="EQ44" s="18" t="s">
        <v>228</v>
      </c>
      <c r="ER44" s="18"/>
      <c r="ES44" s="18"/>
      <c r="ET44" s="26"/>
      <c r="EU44" s="917" t="e">
        <f t="shared" si="29"/>
        <v>#DIV/0!</v>
      </c>
      <c r="EV44" s="18" t="s">
        <v>228</v>
      </c>
      <c r="EW44" s="18"/>
      <c r="EX44" s="18"/>
      <c r="EY44" s="26"/>
      <c r="EZ44" s="917" t="e">
        <f t="shared" si="30"/>
        <v>#DIV/0!</v>
      </c>
      <c r="FA44" s="18" t="s">
        <v>228</v>
      </c>
      <c r="FB44" s="18"/>
      <c r="FC44" s="18"/>
      <c r="FD44" s="26"/>
      <c r="FE44" s="917" t="e">
        <f t="shared" si="31"/>
        <v>#DIV/0!</v>
      </c>
      <c r="FF44" s="18" t="s">
        <v>228</v>
      </c>
      <c r="FG44" s="18"/>
      <c r="FH44" s="18"/>
      <c r="FI44" s="26"/>
      <c r="FJ44" s="917" t="e">
        <f t="shared" si="32"/>
        <v>#DIV/0!</v>
      </c>
      <c r="FK44" s="18" t="s">
        <v>228</v>
      </c>
      <c r="FL44" s="18"/>
      <c r="FM44" s="18"/>
      <c r="FN44" s="26"/>
      <c r="FO44" s="917" t="e">
        <f t="shared" si="33"/>
        <v>#DIV/0!</v>
      </c>
      <c r="FP44" s="18" t="s">
        <v>228</v>
      </c>
      <c r="FQ44" s="18"/>
      <c r="FR44" s="18"/>
      <c r="FS44" s="26"/>
      <c r="FT44" s="917" t="e">
        <f t="shared" si="34"/>
        <v>#DIV/0!</v>
      </c>
      <c r="FU44" s="18" t="s">
        <v>228</v>
      </c>
      <c r="FV44" s="18"/>
      <c r="FW44" s="18"/>
      <c r="FX44" s="26"/>
      <c r="FY44" s="917" t="e">
        <f t="shared" si="35"/>
        <v>#DIV/0!</v>
      </c>
      <c r="FZ44" s="18" t="s">
        <v>228</v>
      </c>
      <c r="GA44" s="18"/>
      <c r="GB44" s="18"/>
      <c r="GC44" s="26"/>
      <c r="GD44" s="917" t="e">
        <f t="shared" si="36"/>
        <v>#DIV/0!</v>
      </c>
      <c r="GE44" s="18" t="s">
        <v>228</v>
      </c>
      <c r="GF44" s="18"/>
      <c r="GG44" s="18"/>
      <c r="GH44" s="26"/>
      <c r="GI44" s="917" t="e">
        <f t="shared" si="37"/>
        <v>#DIV/0!</v>
      </c>
      <c r="GJ44" s="18" t="s">
        <v>228</v>
      </c>
      <c r="GK44" s="18"/>
      <c r="GL44" s="18"/>
      <c r="GM44" s="26"/>
      <c r="GN44" s="917" t="e">
        <f t="shared" si="38"/>
        <v>#DIV/0!</v>
      </c>
      <c r="GO44" s="18" t="s">
        <v>228</v>
      </c>
      <c r="GP44" s="18"/>
      <c r="GQ44" s="18"/>
      <c r="GR44" s="26"/>
      <c r="GS44" s="917" t="e">
        <f t="shared" si="39"/>
        <v>#DIV/0!</v>
      </c>
      <c r="GT44" s="18" t="s">
        <v>228</v>
      </c>
      <c r="GU44" s="18"/>
      <c r="GV44" s="18"/>
      <c r="GW44" s="26"/>
      <c r="GX44" s="917" t="e">
        <f t="shared" si="40"/>
        <v>#DIV/0!</v>
      </c>
      <c r="GY44" s="18" t="s">
        <v>228</v>
      </c>
      <c r="GZ44" s="18"/>
      <c r="HA44" s="18"/>
      <c r="HB44" s="26"/>
      <c r="HC44" s="917" t="e">
        <f t="shared" si="41"/>
        <v>#DIV/0!</v>
      </c>
      <c r="HD44" s="18" t="s">
        <v>228</v>
      </c>
      <c r="HE44" s="18"/>
      <c r="HF44" s="18"/>
      <c r="HG44" s="26"/>
      <c r="HH44" s="917" t="e">
        <f t="shared" si="42"/>
        <v>#DIV/0!</v>
      </c>
      <c r="HI44" s="18" t="s">
        <v>228</v>
      </c>
      <c r="HJ44" s="18"/>
      <c r="HK44" s="18"/>
      <c r="HL44" s="26"/>
      <c r="HM44" s="917" t="e">
        <f t="shared" si="43"/>
        <v>#DIV/0!</v>
      </c>
      <c r="HN44" s="18" t="s">
        <v>228</v>
      </c>
      <c r="HO44" s="18"/>
      <c r="HP44" s="18"/>
      <c r="HQ44" s="26"/>
      <c r="HR44" s="917" t="e">
        <f t="shared" si="44"/>
        <v>#DIV/0!</v>
      </c>
      <c r="HS44" s="18" t="s">
        <v>228</v>
      </c>
      <c r="HT44" s="18"/>
      <c r="HU44" s="18"/>
      <c r="HV44" s="26"/>
      <c r="HW44" s="917" t="e">
        <f t="shared" si="45"/>
        <v>#DIV/0!</v>
      </c>
      <c r="HX44" s="18" t="s">
        <v>228</v>
      </c>
      <c r="HY44" s="18"/>
      <c r="HZ44" s="18"/>
      <c r="IA44" s="26"/>
      <c r="IB44" s="917" t="e">
        <f t="shared" si="55"/>
        <v>#DIV/0!</v>
      </c>
      <c r="IC44" s="18" t="s">
        <v>228</v>
      </c>
      <c r="ID44" s="18"/>
      <c r="IE44" s="18"/>
      <c r="IF44" s="26"/>
      <c r="IG44" s="917" t="e">
        <f t="shared" si="46"/>
        <v>#DIV/0!</v>
      </c>
      <c r="IH44" s="18" t="s">
        <v>228</v>
      </c>
      <c r="II44" s="18"/>
      <c r="IJ44" s="18"/>
      <c r="IK44" s="26"/>
      <c r="IL44" s="917" t="e">
        <f t="shared" si="47"/>
        <v>#DIV/0!</v>
      </c>
      <c r="IM44" s="18" t="s">
        <v>228</v>
      </c>
      <c r="IN44" s="18"/>
      <c r="IO44" s="18"/>
      <c r="IP44" s="26"/>
      <c r="IQ44" s="917" t="e">
        <f t="shared" si="48"/>
        <v>#DIV/0!</v>
      </c>
      <c r="IR44" s="18" t="s">
        <v>228</v>
      </c>
      <c r="IS44" s="18"/>
      <c r="IT44" s="18"/>
      <c r="IU44" s="26"/>
      <c r="IV44" s="917" t="e">
        <f t="shared" si="49"/>
        <v>#DIV/0!</v>
      </c>
      <c r="IW44" s="18" t="s">
        <v>228</v>
      </c>
      <c r="IX44" s="18"/>
      <c r="IY44" s="18"/>
      <c r="IZ44" s="26"/>
      <c r="JA44" s="917" t="e">
        <f t="shared" si="50"/>
        <v>#DIV/0!</v>
      </c>
      <c r="JB44" s="79" t="s">
        <v>228</v>
      </c>
      <c r="JC44" s="50">
        <f t="shared" si="51"/>
        <v>2</v>
      </c>
      <c r="JD44" s="50">
        <f t="shared" si="52"/>
        <v>2</v>
      </c>
      <c r="JE44" s="58">
        <f t="shared" si="53"/>
        <v>14046</v>
      </c>
      <c r="JF44" s="904">
        <f t="shared" si="54"/>
        <v>1</v>
      </c>
    </row>
    <row r="45" spans="1:266" x14ac:dyDescent="0.25">
      <c r="A45" s="1140"/>
      <c r="B45" s="809" t="s">
        <v>230</v>
      </c>
      <c r="C45" s="18">
        <v>2</v>
      </c>
      <c r="D45" s="18">
        <v>-1</v>
      </c>
      <c r="E45" s="26">
        <v>-16590</v>
      </c>
      <c r="F45" s="954">
        <f t="shared" si="0"/>
        <v>-0.5</v>
      </c>
      <c r="G45" s="809" t="s">
        <v>230</v>
      </c>
      <c r="H45" s="18">
        <v>4</v>
      </c>
      <c r="I45" s="18">
        <v>-1</v>
      </c>
      <c r="J45" s="26">
        <v>-18230</v>
      </c>
      <c r="K45" s="954">
        <f t="shared" si="1"/>
        <v>-4</v>
      </c>
      <c r="L45" s="809" t="s">
        <v>230</v>
      </c>
      <c r="M45" s="18">
        <v>6</v>
      </c>
      <c r="N45" s="18"/>
      <c r="O45" s="26"/>
      <c r="P45" s="954">
        <f t="shared" si="2"/>
        <v>0</v>
      </c>
      <c r="Q45" s="809" t="s">
        <v>230</v>
      </c>
      <c r="R45" s="18">
        <v>3</v>
      </c>
      <c r="S45" s="18">
        <v>3</v>
      </c>
      <c r="T45" s="26">
        <v>91077</v>
      </c>
      <c r="U45" s="954">
        <f t="shared" si="3"/>
        <v>1</v>
      </c>
      <c r="V45" s="809" t="s">
        <v>230</v>
      </c>
      <c r="W45" s="18">
        <v>3</v>
      </c>
      <c r="X45" s="18">
        <v>1</v>
      </c>
      <c r="Y45" s="26">
        <v>-9128</v>
      </c>
      <c r="Z45" s="954">
        <f t="shared" si="4"/>
        <v>0.33333333333333331</v>
      </c>
      <c r="AA45" s="809" t="s">
        <v>230</v>
      </c>
      <c r="AB45" s="18">
        <v>4</v>
      </c>
      <c r="AC45" s="18">
        <v>2</v>
      </c>
      <c r="AD45" s="26">
        <v>106812</v>
      </c>
      <c r="AE45" s="954">
        <f t="shared" si="5"/>
        <v>0.5</v>
      </c>
      <c r="AF45" s="809" t="s">
        <v>230</v>
      </c>
      <c r="AG45" s="18">
        <v>3</v>
      </c>
      <c r="AH45" s="18">
        <v>1</v>
      </c>
      <c r="AI45" s="26">
        <v>69233</v>
      </c>
      <c r="AJ45" s="954">
        <f t="shared" si="6"/>
        <v>0.33333333333333331</v>
      </c>
      <c r="AK45" s="809" t="s">
        <v>230</v>
      </c>
      <c r="AL45" s="18">
        <v>4</v>
      </c>
      <c r="AM45" s="18"/>
      <c r="AN45" s="26">
        <v>20588</v>
      </c>
      <c r="AO45" s="954">
        <f t="shared" si="7"/>
        <v>0</v>
      </c>
      <c r="AP45" s="809" t="s">
        <v>230</v>
      </c>
      <c r="AQ45" s="18">
        <v>5</v>
      </c>
      <c r="AR45" s="18">
        <v>3</v>
      </c>
      <c r="AS45" s="26">
        <v>45969</v>
      </c>
      <c r="AT45" s="954">
        <f t="shared" si="8"/>
        <v>0.6</v>
      </c>
      <c r="AU45" s="809" t="s">
        <v>230</v>
      </c>
      <c r="AV45" s="18">
        <v>4</v>
      </c>
      <c r="AW45" s="18">
        <v>1</v>
      </c>
      <c r="AX45" s="26">
        <v>41383</v>
      </c>
      <c r="AY45" s="954">
        <f t="shared" si="9"/>
        <v>0.25</v>
      </c>
      <c r="AZ45" s="809" t="s">
        <v>230</v>
      </c>
      <c r="BA45" s="18">
        <v>2</v>
      </c>
      <c r="BB45" s="18">
        <v>-1</v>
      </c>
      <c r="BC45" s="26">
        <v>-34118</v>
      </c>
      <c r="BD45" s="954">
        <f t="shared" si="10"/>
        <v>-0.5</v>
      </c>
      <c r="BE45" s="809" t="s">
        <v>230</v>
      </c>
      <c r="BF45" s="18">
        <v>3</v>
      </c>
      <c r="BG45" s="18">
        <v>1</v>
      </c>
      <c r="BH45" s="26">
        <v>12275</v>
      </c>
      <c r="BI45" s="954">
        <f t="shared" si="11"/>
        <v>0.33333333333333331</v>
      </c>
      <c r="BJ45" s="809" t="s">
        <v>230</v>
      </c>
      <c r="BK45" s="18">
        <v>4</v>
      </c>
      <c r="BL45" s="18"/>
      <c r="BM45" s="26"/>
      <c r="BN45" s="954">
        <f t="shared" si="12"/>
        <v>0</v>
      </c>
      <c r="BO45" s="809" t="s">
        <v>230</v>
      </c>
      <c r="BP45" s="18">
        <v>2</v>
      </c>
      <c r="BQ45" s="18"/>
      <c r="BR45" s="26"/>
      <c r="BS45" s="954">
        <f t="shared" si="13"/>
        <v>0</v>
      </c>
      <c r="BT45" s="809" t="s">
        <v>230</v>
      </c>
      <c r="BU45" s="18">
        <v>1</v>
      </c>
      <c r="BV45" s="18">
        <v>1</v>
      </c>
      <c r="BW45" s="26">
        <v>25370</v>
      </c>
      <c r="BX45" s="954">
        <f t="shared" si="14"/>
        <v>1</v>
      </c>
      <c r="BY45" s="809" t="s">
        <v>230</v>
      </c>
      <c r="BZ45" s="18">
        <v>1</v>
      </c>
      <c r="CA45" s="18"/>
      <c r="CB45" s="21">
        <v>750</v>
      </c>
      <c r="CC45" s="954">
        <f t="shared" si="15"/>
        <v>0</v>
      </c>
      <c r="CD45" s="809" t="s">
        <v>230</v>
      </c>
      <c r="CE45" s="18"/>
      <c r="CF45" s="18"/>
      <c r="CG45" s="26"/>
      <c r="CH45" s="954" t="e">
        <f t="shared" si="16"/>
        <v>#DIV/0!</v>
      </c>
      <c r="CI45" s="809" t="s">
        <v>230</v>
      </c>
      <c r="CJ45" s="18">
        <v>1</v>
      </c>
      <c r="CK45" s="18">
        <v>1</v>
      </c>
      <c r="CL45" s="26">
        <v>19919</v>
      </c>
      <c r="CM45" s="907">
        <f t="shared" si="17"/>
        <v>1</v>
      </c>
      <c r="CN45" s="17" t="s">
        <v>230</v>
      </c>
      <c r="CO45" s="18">
        <v>1</v>
      </c>
      <c r="CP45" s="18"/>
      <c r="CQ45" s="26">
        <v>750</v>
      </c>
      <c r="CR45" s="917">
        <f t="shared" si="18"/>
        <v>0</v>
      </c>
      <c r="CS45" s="18" t="s">
        <v>230</v>
      </c>
      <c r="CT45" s="18">
        <v>2</v>
      </c>
      <c r="CU45" s="18"/>
      <c r="CV45" s="26">
        <v>750</v>
      </c>
      <c r="CW45" s="917">
        <f t="shared" si="19"/>
        <v>0</v>
      </c>
      <c r="CX45" s="18" t="s">
        <v>230</v>
      </c>
      <c r="CY45" s="18">
        <v>2</v>
      </c>
      <c r="CZ45" s="18"/>
      <c r="DA45" s="26"/>
      <c r="DB45" s="917">
        <f t="shared" si="20"/>
        <v>0</v>
      </c>
      <c r="DC45" s="18" t="s">
        <v>230</v>
      </c>
      <c r="DD45" s="18">
        <v>2</v>
      </c>
      <c r="DE45" s="18"/>
      <c r="DF45" s="26"/>
      <c r="DG45" s="917">
        <f t="shared" si="21"/>
        <v>0</v>
      </c>
      <c r="DH45" s="18" t="s">
        <v>230</v>
      </c>
      <c r="DI45" s="18"/>
      <c r="DJ45" s="18">
        <v>-3</v>
      </c>
      <c r="DK45" s="26">
        <v>-69640</v>
      </c>
      <c r="DL45" s="917" t="e">
        <f t="shared" si="22"/>
        <v>#DIV/0!</v>
      </c>
      <c r="DM45" s="18" t="s">
        <v>230</v>
      </c>
      <c r="DN45" s="18">
        <v>1</v>
      </c>
      <c r="DO45" s="18"/>
      <c r="DP45" s="26">
        <v>750</v>
      </c>
      <c r="DQ45" s="917">
        <f t="shared" si="23"/>
        <v>0</v>
      </c>
      <c r="DR45" s="18" t="s">
        <v>230</v>
      </c>
      <c r="DS45" s="18"/>
      <c r="DT45" s="18">
        <v>-1</v>
      </c>
      <c r="DU45" s="26">
        <v>-78928</v>
      </c>
      <c r="DV45" s="917" t="e">
        <f t="shared" si="24"/>
        <v>#DIV/0!</v>
      </c>
      <c r="DW45" s="18" t="s">
        <v>230</v>
      </c>
      <c r="DX45" s="18">
        <v>1</v>
      </c>
      <c r="DY45" s="18"/>
      <c r="DZ45" s="26"/>
      <c r="EA45" s="917">
        <f t="shared" si="25"/>
        <v>0</v>
      </c>
      <c r="EB45" s="18" t="s">
        <v>230</v>
      </c>
      <c r="EC45" s="18">
        <v>2</v>
      </c>
      <c r="ED45" s="18"/>
      <c r="EE45" s="26"/>
      <c r="EF45" s="917">
        <f t="shared" si="26"/>
        <v>0</v>
      </c>
      <c r="EG45" s="18" t="s">
        <v>230</v>
      </c>
      <c r="EH45" s="18"/>
      <c r="EI45" s="18"/>
      <c r="EJ45" s="26"/>
      <c r="EK45" s="917" t="e">
        <f t="shared" si="27"/>
        <v>#DIV/0!</v>
      </c>
      <c r="EL45" s="18" t="s">
        <v>230</v>
      </c>
      <c r="EM45" s="18"/>
      <c r="EN45" s="18"/>
      <c r="EO45" s="26"/>
      <c r="EP45" s="917" t="e">
        <f t="shared" si="28"/>
        <v>#DIV/0!</v>
      </c>
      <c r="EQ45" s="18" t="s">
        <v>230</v>
      </c>
      <c r="ER45" s="18"/>
      <c r="ES45" s="18"/>
      <c r="ET45" s="26"/>
      <c r="EU45" s="917" t="e">
        <f t="shared" si="29"/>
        <v>#DIV/0!</v>
      </c>
      <c r="EV45" s="18" t="s">
        <v>230</v>
      </c>
      <c r="EW45" s="18"/>
      <c r="EX45" s="18"/>
      <c r="EY45" s="26"/>
      <c r="EZ45" s="917" t="e">
        <f t="shared" si="30"/>
        <v>#DIV/0!</v>
      </c>
      <c r="FA45" s="18" t="s">
        <v>230</v>
      </c>
      <c r="FB45" s="18"/>
      <c r="FC45" s="18"/>
      <c r="FD45" s="26"/>
      <c r="FE45" s="917" t="e">
        <f t="shared" si="31"/>
        <v>#DIV/0!</v>
      </c>
      <c r="FF45" s="18" t="s">
        <v>230</v>
      </c>
      <c r="FG45" s="18"/>
      <c r="FH45" s="18"/>
      <c r="FI45" s="26"/>
      <c r="FJ45" s="917" t="e">
        <f t="shared" si="32"/>
        <v>#DIV/0!</v>
      </c>
      <c r="FK45" s="18" t="s">
        <v>230</v>
      </c>
      <c r="FL45" s="18"/>
      <c r="FM45" s="18"/>
      <c r="FN45" s="26"/>
      <c r="FO45" s="917" t="e">
        <f t="shared" si="33"/>
        <v>#DIV/0!</v>
      </c>
      <c r="FP45" s="18" t="s">
        <v>230</v>
      </c>
      <c r="FQ45" s="18"/>
      <c r="FR45" s="18"/>
      <c r="FS45" s="26"/>
      <c r="FT45" s="917" t="e">
        <f t="shared" si="34"/>
        <v>#DIV/0!</v>
      </c>
      <c r="FU45" s="18" t="s">
        <v>230</v>
      </c>
      <c r="FV45" s="18"/>
      <c r="FW45" s="18"/>
      <c r="FX45" s="26"/>
      <c r="FY45" s="917" t="e">
        <f t="shared" si="35"/>
        <v>#DIV/0!</v>
      </c>
      <c r="FZ45" s="18" t="s">
        <v>230</v>
      </c>
      <c r="GA45" s="18"/>
      <c r="GB45" s="18"/>
      <c r="GC45" s="26"/>
      <c r="GD45" s="917" t="e">
        <f t="shared" si="36"/>
        <v>#DIV/0!</v>
      </c>
      <c r="GE45" s="18" t="s">
        <v>230</v>
      </c>
      <c r="GF45" s="18"/>
      <c r="GG45" s="18"/>
      <c r="GH45" s="26"/>
      <c r="GI45" s="917" t="e">
        <f t="shared" si="37"/>
        <v>#DIV/0!</v>
      </c>
      <c r="GJ45" s="18" t="s">
        <v>230</v>
      </c>
      <c r="GK45" s="18"/>
      <c r="GL45" s="18"/>
      <c r="GM45" s="26"/>
      <c r="GN45" s="917" t="e">
        <f t="shared" si="38"/>
        <v>#DIV/0!</v>
      </c>
      <c r="GO45" s="18" t="s">
        <v>230</v>
      </c>
      <c r="GP45" s="18"/>
      <c r="GQ45" s="18"/>
      <c r="GR45" s="26"/>
      <c r="GS45" s="917" t="e">
        <f t="shared" si="39"/>
        <v>#DIV/0!</v>
      </c>
      <c r="GT45" s="18" t="s">
        <v>230</v>
      </c>
      <c r="GU45" s="18"/>
      <c r="GV45" s="18"/>
      <c r="GW45" s="26"/>
      <c r="GX45" s="917" t="e">
        <f t="shared" si="40"/>
        <v>#DIV/0!</v>
      </c>
      <c r="GY45" s="18" t="s">
        <v>230</v>
      </c>
      <c r="GZ45" s="18"/>
      <c r="HA45" s="18"/>
      <c r="HB45" s="26"/>
      <c r="HC45" s="917" t="e">
        <f t="shared" si="41"/>
        <v>#DIV/0!</v>
      </c>
      <c r="HD45" s="18" t="s">
        <v>230</v>
      </c>
      <c r="HE45" s="18"/>
      <c r="HF45" s="18"/>
      <c r="HG45" s="26"/>
      <c r="HH45" s="917" t="e">
        <f t="shared" si="42"/>
        <v>#DIV/0!</v>
      </c>
      <c r="HI45" s="18" t="s">
        <v>230</v>
      </c>
      <c r="HJ45" s="18"/>
      <c r="HK45" s="18"/>
      <c r="HL45" s="26"/>
      <c r="HM45" s="917" t="e">
        <f t="shared" si="43"/>
        <v>#DIV/0!</v>
      </c>
      <c r="HN45" s="18" t="s">
        <v>230</v>
      </c>
      <c r="HO45" s="18"/>
      <c r="HP45" s="18"/>
      <c r="HQ45" s="26"/>
      <c r="HR45" s="917" t="e">
        <f t="shared" si="44"/>
        <v>#DIV/0!</v>
      </c>
      <c r="HS45" s="18" t="s">
        <v>230</v>
      </c>
      <c r="HT45" s="18"/>
      <c r="HU45" s="18"/>
      <c r="HV45" s="26"/>
      <c r="HW45" s="917" t="e">
        <f t="shared" si="45"/>
        <v>#DIV/0!</v>
      </c>
      <c r="HX45" s="18" t="s">
        <v>230</v>
      </c>
      <c r="HY45" s="18"/>
      <c r="HZ45" s="18"/>
      <c r="IA45" s="26"/>
      <c r="IB45" s="917" t="e">
        <f t="shared" si="55"/>
        <v>#DIV/0!</v>
      </c>
      <c r="IC45" s="18" t="s">
        <v>230</v>
      </c>
      <c r="ID45" s="18"/>
      <c r="IE45" s="18"/>
      <c r="IF45" s="26"/>
      <c r="IG45" s="917" t="e">
        <f t="shared" si="46"/>
        <v>#DIV/0!</v>
      </c>
      <c r="IH45" s="18" t="s">
        <v>230</v>
      </c>
      <c r="II45" s="18"/>
      <c r="IJ45" s="18"/>
      <c r="IK45" s="26"/>
      <c r="IL45" s="917" t="e">
        <f t="shared" si="47"/>
        <v>#DIV/0!</v>
      </c>
      <c r="IM45" s="18" t="s">
        <v>230</v>
      </c>
      <c r="IN45" s="18"/>
      <c r="IO45" s="18"/>
      <c r="IP45" s="26"/>
      <c r="IQ45" s="917" t="e">
        <f t="shared" si="48"/>
        <v>#DIV/0!</v>
      </c>
      <c r="IR45" s="18" t="s">
        <v>230</v>
      </c>
      <c r="IS45" s="18"/>
      <c r="IT45" s="18"/>
      <c r="IU45" s="26"/>
      <c r="IV45" s="917" t="e">
        <f t="shared" si="49"/>
        <v>#DIV/0!</v>
      </c>
      <c r="IW45" s="18" t="s">
        <v>230</v>
      </c>
      <c r="IX45" s="18"/>
      <c r="IY45" s="18"/>
      <c r="IZ45" s="26"/>
      <c r="JA45" s="917" t="e">
        <f t="shared" si="50"/>
        <v>#DIV/0!</v>
      </c>
      <c r="JB45" s="79" t="s">
        <v>230</v>
      </c>
      <c r="JC45" s="50">
        <f t="shared" si="51"/>
        <v>63</v>
      </c>
      <c r="JD45" s="50">
        <f t="shared" si="52"/>
        <v>7</v>
      </c>
      <c r="JE45" s="58">
        <f t="shared" si="53"/>
        <v>208992</v>
      </c>
      <c r="JF45" s="904">
        <f t="shared" si="54"/>
        <v>0.1111111111111111</v>
      </c>
    </row>
    <row r="46" spans="1:266" x14ac:dyDescent="0.25">
      <c r="A46" s="1140"/>
      <c r="B46" s="809" t="s">
        <v>234</v>
      </c>
      <c r="C46" s="18"/>
      <c r="D46" s="18"/>
      <c r="E46" s="26"/>
      <c r="F46" s="954" t="e">
        <f t="shared" si="0"/>
        <v>#DIV/0!</v>
      </c>
      <c r="G46" s="809" t="s">
        <v>234</v>
      </c>
      <c r="H46" s="18"/>
      <c r="I46" s="18"/>
      <c r="J46" s="26"/>
      <c r="K46" s="954" t="e">
        <f t="shared" si="1"/>
        <v>#DIV/0!</v>
      </c>
      <c r="L46" s="809" t="s">
        <v>234</v>
      </c>
      <c r="M46" s="18"/>
      <c r="N46" s="18"/>
      <c r="O46" s="26"/>
      <c r="P46" s="954" t="e">
        <f t="shared" si="2"/>
        <v>#DIV/0!</v>
      </c>
      <c r="Q46" s="809" t="s">
        <v>234</v>
      </c>
      <c r="R46" s="18"/>
      <c r="S46" s="18"/>
      <c r="T46" s="26"/>
      <c r="U46" s="954" t="e">
        <f t="shared" si="3"/>
        <v>#DIV/0!</v>
      </c>
      <c r="V46" s="809" t="s">
        <v>234</v>
      </c>
      <c r="W46" s="18"/>
      <c r="X46" s="18"/>
      <c r="Y46" s="26"/>
      <c r="Z46" s="954" t="e">
        <f t="shared" si="4"/>
        <v>#DIV/0!</v>
      </c>
      <c r="AA46" s="809" t="s">
        <v>234</v>
      </c>
      <c r="AB46" s="18"/>
      <c r="AC46" s="18"/>
      <c r="AD46" s="26"/>
      <c r="AE46" s="954" t="e">
        <f t="shared" si="5"/>
        <v>#DIV/0!</v>
      </c>
      <c r="AF46" s="809" t="s">
        <v>234</v>
      </c>
      <c r="AG46" s="18"/>
      <c r="AH46" s="18"/>
      <c r="AI46" s="26"/>
      <c r="AJ46" s="954" t="e">
        <f t="shared" si="6"/>
        <v>#DIV/0!</v>
      </c>
      <c r="AK46" s="809" t="s">
        <v>234</v>
      </c>
      <c r="AL46" s="18"/>
      <c r="AM46" s="18"/>
      <c r="AN46" s="26"/>
      <c r="AO46" s="954" t="e">
        <f t="shared" si="7"/>
        <v>#DIV/0!</v>
      </c>
      <c r="AP46" s="809" t="s">
        <v>234</v>
      </c>
      <c r="AQ46" s="18"/>
      <c r="AR46" s="18"/>
      <c r="AS46" s="26"/>
      <c r="AT46" s="954" t="e">
        <f t="shared" si="8"/>
        <v>#DIV/0!</v>
      </c>
      <c r="AU46" s="809" t="s">
        <v>234</v>
      </c>
      <c r="AV46" s="18"/>
      <c r="AW46" s="18"/>
      <c r="AX46" s="26"/>
      <c r="AY46" s="954" t="e">
        <f t="shared" si="9"/>
        <v>#DIV/0!</v>
      </c>
      <c r="AZ46" s="809" t="s">
        <v>234</v>
      </c>
      <c r="BA46" s="18"/>
      <c r="BB46" s="18"/>
      <c r="BC46" s="26"/>
      <c r="BD46" s="954" t="e">
        <f t="shared" si="10"/>
        <v>#DIV/0!</v>
      </c>
      <c r="BE46" s="809" t="s">
        <v>234</v>
      </c>
      <c r="BF46" s="18"/>
      <c r="BG46" s="18"/>
      <c r="BH46" s="26"/>
      <c r="BI46" s="954" t="e">
        <f t="shared" si="11"/>
        <v>#DIV/0!</v>
      </c>
      <c r="BJ46" s="809" t="s">
        <v>234</v>
      </c>
      <c r="BK46" s="18"/>
      <c r="BL46" s="18"/>
      <c r="BM46" s="26"/>
      <c r="BN46" s="954" t="e">
        <f t="shared" si="12"/>
        <v>#DIV/0!</v>
      </c>
      <c r="BO46" s="809" t="s">
        <v>234</v>
      </c>
      <c r="BP46" s="18"/>
      <c r="BQ46" s="18"/>
      <c r="BR46" s="26"/>
      <c r="BS46" s="954" t="e">
        <f t="shared" si="13"/>
        <v>#DIV/0!</v>
      </c>
      <c r="BT46" s="809" t="s">
        <v>234</v>
      </c>
      <c r="BU46" s="18"/>
      <c r="BV46" s="18"/>
      <c r="BW46" s="26"/>
      <c r="BX46" s="954" t="e">
        <f t="shared" si="14"/>
        <v>#DIV/0!</v>
      </c>
      <c r="BY46" s="809" t="s">
        <v>234</v>
      </c>
      <c r="BZ46" s="18"/>
      <c r="CA46" s="18"/>
      <c r="CB46" s="26"/>
      <c r="CC46" s="954" t="e">
        <f t="shared" si="15"/>
        <v>#DIV/0!</v>
      </c>
      <c r="CD46" s="809" t="s">
        <v>234</v>
      </c>
      <c r="CE46" s="18"/>
      <c r="CF46" s="18"/>
      <c r="CG46" s="26"/>
      <c r="CH46" s="954" t="e">
        <f t="shared" si="16"/>
        <v>#DIV/0!</v>
      </c>
      <c r="CI46" s="809" t="s">
        <v>234</v>
      </c>
      <c r="CJ46" s="18"/>
      <c r="CK46" s="18"/>
      <c r="CL46" s="26"/>
      <c r="CM46" s="907" t="e">
        <f t="shared" si="17"/>
        <v>#DIV/0!</v>
      </c>
      <c r="CN46" s="17" t="s">
        <v>234</v>
      </c>
      <c r="CO46" s="18"/>
      <c r="CP46" s="18"/>
      <c r="CQ46" s="26"/>
      <c r="CR46" s="917" t="e">
        <f t="shared" si="18"/>
        <v>#DIV/0!</v>
      </c>
      <c r="CS46" s="18" t="s">
        <v>234</v>
      </c>
      <c r="CT46" s="18"/>
      <c r="CU46" s="18"/>
      <c r="CV46" s="26"/>
      <c r="CW46" s="917" t="e">
        <f t="shared" si="19"/>
        <v>#DIV/0!</v>
      </c>
      <c r="CX46" s="18" t="s">
        <v>234</v>
      </c>
      <c r="CY46" s="18"/>
      <c r="CZ46" s="18"/>
      <c r="DA46" s="26"/>
      <c r="DB46" s="917" t="e">
        <f t="shared" si="20"/>
        <v>#DIV/0!</v>
      </c>
      <c r="DC46" s="18" t="s">
        <v>234</v>
      </c>
      <c r="DD46" s="18"/>
      <c r="DE46" s="18"/>
      <c r="DF46" s="26"/>
      <c r="DG46" s="917" t="e">
        <f t="shared" si="21"/>
        <v>#DIV/0!</v>
      </c>
      <c r="DH46" s="18" t="s">
        <v>234</v>
      </c>
      <c r="DI46" s="18"/>
      <c r="DJ46" s="18"/>
      <c r="DK46" s="26"/>
      <c r="DL46" s="917" t="e">
        <f t="shared" si="22"/>
        <v>#DIV/0!</v>
      </c>
      <c r="DM46" s="18" t="s">
        <v>234</v>
      </c>
      <c r="DN46" s="18"/>
      <c r="DO46" s="18"/>
      <c r="DP46" s="26"/>
      <c r="DQ46" s="917" t="e">
        <f t="shared" si="23"/>
        <v>#DIV/0!</v>
      </c>
      <c r="DR46" s="18" t="s">
        <v>234</v>
      </c>
      <c r="DS46" s="18"/>
      <c r="DT46" s="18"/>
      <c r="DU46" s="26"/>
      <c r="DV46" s="917" t="e">
        <f t="shared" si="24"/>
        <v>#DIV/0!</v>
      </c>
      <c r="DW46" s="18" t="s">
        <v>234</v>
      </c>
      <c r="DX46" s="18"/>
      <c r="DY46" s="18"/>
      <c r="DZ46" s="26"/>
      <c r="EA46" s="917" t="e">
        <f t="shared" si="25"/>
        <v>#DIV/0!</v>
      </c>
      <c r="EB46" s="18" t="s">
        <v>234</v>
      </c>
      <c r="EC46" s="18"/>
      <c r="ED46" s="18"/>
      <c r="EE46" s="26"/>
      <c r="EF46" s="917" t="e">
        <f t="shared" si="26"/>
        <v>#DIV/0!</v>
      </c>
      <c r="EG46" s="18" t="s">
        <v>234</v>
      </c>
      <c r="EH46" s="18"/>
      <c r="EI46" s="18"/>
      <c r="EJ46" s="26"/>
      <c r="EK46" s="917" t="e">
        <f t="shared" si="27"/>
        <v>#DIV/0!</v>
      </c>
      <c r="EL46" s="18" t="s">
        <v>234</v>
      </c>
      <c r="EM46" s="18"/>
      <c r="EN46" s="18"/>
      <c r="EO46" s="26"/>
      <c r="EP46" s="917" t="e">
        <f t="shared" si="28"/>
        <v>#DIV/0!</v>
      </c>
      <c r="EQ46" s="18" t="s">
        <v>234</v>
      </c>
      <c r="ER46" s="18"/>
      <c r="ES46" s="18"/>
      <c r="ET46" s="26"/>
      <c r="EU46" s="917" t="e">
        <f t="shared" si="29"/>
        <v>#DIV/0!</v>
      </c>
      <c r="EV46" s="18" t="s">
        <v>234</v>
      </c>
      <c r="EW46" s="18"/>
      <c r="EX46" s="18"/>
      <c r="EY46" s="26"/>
      <c r="EZ46" s="917" t="e">
        <f t="shared" si="30"/>
        <v>#DIV/0!</v>
      </c>
      <c r="FA46" s="18" t="s">
        <v>234</v>
      </c>
      <c r="FB46" s="18"/>
      <c r="FC46" s="18"/>
      <c r="FD46" s="26"/>
      <c r="FE46" s="917" t="e">
        <f t="shared" si="31"/>
        <v>#DIV/0!</v>
      </c>
      <c r="FF46" s="18" t="s">
        <v>234</v>
      </c>
      <c r="FG46" s="18"/>
      <c r="FH46" s="18"/>
      <c r="FI46" s="26"/>
      <c r="FJ46" s="917" t="e">
        <f t="shared" si="32"/>
        <v>#DIV/0!</v>
      </c>
      <c r="FK46" s="18" t="s">
        <v>234</v>
      </c>
      <c r="FL46" s="18"/>
      <c r="FM46" s="18"/>
      <c r="FN46" s="26"/>
      <c r="FO46" s="917" t="e">
        <f t="shared" si="33"/>
        <v>#DIV/0!</v>
      </c>
      <c r="FP46" s="18" t="s">
        <v>234</v>
      </c>
      <c r="FQ46" s="18"/>
      <c r="FR46" s="18"/>
      <c r="FS46" s="26"/>
      <c r="FT46" s="917" t="e">
        <f t="shared" si="34"/>
        <v>#DIV/0!</v>
      </c>
      <c r="FU46" s="18" t="s">
        <v>234</v>
      </c>
      <c r="FV46" s="18"/>
      <c r="FW46" s="18"/>
      <c r="FX46" s="26"/>
      <c r="FY46" s="917" t="e">
        <f t="shared" si="35"/>
        <v>#DIV/0!</v>
      </c>
      <c r="FZ46" s="18" t="s">
        <v>234</v>
      </c>
      <c r="GA46" s="18"/>
      <c r="GB46" s="18"/>
      <c r="GC46" s="26"/>
      <c r="GD46" s="917" t="e">
        <f t="shared" si="36"/>
        <v>#DIV/0!</v>
      </c>
      <c r="GE46" s="18" t="s">
        <v>234</v>
      </c>
      <c r="GF46" s="18"/>
      <c r="GG46" s="18"/>
      <c r="GH46" s="26"/>
      <c r="GI46" s="917" t="e">
        <f t="shared" si="37"/>
        <v>#DIV/0!</v>
      </c>
      <c r="GJ46" s="18" t="s">
        <v>234</v>
      </c>
      <c r="GK46" s="18"/>
      <c r="GL46" s="18"/>
      <c r="GM46" s="26"/>
      <c r="GN46" s="917" t="e">
        <f t="shared" si="38"/>
        <v>#DIV/0!</v>
      </c>
      <c r="GO46" s="18" t="s">
        <v>234</v>
      </c>
      <c r="GP46" s="18"/>
      <c r="GQ46" s="18"/>
      <c r="GR46" s="26"/>
      <c r="GS46" s="917" t="e">
        <f t="shared" si="39"/>
        <v>#DIV/0!</v>
      </c>
      <c r="GT46" s="18" t="s">
        <v>234</v>
      </c>
      <c r="GU46" s="18"/>
      <c r="GV46" s="18"/>
      <c r="GW46" s="26"/>
      <c r="GX46" s="917" t="e">
        <f t="shared" si="40"/>
        <v>#DIV/0!</v>
      </c>
      <c r="GY46" s="18" t="s">
        <v>234</v>
      </c>
      <c r="GZ46" s="18"/>
      <c r="HA46" s="18"/>
      <c r="HB46" s="26"/>
      <c r="HC46" s="917" t="e">
        <f t="shared" si="41"/>
        <v>#DIV/0!</v>
      </c>
      <c r="HD46" s="18" t="s">
        <v>234</v>
      </c>
      <c r="HE46" s="18"/>
      <c r="HF46" s="18"/>
      <c r="HG46" s="26"/>
      <c r="HH46" s="917" t="e">
        <f t="shared" si="42"/>
        <v>#DIV/0!</v>
      </c>
      <c r="HI46" s="18" t="s">
        <v>234</v>
      </c>
      <c r="HJ46" s="18"/>
      <c r="HK46" s="18"/>
      <c r="HL46" s="26"/>
      <c r="HM46" s="917" t="e">
        <f t="shared" si="43"/>
        <v>#DIV/0!</v>
      </c>
      <c r="HN46" s="18" t="s">
        <v>234</v>
      </c>
      <c r="HO46" s="18"/>
      <c r="HP46" s="18"/>
      <c r="HQ46" s="26"/>
      <c r="HR46" s="917" t="e">
        <f t="shared" si="44"/>
        <v>#DIV/0!</v>
      </c>
      <c r="HS46" s="18" t="s">
        <v>234</v>
      </c>
      <c r="HT46" s="18"/>
      <c r="HU46" s="18"/>
      <c r="HV46" s="26"/>
      <c r="HW46" s="917" t="e">
        <f t="shared" si="45"/>
        <v>#DIV/0!</v>
      </c>
      <c r="HX46" s="18" t="s">
        <v>234</v>
      </c>
      <c r="HY46" s="18"/>
      <c r="HZ46" s="18"/>
      <c r="IA46" s="26"/>
      <c r="IB46" s="917" t="e">
        <f t="shared" si="55"/>
        <v>#DIV/0!</v>
      </c>
      <c r="IC46" s="18" t="s">
        <v>234</v>
      </c>
      <c r="ID46" s="18"/>
      <c r="IE46" s="18"/>
      <c r="IF46" s="26"/>
      <c r="IG46" s="917" t="e">
        <f t="shared" si="46"/>
        <v>#DIV/0!</v>
      </c>
      <c r="IH46" s="18" t="s">
        <v>234</v>
      </c>
      <c r="II46" s="18"/>
      <c r="IJ46" s="18"/>
      <c r="IK46" s="26"/>
      <c r="IL46" s="917" t="e">
        <f t="shared" si="47"/>
        <v>#DIV/0!</v>
      </c>
      <c r="IM46" s="18" t="s">
        <v>234</v>
      </c>
      <c r="IN46" s="18"/>
      <c r="IO46" s="18"/>
      <c r="IP46" s="26"/>
      <c r="IQ46" s="917" t="e">
        <f t="shared" si="48"/>
        <v>#DIV/0!</v>
      </c>
      <c r="IR46" s="18" t="s">
        <v>234</v>
      </c>
      <c r="IS46" s="18"/>
      <c r="IT46" s="18"/>
      <c r="IU46" s="26"/>
      <c r="IV46" s="917" t="e">
        <f t="shared" si="49"/>
        <v>#DIV/0!</v>
      </c>
      <c r="IW46" s="18" t="s">
        <v>234</v>
      </c>
      <c r="IX46" s="18"/>
      <c r="IY46" s="18"/>
      <c r="IZ46" s="26"/>
      <c r="JA46" s="917" t="e">
        <f t="shared" si="50"/>
        <v>#DIV/0!</v>
      </c>
      <c r="JB46" s="79" t="s">
        <v>234</v>
      </c>
      <c r="JC46" s="50">
        <f t="shared" si="51"/>
        <v>0</v>
      </c>
      <c r="JD46" s="50">
        <f t="shared" si="52"/>
        <v>0</v>
      </c>
      <c r="JE46" s="58">
        <f t="shared" si="53"/>
        <v>0</v>
      </c>
      <c r="JF46" s="904" t="e">
        <f t="shared" si="54"/>
        <v>#DIV/0!</v>
      </c>
    </row>
    <row r="47" spans="1:266" x14ac:dyDescent="0.25">
      <c r="A47" s="1140"/>
      <c r="B47" s="809" t="s">
        <v>232</v>
      </c>
      <c r="C47" s="18"/>
      <c r="D47" s="18"/>
      <c r="E47" s="26"/>
      <c r="F47" s="954" t="e">
        <f t="shared" si="0"/>
        <v>#DIV/0!</v>
      </c>
      <c r="G47" s="809" t="s">
        <v>232</v>
      </c>
      <c r="H47" s="18"/>
      <c r="I47" s="18"/>
      <c r="J47" s="26"/>
      <c r="K47" s="954" t="e">
        <f t="shared" si="1"/>
        <v>#DIV/0!</v>
      </c>
      <c r="L47" s="809" t="s">
        <v>232</v>
      </c>
      <c r="M47" s="18"/>
      <c r="N47" s="18"/>
      <c r="O47" s="26"/>
      <c r="P47" s="954" t="e">
        <f t="shared" si="2"/>
        <v>#DIV/0!</v>
      </c>
      <c r="Q47" s="809" t="s">
        <v>232</v>
      </c>
      <c r="R47" s="18"/>
      <c r="S47" s="18"/>
      <c r="T47" s="26"/>
      <c r="U47" s="954" t="e">
        <f t="shared" si="3"/>
        <v>#DIV/0!</v>
      </c>
      <c r="V47" s="809" t="s">
        <v>232</v>
      </c>
      <c r="W47" s="18"/>
      <c r="X47" s="18"/>
      <c r="Y47" s="26"/>
      <c r="Z47" s="954" t="e">
        <f t="shared" si="4"/>
        <v>#DIV/0!</v>
      </c>
      <c r="AA47" s="809" t="s">
        <v>232</v>
      </c>
      <c r="AB47" s="18"/>
      <c r="AC47" s="18"/>
      <c r="AD47" s="26"/>
      <c r="AE47" s="954" t="e">
        <f t="shared" si="5"/>
        <v>#DIV/0!</v>
      </c>
      <c r="AF47" s="809" t="s">
        <v>232</v>
      </c>
      <c r="AG47" s="18"/>
      <c r="AH47" s="18"/>
      <c r="AI47" s="26"/>
      <c r="AJ47" s="954" t="e">
        <f t="shared" si="6"/>
        <v>#DIV/0!</v>
      </c>
      <c r="AK47" s="809" t="s">
        <v>232</v>
      </c>
      <c r="AL47" s="18"/>
      <c r="AM47" s="18"/>
      <c r="AN47" s="26"/>
      <c r="AO47" s="954" t="e">
        <f t="shared" si="7"/>
        <v>#DIV/0!</v>
      </c>
      <c r="AP47" s="809" t="s">
        <v>232</v>
      </c>
      <c r="AQ47" s="18"/>
      <c r="AR47" s="18"/>
      <c r="AS47" s="26"/>
      <c r="AT47" s="954" t="e">
        <f t="shared" si="8"/>
        <v>#DIV/0!</v>
      </c>
      <c r="AU47" s="809" t="s">
        <v>232</v>
      </c>
      <c r="AV47" s="18"/>
      <c r="AW47" s="18"/>
      <c r="AX47" s="26"/>
      <c r="AY47" s="954" t="e">
        <f t="shared" si="9"/>
        <v>#DIV/0!</v>
      </c>
      <c r="AZ47" s="809" t="s">
        <v>232</v>
      </c>
      <c r="BA47" s="18"/>
      <c r="BB47" s="18"/>
      <c r="BC47" s="26"/>
      <c r="BD47" s="954" t="e">
        <f t="shared" si="10"/>
        <v>#DIV/0!</v>
      </c>
      <c r="BE47" s="809" t="s">
        <v>232</v>
      </c>
      <c r="BF47" s="18"/>
      <c r="BG47" s="18"/>
      <c r="BH47" s="26"/>
      <c r="BI47" s="954" t="e">
        <f t="shared" si="11"/>
        <v>#DIV/0!</v>
      </c>
      <c r="BJ47" s="809" t="s">
        <v>232</v>
      </c>
      <c r="BK47" s="18"/>
      <c r="BL47" s="18"/>
      <c r="BM47" s="26"/>
      <c r="BN47" s="954" t="e">
        <f t="shared" si="12"/>
        <v>#DIV/0!</v>
      </c>
      <c r="BO47" s="809" t="s">
        <v>232</v>
      </c>
      <c r="BP47" s="18"/>
      <c r="BQ47" s="18"/>
      <c r="BR47" s="26"/>
      <c r="BS47" s="954" t="e">
        <f t="shared" si="13"/>
        <v>#DIV/0!</v>
      </c>
      <c r="BT47" s="809" t="s">
        <v>232</v>
      </c>
      <c r="BU47" s="18"/>
      <c r="BV47" s="18"/>
      <c r="BW47" s="26"/>
      <c r="BX47" s="954" t="e">
        <f t="shared" si="14"/>
        <v>#DIV/0!</v>
      </c>
      <c r="BY47" s="809" t="s">
        <v>232</v>
      </c>
      <c r="BZ47" s="18"/>
      <c r="CA47" s="18"/>
      <c r="CB47" s="26"/>
      <c r="CC47" s="954" t="e">
        <f t="shared" si="15"/>
        <v>#DIV/0!</v>
      </c>
      <c r="CD47" s="809" t="s">
        <v>232</v>
      </c>
      <c r="CE47" s="18"/>
      <c r="CF47" s="18"/>
      <c r="CG47" s="26"/>
      <c r="CH47" s="954" t="e">
        <f t="shared" si="16"/>
        <v>#DIV/0!</v>
      </c>
      <c r="CI47" s="809" t="s">
        <v>232</v>
      </c>
      <c r="CJ47" s="18"/>
      <c r="CK47" s="18"/>
      <c r="CL47" s="26"/>
      <c r="CM47" s="907" t="e">
        <f t="shared" si="17"/>
        <v>#DIV/0!</v>
      </c>
      <c r="CN47" s="17" t="s">
        <v>232</v>
      </c>
      <c r="CO47" s="18"/>
      <c r="CP47" s="18"/>
      <c r="CQ47" s="26"/>
      <c r="CR47" s="917" t="e">
        <f t="shared" si="18"/>
        <v>#DIV/0!</v>
      </c>
      <c r="CS47" s="18" t="s">
        <v>232</v>
      </c>
      <c r="CT47" s="18"/>
      <c r="CU47" s="18"/>
      <c r="CV47" s="26"/>
      <c r="CW47" s="917" t="e">
        <f t="shared" si="19"/>
        <v>#DIV/0!</v>
      </c>
      <c r="CX47" s="18" t="s">
        <v>232</v>
      </c>
      <c r="CY47" s="18"/>
      <c r="CZ47" s="18"/>
      <c r="DA47" s="26"/>
      <c r="DB47" s="917" t="e">
        <f t="shared" si="20"/>
        <v>#DIV/0!</v>
      </c>
      <c r="DC47" s="18" t="s">
        <v>232</v>
      </c>
      <c r="DD47" s="18"/>
      <c r="DE47" s="18"/>
      <c r="DF47" s="26"/>
      <c r="DG47" s="917" t="e">
        <f t="shared" si="21"/>
        <v>#DIV/0!</v>
      </c>
      <c r="DH47" s="18" t="s">
        <v>232</v>
      </c>
      <c r="DI47" s="18"/>
      <c r="DJ47" s="18"/>
      <c r="DK47" s="26"/>
      <c r="DL47" s="917" t="e">
        <f t="shared" si="22"/>
        <v>#DIV/0!</v>
      </c>
      <c r="DM47" s="18" t="s">
        <v>232</v>
      </c>
      <c r="DN47" s="18"/>
      <c r="DO47" s="18"/>
      <c r="DP47" s="26"/>
      <c r="DQ47" s="917" t="e">
        <f t="shared" si="23"/>
        <v>#DIV/0!</v>
      </c>
      <c r="DR47" s="18" t="s">
        <v>232</v>
      </c>
      <c r="DS47" s="18"/>
      <c r="DT47" s="18"/>
      <c r="DU47" s="26"/>
      <c r="DV47" s="917" t="e">
        <f t="shared" si="24"/>
        <v>#DIV/0!</v>
      </c>
      <c r="DW47" s="18" t="s">
        <v>232</v>
      </c>
      <c r="DX47" s="18"/>
      <c r="DY47" s="18"/>
      <c r="DZ47" s="26"/>
      <c r="EA47" s="917" t="e">
        <f t="shared" si="25"/>
        <v>#DIV/0!</v>
      </c>
      <c r="EB47" s="18" t="s">
        <v>232</v>
      </c>
      <c r="EC47" s="18"/>
      <c r="ED47" s="18"/>
      <c r="EE47" s="26"/>
      <c r="EF47" s="917" t="e">
        <f t="shared" si="26"/>
        <v>#DIV/0!</v>
      </c>
      <c r="EG47" s="18" t="s">
        <v>232</v>
      </c>
      <c r="EH47" s="18"/>
      <c r="EI47" s="18"/>
      <c r="EJ47" s="26"/>
      <c r="EK47" s="917" t="e">
        <f t="shared" si="27"/>
        <v>#DIV/0!</v>
      </c>
      <c r="EL47" s="18" t="s">
        <v>232</v>
      </c>
      <c r="EM47" s="18"/>
      <c r="EN47" s="18"/>
      <c r="EO47" s="26"/>
      <c r="EP47" s="917" t="e">
        <f t="shared" si="28"/>
        <v>#DIV/0!</v>
      </c>
      <c r="EQ47" s="18" t="s">
        <v>232</v>
      </c>
      <c r="ER47" s="18"/>
      <c r="ES47" s="18"/>
      <c r="ET47" s="26"/>
      <c r="EU47" s="917" t="e">
        <f t="shared" si="29"/>
        <v>#DIV/0!</v>
      </c>
      <c r="EV47" s="18" t="s">
        <v>232</v>
      </c>
      <c r="EW47" s="18"/>
      <c r="EX47" s="18"/>
      <c r="EY47" s="26"/>
      <c r="EZ47" s="917" t="e">
        <f t="shared" si="30"/>
        <v>#DIV/0!</v>
      </c>
      <c r="FA47" s="18" t="s">
        <v>232</v>
      </c>
      <c r="FB47" s="18"/>
      <c r="FC47" s="18"/>
      <c r="FD47" s="26"/>
      <c r="FE47" s="917" t="e">
        <f t="shared" si="31"/>
        <v>#DIV/0!</v>
      </c>
      <c r="FF47" s="18" t="s">
        <v>232</v>
      </c>
      <c r="FG47" s="18"/>
      <c r="FH47" s="18"/>
      <c r="FI47" s="26"/>
      <c r="FJ47" s="917" t="e">
        <f t="shared" si="32"/>
        <v>#DIV/0!</v>
      </c>
      <c r="FK47" s="18" t="s">
        <v>232</v>
      </c>
      <c r="FL47" s="18"/>
      <c r="FM47" s="18"/>
      <c r="FN47" s="26"/>
      <c r="FO47" s="917" t="e">
        <f t="shared" si="33"/>
        <v>#DIV/0!</v>
      </c>
      <c r="FP47" s="18" t="s">
        <v>232</v>
      </c>
      <c r="FQ47" s="18"/>
      <c r="FR47" s="18"/>
      <c r="FS47" s="26"/>
      <c r="FT47" s="917" t="e">
        <f t="shared" si="34"/>
        <v>#DIV/0!</v>
      </c>
      <c r="FU47" s="18" t="s">
        <v>232</v>
      </c>
      <c r="FV47" s="18"/>
      <c r="FW47" s="18"/>
      <c r="FX47" s="26"/>
      <c r="FY47" s="917" t="e">
        <f t="shared" si="35"/>
        <v>#DIV/0!</v>
      </c>
      <c r="FZ47" s="18" t="s">
        <v>232</v>
      </c>
      <c r="GA47" s="18"/>
      <c r="GB47" s="18"/>
      <c r="GC47" s="26"/>
      <c r="GD47" s="917" t="e">
        <f t="shared" si="36"/>
        <v>#DIV/0!</v>
      </c>
      <c r="GE47" s="18" t="s">
        <v>232</v>
      </c>
      <c r="GF47" s="18"/>
      <c r="GG47" s="18"/>
      <c r="GH47" s="26"/>
      <c r="GI47" s="917" t="e">
        <f t="shared" si="37"/>
        <v>#DIV/0!</v>
      </c>
      <c r="GJ47" s="18" t="s">
        <v>232</v>
      </c>
      <c r="GK47" s="18"/>
      <c r="GL47" s="18"/>
      <c r="GM47" s="26"/>
      <c r="GN47" s="917" t="e">
        <f t="shared" si="38"/>
        <v>#DIV/0!</v>
      </c>
      <c r="GO47" s="18" t="s">
        <v>232</v>
      </c>
      <c r="GP47" s="18"/>
      <c r="GQ47" s="18"/>
      <c r="GR47" s="26"/>
      <c r="GS47" s="917" t="e">
        <f t="shared" si="39"/>
        <v>#DIV/0!</v>
      </c>
      <c r="GT47" s="18" t="s">
        <v>232</v>
      </c>
      <c r="GU47" s="18"/>
      <c r="GV47" s="18"/>
      <c r="GW47" s="26"/>
      <c r="GX47" s="917" t="e">
        <f t="shared" si="40"/>
        <v>#DIV/0!</v>
      </c>
      <c r="GY47" s="18" t="s">
        <v>232</v>
      </c>
      <c r="GZ47" s="18"/>
      <c r="HA47" s="18"/>
      <c r="HB47" s="26"/>
      <c r="HC47" s="917" t="e">
        <f t="shared" si="41"/>
        <v>#DIV/0!</v>
      </c>
      <c r="HD47" s="18" t="s">
        <v>232</v>
      </c>
      <c r="HE47" s="18"/>
      <c r="HF47" s="18"/>
      <c r="HG47" s="26"/>
      <c r="HH47" s="917" t="e">
        <f t="shared" si="42"/>
        <v>#DIV/0!</v>
      </c>
      <c r="HI47" s="18" t="s">
        <v>232</v>
      </c>
      <c r="HJ47" s="18"/>
      <c r="HK47" s="18"/>
      <c r="HL47" s="26"/>
      <c r="HM47" s="917" t="e">
        <f t="shared" si="43"/>
        <v>#DIV/0!</v>
      </c>
      <c r="HN47" s="18" t="s">
        <v>232</v>
      </c>
      <c r="HO47" s="18"/>
      <c r="HP47" s="18"/>
      <c r="HQ47" s="26"/>
      <c r="HR47" s="917" t="e">
        <f t="shared" si="44"/>
        <v>#DIV/0!</v>
      </c>
      <c r="HS47" s="18" t="s">
        <v>232</v>
      </c>
      <c r="HT47" s="18"/>
      <c r="HU47" s="18"/>
      <c r="HV47" s="26"/>
      <c r="HW47" s="917" t="e">
        <f t="shared" si="45"/>
        <v>#DIV/0!</v>
      </c>
      <c r="HX47" s="18" t="s">
        <v>232</v>
      </c>
      <c r="HY47" s="18"/>
      <c r="HZ47" s="18"/>
      <c r="IA47" s="26"/>
      <c r="IB47" s="917" t="e">
        <f t="shared" si="55"/>
        <v>#DIV/0!</v>
      </c>
      <c r="IC47" s="18" t="s">
        <v>232</v>
      </c>
      <c r="ID47" s="18"/>
      <c r="IE47" s="18"/>
      <c r="IF47" s="26"/>
      <c r="IG47" s="917" t="e">
        <f t="shared" si="46"/>
        <v>#DIV/0!</v>
      </c>
      <c r="IH47" s="18" t="s">
        <v>232</v>
      </c>
      <c r="II47" s="18"/>
      <c r="IJ47" s="18"/>
      <c r="IK47" s="26"/>
      <c r="IL47" s="917" t="e">
        <f t="shared" si="47"/>
        <v>#DIV/0!</v>
      </c>
      <c r="IM47" s="18" t="s">
        <v>232</v>
      </c>
      <c r="IN47" s="18"/>
      <c r="IO47" s="18"/>
      <c r="IP47" s="26"/>
      <c r="IQ47" s="917" t="e">
        <f t="shared" si="48"/>
        <v>#DIV/0!</v>
      </c>
      <c r="IR47" s="18" t="s">
        <v>232</v>
      </c>
      <c r="IS47" s="18"/>
      <c r="IT47" s="18"/>
      <c r="IU47" s="26"/>
      <c r="IV47" s="917" t="e">
        <f t="shared" si="49"/>
        <v>#DIV/0!</v>
      </c>
      <c r="IW47" s="18" t="s">
        <v>232</v>
      </c>
      <c r="IX47" s="18"/>
      <c r="IY47" s="18"/>
      <c r="IZ47" s="26"/>
      <c r="JA47" s="917" t="e">
        <f t="shared" si="50"/>
        <v>#DIV/0!</v>
      </c>
      <c r="JB47" s="79" t="s">
        <v>232</v>
      </c>
      <c r="JC47" s="50">
        <f t="shared" si="51"/>
        <v>0</v>
      </c>
      <c r="JD47" s="50">
        <f t="shared" si="52"/>
        <v>0</v>
      </c>
      <c r="JE47" s="58">
        <f t="shared" si="53"/>
        <v>0</v>
      </c>
      <c r="JF47" s="904" t="e">
        <f t="shared" si="54"/>
        <v>#DIV/0!</v>
      </c>
    </row>
    <row r="48" spans="1:266" x14ac:dyDescent="0.25">
      <c r="A48" s="1140"/>
      <c r="B48" s="809" t="s">
        <v>236</v>
      </c>
      <c r="C48" s="18"/>
      <c r="D48" s="18"/>
      <c r="E48" s="26"/>
      <c r="F48" s="954" t="e">
        <f t="shared" si="0"/>
        <v>#DIV/0!</v>
      </c>
      <c r="G48" s="809" t="s">
        <v>236</v>
      </c>
      <c r="H48" s="18"/>
      <c r="I48" s="18"/>
      <c r="J48" s="26"/>
      <c r="K48" s="954" t="e">
        <f t="shared" si="1"/>
        <v>#DIV/0!</v>
      </c>
      <c r="L48" s="809" t="s">
        <v>236</v>
      </c>
      <c r="M48" s="18"/>
      <c r="N48" s="18"/>
      <c r="O48" s="26"/>
      <c r="P48" s="954" t="e">
        <f t="shared" si="2"/>
        <v>#DIV/0!</v>
      </c>
      <c r="Q48" s="809" t="s">
        <v>236</v>
      </c>
      <c r="R48" s="18"/>
      <c r="S48" s="18"/>
      <c r="T48" s="26"/>
      <c r="U48" s="954" t="e">
        <f t="shared" si="3"/>
        <v>#DIV/0!</v>
      </c>
      <c r="V48" s="809" t="s">
        <v>236</v>
      </c>
      <c r="W48" s="18"/>
      <c r="X48" s="18"/>
      <c r="Y48" s="26"/>
      <c r="Z48" s="954" t="e">
        <f t="shared" si="4"/>
        <v>#DIV/0!</v>
      </c>
      <c r="AA48" s="809" t="s">
        <v>236</v>
      </c>
      <c r="AB48" s="18">
        <v>2</v>
      </c>
      <c r="AC48" s="18"/>
      <c r="AD48" s="26">
        <v>0</v>
      </c>
      <c r="AE48" s="954">
        <f t="shared" si="5"/>
        <v>0</v>
      </c>
      <c r="AF48" s="809" t="s">
        <v>236</v>
      </c>
      <c r="AG48" s="18">
        <v>1</v>
      </c>
      <c r="AH48" s="18">
        <v>1</v>
      </c>
      <c r="AI48" s="26">
        <v>17999</v>
      </c>
      <c r="AJ48" s="954">
        <f t="shared" si="6"/>
        <v>1</v>
      </c>
      <c r="AK48" s="809" t="s">
        <v>236</v>
      </c>
      <c r="AL48" s="18">
        <v>1</v>
      </c>
      <c r="AM48" s="18"/>
      <c r="AN48" s="26"/>
      <c r="AO48" s="954">
        <f t="shared" si="7"/>
        <v>0</v>
      </c>
      <c r="AP48" s="809" t="s">
        <v>236</v>
      </c>
      <c r="AQ48" s="18">
        <v>1</v>
      </c>
      <c r="AR48" s="18"/>
      <c r="AS48" s="26"/>
      <c r="AT48" s="954">
        <f t="shared" si="8"/>
        <v>0</v>
      </c>
      <c r="AU48" s="809" t="s">
        <v>236</v>
      </c>
      <c r="AV48" s="18">
        <v>1</v>
      </c>
      <c r="AW48" s="18">
        <v>1</v>
      </c>
      <c r="AX48" s="26">
        <v>60970</v>
      </c>
      <c r="AY48" s="954">
        <v>609.70000000000005</v>
      </c>
      <c r="AZ48" s="809" t="s">
        <v>236</v>
      </c>
      <c r="BA48" s="18"/>
      <c r="BB48" s="18"/>
      <c r="BC48" s="26"/>
      <c r="BD48" s="954" t="e">
        <f t="shared" si="10"/>
        <v>#DIV/0!</v>
      </c>
      <c r="BE48" s="809" t="s">
        <v>236</v>
      </c>
      <c r="BF48" s="18">
        <v>2</v>
      </c>
      <c r="BG48" s="18"/>
      <c r="BH48" s="26"/>
      <c r="BI48" s="954">
        <f t="shared" si="11"/>
        <v>0</v>
      </c>
      <c r="BJ48" s="809" t="s">
        <v>236</v>
      </c>
      <c r="BK48" s="18"/>
      <c r="BL48" s="18"/>
      <c r="BM48" s="26"/>
      <c r="BN48" s="954" t="e">
        <f t="shared" si="12"/>
        <v>#DIV/0!</v>
      </c>
      <c r="BO48" s="809" t="s">
        <v>236</v>
      </c>
      <c r="BP48" s="18"/>
      <c r="BQ48" s="18">
        <v>1</v>
      </c>
      <c r="BR48" s="26">
        <v>21799</v>
      </c>
      <c r="BS48" s="954" t="e">
        <f t="shared" si="13"/>
        <v>#DIV/0!</v>
      </c>
      <c r="BT48" s="809" t="s">
        <v>236</v>
      </c>
      <c r="BU48" s="18">
        <v>1</v>
      </c>
      <c r="BV48" s="18"/>
      <c r="BW48" s="26"/>
      <c r="BX48" s="954">
        <f t="shared" si="14"/>
        <v>0</v>
      </c>
      <c r="BY48" s="809" t="s">
        <v>236</v>
      </c>
      <c r="BZ48" s="18">
        <v>1</v>
      </c>
      <c r="CA48" s="18"/>
      <c r="CB48" s="26"/>
      <c r="CC48" s="954">
        <f t="shared" si="15"/>
        <v>0</v>
      </c>
      <c r="CD48" s="809" t="s">
        <v>236</v>
      </c>
      <c r="CE48" s="18">
        <v>1</v>
      </c>
      <c r="CF48" s="18"/>
      <c r="CG48" s="26"/>
      <c r="CH48" s="954">
        <f t="shared" si="16"/>
        <v>0</v>
      </c>
      <c r="CI48" s="809" t="s">
        <v>236</v>
      </c>
      <c r="CJ48" s="18"/>
      <c r="CK48" s="18"/>
      <c r="CL48" s="26"/>
      <c r="CM48" s="907" t="e">
        <f t="shared" si="17"/>
        <v>#DIV/0!</v>
      </c>
      <c r="CN48" s="17" t="s">
        <v>236</v>
      </c>
      <c r="CO48" s="18"/>
      <c r="CP48" s="18"/>
      <c r="CQ48" s="26"/>
      <c r="CR48" s="917" t="e">
        <f t="shared" si="18"/>
        <v>#DIV/0!</v>
      </c>
      <c r="CS48" s="18" t="s">
        <v>236</v>
      </c>
      <c r="CT48" s="18">
        <v>1</v>
      </c>
      <c r="CU48" s="18"/>
      <c r="CV48" s="26"/>
      <c r="CW48" s="917">
        <f t="shared" si="19"/>
        <v>0</v>
      </c>
      <c r="CX48" s="18" t="s">
        <v>236</v>
      </c>
      <c r="CY48" s="18">
        <v>1</v>
      </c>
      <c r="CZ48" s="18"/>
      <c r="DA48" s="26"/>
      <c r="DB48" s="917">
        <f t="shared" si="20"/>
        <v>0</v>
      </c>
      <c r="DC48" s="18" t="s">
        <v>236</v>
      </c>
      <c r="DD48" s="18"/>
      <c r="DE48" s="18"/>
      <c r="DF48" s="26">
        <v>3306</v>
      </c>
      <c r="DG48" s="917" t="e">
        <f t="shared" si="21"/>
        <v>#DIV/0!</v>
      </c>
      <c r="DH48" s="18" t="s">
        <v>236</v>
      </c>
      <c r="DI48" s="18"/>
      <c r="DJ48" s="18"/>
      <c r="DK48" s="26">
        <v>-5000</v>
      </c>
      <c r="DL48" s="917" t="e">
        <f t="shared" si="22"/>
        <v>#DIV/0!</v>
      </c>
      <c r="DM48" s="18" t="s">
        <v>236</v>
      </c>
      <c r="DN48" s="18"/>
      <c r="DO48" s="18"/>
      <c r="DP48" s="26"/>
      <c r="DQ48" s="917" t="e">
        <f t="shared" si="23"/>
        <v>#DIV/0!</v>
      </c>
      <c r="DR48" s="18" t="s">
        <v>236</v>
      </c>
      <c r="DS48" s="18"/>
      <c r="DT48" s="18"/>
      <c r="DU48" s="26"/>
      <c r="DV48" s="917" t="e">
        <f t="shared" si="24"/>
        <v>#DIV/0!</v>
      </c>
      <c r="DW48" s="18" t="s">
        <v>236</v>
      </c>
      <c r="DX48" s="18"/>
      <c r="DY48" s="18"/>
      <c r="DZ48" s="26"/>
      <c r="EA48" s="917" t="e">
        <f t="shared" si="25"/>
        <v>#DIV/0!</v>
      </c>
      <c r="EB48" s="18" t="s">
        <v>236</v>
      </c>
      <c r="EC48" s="18"/>
      <c r="ED48" s="18"/>
      <c r="EE48" s="26"/>
      <c r="EF48" s="917" t="e">
        <f t="shared" si="26"/>
        <v>#DIV/0!</v>
      </c>
      <c r="EG48" s="18" t="s">
        <v>236</v>
      </c>
      <c r="EH48" s="18"/>
      <c r="EI48" s="18"/>
      <c r="EJ48" s="26"/>
      <c r="EK48" s="917" t="e">
        <f t="shared" si="27"/>
        <v>#DIV/0!</v>
      </c>
      <c r="EL48" s="18" t="s">
        <v>236</v>
      </c>
      <c r="EM48" s="18"/>
      <c r="EN48" s="18"/>
      <c r="EO48" s="26"/>
      <c r="EP48" s="917" t="e">
        <f t="shared" si="28"/>
        <v>#DIV/0!</v>
      </c>
      <c r="EQ48" s="18" t="s">
        <v>236</v>
      </c>
      <c r="ER48" s="18"/>
      <c r="ES48" s="18"/>
      <c r="ET48" s="26"/>
      <c r="EU48" s="917" t="e">
        <f t="shared" si="29"/>
        <v>#DIV/0!</v>
      </c>
      <c r="EV48" s="18" t="s">
        <v>236</v>
      </c>
      <c r="EW48" s="18"/>
      <c r="EX48" s="18"/>
      <c r="EY48" s="26"/>
      <c r="EZ48" s="917" t="e">
        <f t="shared" si="30"/>
        <v>#DIV/0!</v>
      </c>
      <c r="FA48" s="18" t="s">
        <v>236</v>
      </c>
      <c r="FB48" s="18"/>
      <c r="FC48" s="18"/>
      <c r="FD48" s="26"/>
      <c r="FE48" s="917" t="e">
        <f t="shared" si="31"/>
        <v>#DIV/0!</v>
      </c>
      <c r="FF48" s="18" t="s">
        <v>236</v>
      </c>
      <c r="FG48" s="18"/>
      <c r="FH48" s="18"/>
      <c r="FI48" s="26"/>
      <c r="FJ48" s="917" t="e">
        <f t="shared" si="32"/>
        <v>#DIV/0!</v>
      </c>
      <c r="FK48" s="18" t="s">
        <v>236</v>
      </c>
      <c r="FL48" s="18"/>
      <c r="FM48" s="18"/>
      <c r="FN48" s="26"/>
      <c r="FO48" s="917" t="e">
        <f t="shared" si="33"/>
        <v>#DIV/0!</v>
      </c>
      <c r="FP48" s="18" t="s">
        <v>236</v>
      </c>
      <c r="FQ48" s="18"/>
      <c r="FR48" s="18"/>
      <c r="FS48" s="26"/>
      <c r="FT48" s="917" t="e">
        <f t="shared" si="34"/>
        <v>#DIV/0!</v>
      </c>
      <c r="FU48" s="18" t="s">
        <v>236</v>
      </c>
      <c r="FV48" s="18"/>
      <c r="FW48" s="18"/>
      <c r="FX48" s="26"/>
      <c r="FY48" s="917" t="e">
        <f t="shared" si="35"/>
        <v>#DIV/0!</v>
      </c>
      <c r="FZ48" s="18" t="s">
        <v>236</v>
      </c>
      <c r="GA48" s="18"/>
      <c r="GB48" s="18"/>
      <c r="GC48" s="26"/>
      <c r="GD48" s="917" t="e">
        <f t="shared" si="36"/>
        <v>#DIV/0!</v>
      </c>
      <c r="GE48" s="18" t="s">
        <v>236</v>
      </c>
      <c r="GF48" s="18"/>
      <c r="GG48" s="18"/>
      <c r="GH48" s="26"/>
      <c r="GI48" s="917" t="e">
        <f t="shared" si="37"/>
        <v>#DIV/0!</v>
      </c>
      <c r="GJ48" s="18" t="s">
        <v>236</v>
      </c>
      <c r="GK48" s="18"/>
      <c r="GL48" s="18"/>
      <c r="GM48" s="26"/>
      <c r="GN48" s="917" t="e">
        <f t="shared" si="38"/>
        <v>#DIV/0!</v>
      </c>
      <c r="GO48" s="18" t="s">
        <v>236</v>
      </c>
      <c r="GP48" s="18"/>
      <c r="GQ48" s="18"/>
      <c r="GR48" s="26"/>
      <c r="GS48" s="917" t="e">
        <f t="shared" si="39"/>
        <v>#DIV/0!</v>
      </c>
      <c r="GT48" s="18" t="s">
        <v>236</v>
      </c>
      <c r="GU48" s="18"/>
      <c r="GV48" s="18"/>
      <c r="GW48" s="26"/>
      <c r="GX48" s="917" t="e">
        <f t="shared" si="40"/>
        <v>#DIV/0!</v>
      </c>
      <c r="GY48" s="18" t="s">
        <v>236</v>
      </c>
      <c r="GZ48" s="18"/>
      <c r="HA48" s="18"/>
      <c r="HB48" s="26"/>
      <c r="HC48" s="917" t="e">
        <f t="shared" si="41"/>
        <v>#DIV/0!</v>
      </c>
      <c r="HD48" s="18" t="s">
        <v>236</v>
      </c>
      <c r="HE48" s="18"/>
      <c r="HF48" s="18"/>
      <c r="HG48" s="26"/>
      <c r="HH48" s="917" t="e">
        <f t="shared" si="42"/>
        <v>#DIV/0!</v>
      </c>
      <c r="HI48" s="18" t="s">
        <v>236</v>
      </c>
      <c r="HJ48" s="18"/>
      <c r="HK48" s="18"/>
      <c r="HL48" s="26"/>
      <c r="HM48" s="917" t="e">
        <f t="shared" si="43"/>
        <v>#DIV/0!</v>
      </c>
      <c r="HN48" s="18" t="s">
        <v>236</v>
      </c>
      <c r="HO48" s="18"/>
      <c r="HP48" s="18"/>
      <c r="HQ48" s="26"/>
      <c r="HR48" s="917" t="e">
        <f t="shared" si="44"/>
        <v>#DIV/0!</v>
      </c>
      <c r="HS48" s="18" t="s">
        <v>236</v>
      </c>
      <c r="HT48" s="18"/>
      <c r="HU48" s="18"/>
      <c r="HV48" s="26"/>
      <c r="HW48" s="917" t="e">
        <f t="shared" si="45"/>
        <v>#DIV/0!</v>
      </c>
      <c r="HX48" s="18" t="s">
        <v>236</v>
      </c>
      <c r="HY48" s="18"/>
      <c r="HZ48" s="18"/>
      <c r="IA48" s="26"/>
      <c r="IB48" s="917" t="e">
        <f t="shared" si="55"/>
        <v>#DIV/0!</v>
      </c>
      <c r="IC48" s="18" t="s">
        <v>236</v>
      </c>
      <c r="ID48" s="18"/>
      <c r="IE48" s="18"/>
      <c r="IF48" s="26"/>
      <c r="IG48" s="917" t="e">
        <f t="shared" si="46"/>
        <v>#DIV/0!</v>
      </c>
      <c r="IH48" s="18" t="s">
        <v>236</v>
      </c>
      <c r="II48" s="18"/>
      <c r="IJ48" s="18"/>
      <c r="IK48" s="26"/>
      <c r="IL48" s="917" t="e">
        <f t="shared" si="47"/>
        <v>#DIV/0!</v>
      </c>
      <c r="IM48" s="18" t="s">
        <v>236</v>
      </c>
      <c r="IN48" s="18"/>
      <c r="IO48" s="18"/>
      <c r="IP48" s="26"/>
      <c r="IQ48" s="917" t="e">
        <f t="shared" si="48"/>
        <v>#DIV/0!</v>
      </c>
      <c r="IR48" s="18" t="s">
        <v>236</v>
      </c>
      <c r="IS48" s="18"/>
      <c r="IT48" s="18"/>
      <c r="IU48" s="26"/>
      <c r="IV48" s="917" t="e">
        <f t="shared" si="49"/>
        <v>#DIV/0!</v>
      </c>
      <c r="IW48" s="18" t="s">
        <v>236</v>
      </c>
      <c r="IX48" s="18"/>
      <c r="IY48" s="18"/>
      <c r="IZ48" s="26"/>
      <c r="JA48" s="917" t="e">
        <f t="shared" si="50"/>
        <v>#DIV/0!</v>
      </c>
      <c r="JB48" s="79" t="s">
        <v>236</v>
      </c>
      <c r="JC48" s="50">
        <f t="shared" si="51"/>
        <v>13</v>
      </c>
      <c r="JD48" s="50">
        <f t="shared" si="52"/>
        <v>3</v>
      </c>
      <c r="JE48" s="58">
        <f t="shared" si="53"/>
        <v>99074</v>
      </c>
      <c r="JF48" s="904">
        <f t="shared" si="54"/>
        <v>0.23076923076923078</v>
      </c>
    </row>
    <row r="49" spans="1:266" x14ac:dyDescent="0.25">
      <c r="A49" s="1141" t="s">
        <v>301</v>
      </c>
      <c r="B49" s="810" t="s">
        <v>228</v>
      </c>
      <c r="C49" s="36">
        <v>2</v>
      </c>
      <c r="D49" s="36"/>
      <c r="E49" s="37"/>
      <c r="F49" s="961">
        <f t="shared" si="0"/>
        <v>0</v>
      </c>
      <c r="G49" s="810" t="s">
        <v>228</v>
      </c>
      <c r="H49" s="36">
        <v>3</v>
      </c>
      <c r="I49" s="36"/>
      <c r="J49" s="37"/>
      <c r="K49" s="961" t="e">
        <f>H49/I49</f>
        <v>#DIV/0!</v>
      </c>
      <c r="L49" s="810" t="s">
        <v>228</v>
      </c>
      <c r="M49" s="36">
        <v>2</v>
      </c>
      <c r="N49" s="36">
        <v>1</v>
      </c>
      <c r="O49" s="37">
        <v>9618</v>
      </c>
      <c r="P49" s="961">
        <f t="shared" si="2"/>
        <v>0.5</v>
      </c>
      <c r="Q49" s="810" t="s">
        <v>228</v>
      </c>
      <c r="R49" s="36">
        <v>2</v>
      </c>
      <c r="S49" s="36">
        <v>1</v>
      </c>
      <c r="T49" s="37">
        <v>6988</v>
      </c>
      <c r="U49" s="961">
        <f t="shared" si="3"/>
        <v>0.5</v>
      </c>
      <c r="V49" s="810" t="s">
        <v>228</v>
      </c>
      <c r="W49" s="36">
        <v>1</v>
      </c>
      <c r="X49" s="36"/>
      <c r="Y49" s="37"/>
      <c r="Z49" s="961">
        <f t="shared" si="4"/>
        <v>0</v>
      </c>
      <c r="AA49" s="810" t="s">
        <v>228</v>
      </c>
      <c r="AB49" s="36">
        <v>3</v>
      </c>
      <c r="AC49" s="36"/>
      <c r="AD49" s="37"/>
      <c r="AE49" s="961">
        <f t="shared" si="5"/>
        <v>0</v>
      </c>
      <c r="AF49" s="810" t="s">
        <v>228</v>
      </c>
      <c r="AG49" s="36">
        <v>2</v>
      </c>
      <c r="AH49" s="36">
        <v>2</v>
      </c>
      <c r="AI49" s="37">
        <v>14491</v>
      </c>
      <c r="AJ49" s="961">
        <f t="shared" si="6"/>
        <v>1</v>
      </c>
      <c r="AK49" s="810" t="s">
        <v>228</v>
      </c>
      <c r="AL49" s="36">
        <v>3</v>
      </c>
      <c r="AM49" s="36">
        <v>1</v>
      </c>
      <c r="AN49" s="37">
        <v>8541</v>
      </c>
      <c r="AO49" s="961">
        <f t="shared" si="7"/>
        <v>0.33333333333333331</v>
      </c>
      <c r="AP49" s="810" t="s">
        <v>228</v>
      </c>
      <c r="AQ49" s="36">
        <v>3</v>
      </c>
      <c r="AR49" s="36">
        <v>2</v>
      </c>
      <c r="AS49" s="37">
        <v>16584</v>
      </c>
      <c r="AT49" s="961">
        <f t="shared" si="8"/>
        <v>0.66666666666666663</v>
      </c>
      <c r="AU49" s="810" t="s">
        <v>228</v>
      </c>
      <c r="AV49" s="36">
        <v>1</v>
      </c>
      <c r="AW49" s="36"/>
      <c r="AX49" s="37">
        <v>-1625</v>
      </c>
      <c r="AY49" s="961">
        <f t="shared" si="9"/>
        <v>0</v>
      </c>
      <c r="AZ49" s="810" t="s">
        <v>228</v>
      </c>
      <c r="BA49" s="36">
        <v>3</v>
      </c>
      <c r="BB49" s="36">
        <v>1</v>
      </c>
      <c r="BC49" s="37">
        <v>8853</v>
      </c>
      <c r="BD49" s="961">
        <f t="shared" si="10"/>
        <v>0.33333333333333331</v>
      </c>
      <c r="BE49" s="810" t="s">
        <v>228</v>
      </c>
      <c r="BF49" s="36">
        <v>9</v>
      </c>
      <c r="BG49" s="36">
        <v>4</v>
      </c>
      <c r="BH49" s="37">
        <v>32209</v>
      </c>
      <c r="BI49" s="961">
        <f t="shared" si="11"/>
        <v>0.44444444444444442</v>
      </c>
      <c r="BJ49" s="810" t="s">
        <v>228</v>
      </c>
      <c r="BK49" s="36">
        <v>9</v>
      </c>
      <c r="BL49" s="36">
        <v>4</v>
      </c>
      <c r="BM49" s="37">
        <v>35511</v>
      </c>
      <c r="BN49" s="961">
        <f t="shared" si="12"/>
        <v>0.44444444444444442</v>
      </c>
      <c r="BO49" s="810" t="s">
        <v>228</v>
      </c>
      <c r="BP49" s="36">
        <v>9</v>
      </c>
      <c r="BQ49" s="36">
        <v>2</v>
      </c>
      <c r="BR49" s="37">
        <v>16824</v>
      </c>
      <c r="BS49" s="961">
        <f t="shared" si="13"/>
        <v>0.22222222222222221</v>
      </c>
      <c r="BT49" s="810" t="s">
        <v>228</v>
      </c>
      <c r="BU49" s="36">
        <v>8</v>
      </c>
      <c r="BV49" s="36">
        <v>4</v>
      </c>
      <c r="BW49" s="37">
        <v>36393</v>
      </c>
      <c r="BX49" s="961">
        <f t="shared" si="14"/>
        <v>0.5</v>
      </c>
      <c r="BY49" s="810" t="s">
        <v>228</v>
      </c>
      <c r="BZ49" s="36">
        <v>8</v>
      </c>
      <c r="CA49" s="36">
        <v>2</v>
      </c>
      <c r="CB49" s="37">
        <v>21903</v>
      </c>
      <c r="CC49" s="961">
        <f t="shared" si="15"/>
        <v>0.25</v>
      </c>
      <c r="CD49" s="810" t="s">
        <v>228</v>
      </c>
      <c r="CE49" s="36">
        <v>3</v>
      </c>
      <c r="CF49" s="36">
        <v>5</v>
      </c>
      <c r="CG49" s="37">
        <v>39423</v>
      </c>
      <c r="CH49" s="961">
        <f t="shared" si="16"/>
        <v>1.6666666666666667</v>
      </c>
      <c r="CI49" s="810" t="s">
        <v>228</v>
      </c>
      <c r="CJ49" s="36">
        <v>3</v>
      </c>
      <c r="CK49" s="36">
        <v>2</v>
      </c>
      <c r="CL49" s="37">
        <v>16642</v>
      </c>
      <c r="CM49" s="914">
        <f t="shared" si="17"/>
        <v>0.66666666666666663</v>
      </c>
      <c r="CN49" s="35" t="s">
        <v>228</v>
      </c>
      <c r="CO49" s="36">
        <v>8</v>
      </c>
      <c r="CP49" s="36">
        <v>3</v>
      </c>
      <c r="CQ49" s="37">
        <v>21120</v>
      </c>
      <c r="CR49" s="924">
        <f t="shared" si="18"/>
        <v>0.375</v>
      </c>
      <c r="CS49" s="36" t="s">
        <v>228</v>
      </c>
      <c r="CT49" s="36">
        <v>6</v>
      </c>
      <c r="CU49" s="36">
        <v>5</v>
      </c>
      <c r="CV49" s="37">
        <v>39624</v>
      </c>
      <c r="CW49" s="924">
        <f t="shared" si="19"/>
        <v>0.83333333333333337</v>
      </c>
      <c r="CX49" s="36" t="s">
        <v>228</v>
      </c>
      <c r="CY49" s="36">
        <v>3</v>
      </c>
      <c r="CZ49" s="36">
        <v>1</v>
      </c>
      <c r="DA49" s="37">
        <v>7794</v>
      </c>
      <c r="DB49" s="924">
        <f t="shared" si="20"/>
        <v>0.33333333333333331</v>
      </c>
      <c r="DC49" s="36" t="s">
        <v>228</v>
      </c>
      <c r="DD49" s="36">
        <v>3</v>
      </c>
      <c r="DE49" s="36">
        <v>1</v>
      </c>
      <c r="DF49" s="37">
        <v>7998</v>
      </c>
      <c r="DG49" s="924">
        <f t="shared" si="21"/>
        <v>0.33333333333333331</v>
      </c>
      <c r="DH49" s="36" t="s">
        <v>228</v>
      </c>
      <c r="DI49" s="36">
        <v>2</v>
      </c>
      <c r="DJ49" s="36"/>
      <c r="DK49" s="37">
        <v>-731</v>
      </c>
      <c r="DL49" s="924">
        <f t="shared" si="22"/>
        <v>0</v>
      </c>
      <c r="DM49" s="36" t="s">
        <v>228</v>
      </c>
      <c r="DN49" s="36">
        <v>1</v>
      </c>
      <c r="DO49" s="36">
        <v>1</v>
      </c>
      <c r="DP49" s="37">
        <v>7127</v>
      </c>
      <c r="DQ49" s="924">
        <f t="shared" si="23"/>
        <v>1</v>
      </c>
      <c r="DR49" s="36" t="s">
        <v>228</v>
      </c>
      <c r="DS49" s="36">
        <v>4</v>
      </c>
      <c r="DT49" s="36">
        <v>2</v>
      </c>
      <c r="DU49" s="37">
        <v>21616</v>
      </c>
      <c r="DV49" s="924">
        <f t="shared" si="24"/>
        <v>0.5</v>
      </c>
      <c r="DW49" s="36" t="s">
        <v>228</v>
      </c>
      <c r="DX49" s="36">
        <v>3</v>
      </c>
      <c r="DY49" s="36"/>
      <c r="DZ49" s="37"/>
      <c r="EA49" s="924">
        <f t="shared" si="25"/>
        <v>0</v>
      </c>
      <c r="EB49" s="36" t="s">
        <v>228</v>
      </c>
      <c r="EC49" s="36">
        <v>3</v>
      </c>
      <c r="ED49" s="36"/>
      <c r="EE49" s="37"/>
      <c r="EF49" s="924">
        <f t="shared" si="26"/>
        <v>0</v>
      </c>
      <c r="EG49" s="36" t="s">
        <v>228</v>
      </c>
      <c r="EH49" s="36">
        <v>2</v>
      </c>
      <c r="EI49" s="36">
        <v>1</v>
      </c>
      <c r="EJ49" s="37">
        <v>7353</v>
      </c>
      <c r="EK49" s="924">
        <f t="shared" si="27"/>
        <v>0.5</v>
      </c>
      <c r="EL49" s="36" t="s">
        <v>228</v>
      </c>
      <c r="EM49" s="36"/>
      <c r="EN49" s="36"/>
      <c r="EO49" s="37"/>
      <c r="EP49" s="924" t="e">
        <f t="shared" si="28"/>
        <v>#DIV/0!</v>
      </c>
      <c r="EQ49" s="36" t="s">
        <v>228</v>
      </c>
      <c r="ER49" s="36"/>
      <c r="ES49" s="36"/>
      <c r="ET49" s="37"/>
      <c r="EU49" s="924" t="e">
        <f t="shared" si="29"/>
        <v>#DIV/0!</v>
      </c>
      <c r="EV49" s="36" t="s">
        <v>228</v>
      </c>
      <c r="EW49" s="36"/>
      <c r="EX49" s="36"/>
      <c r="EY49" s="37"/>
      <c r="EZ49" s="924" t="e">
        <f t="shared" si="30"/>
        <v>#DIV/0!</v>
      </c>
      <c r="FA49" s="36" t="s">
        <v>228</v>
      </c>
      <c r="FB49" s="36"/>
      <c r="FC49" s="36"/>
      <c r="FD49" s="37"/>
      <c r="FE49" s="924" t="e">
        <f t="shared" si="31"/>
        <v>#DIV/0!</v>
      </c>
      <c r="FF49" s="36" t="s">
        <v>228</v>
      </c>
      <c r="FG49" s="36"/>
      <c r="FH49" s="36"/>
      <c r="FI49" s="37"/>
      <c r="FJ49" s="924" t="e">
        <f t="shared" si="32"/>
        <v>#DIV/0!</v>
      </c>
      <c r="FK49" s="36" t="s">
        <v>228</v>
      </c>
      <c r="FL49" s="36"/>
      <c r="FM49" s="36"/>
      <c r="FN49" s="37"/>
      <c r="FO49" s="924" t="e">
        <f t="shared" si="33"/>
        <v>#DIV/0!</v>
      </c>
      <c r="FP49" s="36" t="s">
        <v>228</v>
      </c>
      <c r="FQ49" s="36"/>
      <c r="FR49" s="36"/>
      <c r="FS49" s="37"/>
      <c r="FT49" s="924" t="e">
        <f t="shared" si="34"/>
        <v>#DIV/0!</v>
      </c>
      <c r="FU49" s="36" t="s">
        <v>228</v>
      </c>
      <c r="FV49" s="36"/>
      <c r="FW49" s="36"/>
      <c r="FX49" s="37"/>
      <c r="FY49" s="924" t="e">
        <f t="shared" si="35"/>
        <v>#DIV/0!</v>
      </c>
      <c r="FZ49" s="36" t="s">
        <v>228</v>
      </c>
      <c r="GA49" s="36"/>
      <c r="GB49" s="36"/>
      <c r="GC49" s="37"/>
      <c r="GD49" s="924" t="e">
        <f t="shared" si="36"/>
        <v>#DIV/0!</v>
      </c>
      <c r="GE49" s="36" t="s">
        <v>228</v>
      </c>
      <c r="GF49" s="36"/>
      <c r="GG49" s="36"/>
      <c r="GH49" s="37"/>
      <c r="GI49" s="924" t="e">
        <f t="shared" si="37"/>
        <v>#DIV/0!</v>
      </c>
      <c r="GJ49" s="36" t="s">
        <v>228</v>
      </c>
      <c r="GK49" s="36"/>
      <c r="GL49" s="36"/>
      <c r="GM49" s="37"/>
      <c r="GN49" s="924" t="e">
        <f t="shared" si="38"/>
        <v>#DIV/0!</v>
      </c>
      <c r="GO49" s="36" t="s">
        <v>228</v>
      </c>
      <c r="GP49" s="36"/>
      <c r="GQ49" s="36"/>
      <c r="GR49" s="37"/>
      <c r="GS49" s="924" t="e">
        <f t="shared" si="39"/>
        <v>#DIV/0!</v>
      </c>
      <c r="GT49" s="36" t="s">
        <v>228</v>
      </c>
      <c r="GU49" s="36"/>
      <c r="GV49" s="36"/>
      <c r="GW49" s="37"/>
      <c r="GX49" s="924" t="e">
        <f t="shared" si="40"/>
        <v>#DIV/0!</v>
      </c>
      <c r="GY49" s="36" t="s">
        <v>228</v>
      </c>
      <c r="GZ49" s="36"/>
      <c r="HA49" s="36"/>
      <c r="HB49" s="37"/>
      <c r="HC49" s="924" t="e">
        <f t="shared" si="41"/>
        <v>#DIV/0!</v>
      </c>
      <c r="HD49" s="36" t="s">
        <v>228</v>
      </c>
      <c r="HE49" s="36"/>
      <c r="HF49" s="36"/>
      <c r="HG49" s="37"/>
      <c r="HH49" s="924" t="e">
        <f t="shared" si="42"/>
        <v>#DIV/0!</v>
      </c>
      <c r="HI49" s="36" t="s">
        <v>228</v>
      </c>
      <c r="HJ49" s="36"/>
      <c r="HK49" s="36"/>
      <c r="HL49" s="37"/>
      <c r="HM49" s="924" t="e">
        <f t="shared" si="43"/>
        <v>#DIV/0!</v>
      </c>
      <c r="HN49" s="36" t="s">
        <v>228</v>
      </c>
      <c r="HO49" s="36"/>
      <c r="HP49" s="36"/>
      <c r="HQ49" s="37"/>
      <c r="HR49" s="924" t="e">
        <f t="shared" si="44"/>
        <v>#DIV/0!</v>
      </c>
      <c r="HS49" s="36" t="s">
        <v>228</v>
      </c>
      <c r="HT49" s="36"/>
      <c r="HU49" s="36"/>
      <c r="HV49" s="37"/>
      <c r="HW49" s="924" t="e">
        <f t="shared" si="45"/>
        <v>#DIV/0!</v>
      </c>
      <c r="HX49" s="36" t="s">
        <v>228</v>
      </c>
      <c r="HY49" s="36"/>
      <c r="HZ49" s="36"/>
      <c r="IA49" s="37"/>
      <c r="IB49" s="924" t="e">
        <f t="shared" si="55"/>
        <v>#DIV/0!</v>
      </c>
      <c r="IC49" s="36" t="s">
        <v>228</v>
      </c>
      <c r="ID49" s="36"/>
      <c r="IE49" s="36"/>
      <c r="IF49" s="37"/>
      <c r="IG49" s="924" t="e">
        <f t="shared" si="46"/>
        <v>#DIV/0!</v>
      </c>
      <c r="IH49" s="36" t="s">
        <v>228</v>
      </c>
      <c r="II49" s="36"/>
      <c r="IJ49" s="36"/>
      <c r="IK49" s="37"/>
      <c r="IL49" s="924" t="e">
        <f t="shared" si="47"/>
        <v>#DIV/0!</v>
      </c>
      <c r="IM49" s="36" t="s">
        <v>228</v>
      </c>
      <c r="IN49" s="36"/>
      <c r="IO49" s="36"/>
      <c r="IP49" s="37"/>
      <c r="IQ49" s="924" t="e">
        <f t="shared" si="48"/>
        <v>#DIV/0!</v>
      </c>
      <c r="IR49" s="36" t="s">
        <v>228</v>
      </c>
      <c r="IS49" s="36"/>
      <c r="IT49" s="36"/>
      <c r="IU49" s="37"/>
      <c r="IV49" s="924" t="e">
        <f t="shared" si="49"/>
        <v>#DIV/0!</v>
      </c>
      <c r="IW49" s="36" t="s">
        <v>228</v>
      </c>
      <c r="IX49" s="36"/>
      <c r="IY49" s="36"/>
      <c r="IZ49" s="37"/>
      <c r="JA49" s="924" t="e">
        <f t="shared" si="50"/>
        <v>#DIV/0!</v>
      </c>
      <c r="JB49" s="80" t="s">
        <v>228</v>
      </c>
      <c r="JC49" s="57">
        <f t="shared" si="51"/>
        <v>109</v>
      </c>
      <c r="JD49" s="57">
        <f t="shared" si="52"/>
        <v>45</v>
      </c>
      <c r="JE49" s="65">
        <f t="shared" si="53"/>
        <v>374256</v>
      </c>
      <c r="JF49" s="932">
        <f t="shared" si="54"/>
        <v>0.41284403669724773</v>
      </c>
    </row>
    <row r="50" spans="1:266" x14ac:dyDescent="0.25">
      <c r="A50" s="1142"/>
      <c r="B50" s="810" t="s">
        <v>230</v>
      </c>
      <c r="C50" s="36"/>
      <c r="D50" s="36">
        <v>1</v>
      </c>
      <c r="E50" s="37">
        <v>36333</v>
      </c>
      <c r="F50" s="961" t="e">
        <f t="shared" si="0"/>
        <v>#DIV/0!</v>
      </c>
      <c r="G50" s="810" t="s">
        <v>230</v>
      </c>
      <c r="H50" s="36">
        <v>1</v>
      </c>
      <c r="I50" s="36"/>
      <c r="J50" s="37"/>
      <c r="K50" s="961" t="e">
        <f t="shared" si="1"/>
        <v>#DIV/0!</v>
      </c>
      <c r="L50" s="810" t="s">
        <v>230</v>
      </c>
      <c r="M50" s="36"/>
      <c r="N50" s="36"/>
      <c r="O50" s="37"/>
      <c r="P50" s="961" t="e">
        <f t="shared" si="2"/>
        <v>#DIV/0!</v>
      </c>
      <c r="Q50" s="810" t="s">
        <v>230</v>
      </c>
      <c r="R50" s="36"/>
      <c r="S50" s="36"/>
      <c r="T50" s="37"/>
      <c r="U50" s="961" t="e">
        <f t="shared" si="3"/>
        <v>#DIV/0!</v>
      </c>
      <c r="V50" s="810" t="s">
        <v>230</v>
      </c>
      <c r="W50" s="36"/>
      <c r="X50" s="36"/>
      <c r="Y50" s="37"/>
      <c r="Z50" s="961" t="e">
        <f t="shared" si="4"/>
        <v>#DIV/0!</v>
      </c>
      <c r="AA50" s="810" t="s">
        <v>230</v>
      </c>
      <c r="AB50" s="36"/>
      <c r="AC50" s="36"/>
      <c r="AD50" s="37"/>
      <c r="AE50" s="961" t="e">
        <f t="shared" si="5"/>
        <v>#DIV/0!</v>
      </c>
      <c r="AF50" s="810" t="s">
        <v>230</v>
      </c>
      <c r="AG50" s="36">
        <v>1</v>
      </c>
      <c r="AH50" s="36"/>
      <c r="AI50" s="37">
        <v>-1200</v>
      </c>
      <c r="AJ50" s="961">
        <f t="shared" si="6"/>
        <v>0</v>
      </c>
      <c r="AK50" s="810" t="s">
        <v>230</v>
      </c>
      <c r="AL50" s="36"/>
      <c r="AM50" s="36"/>
      <c r="AN50" s="37"/>
      <c r="AO50" s="961" t="e">
        <f t="shared" si="7"/>
        <v>#DIV/0!</v>
      </c>
      <c r="AP50" s="810" t="s">
        <v>230</v>
      </c>
      <c r="AQ50" s="36">
        <v>2</v>
      </c>
      <c r="AR50" s="36"/>
      <c r="AS50" s="37"/>
      <c r="AT50" s="961">
        <f t="shared" si="8"/>
        <v>0</v>
      </c>
      <c r="AU50" s="810" t="s">
        <v>230</v>
      </c>
      <c r="AV50" s="36">
        <v>1</v>
      </c>
      <c r="AW50" s="36"/>
      <c r="AX50" s="37"/>
      <c r="AY50" s="961">
        <f t="shared" si="9"/>
        <v>0</v>
      </c>
      <c r="AZ50" s="810" t="s">
        <v>230</v>
      </c>
      <c r="BA50" s="36">
        <v>1</v>
      </c>
      <c r="BB50" s="36">
        <v>0</v>
      </c>
      <c r="BC50" s="37">
        <v>5720</v>
      </c>
      <c r="BD50" s="961">
        <f t="shared" si="10"/>
        <v>0</v>
      </c>
      <c r="BE50" s="810" t="s">
        <v>230</v>
      </c>
      <c r="BF50" s="36">
        <v>1</v>
      </c>
      <c r="BG50" s="36"/>
      <c r="BH50" s="37"/>
      <c r="BI50" s="961">
        <f t="shared" si="11"/>
        <v>0</v>
      </c>
      <c r="BJ50" s="810" t="s">
        <v>230</v>
      </c>
      <c r="BK50" s="36">
        <v>1</v>
      </c>
      <c r="BL50" s="36">
        <v>1</v>
      </c>
      <c r="BM50" s="37">
        <v>18137</v>
      </c>
      <c r="BN50" s="961">
        <f t="shared" si="12"/>
        <v>1</v>
      </c>
      <c r="BO50" s="810" t="s">
        <v>230</v>
      </c>
      <c r="BP50" s="36">
        <v>1</v>
      </c>
      <c r="BQ50" s="36"/>
      <c r="BR50" s="37"/>
      <c r="BS50" s="961">
        <f t="shared" si="13"/>
        <v>0</v>
      </c>
      <c r="BT50" s="810" t="s">
        <v>230</v>
      </c>
      <c r="BU50" s="36">
        <v>1</v>
      </c>
      <c r="BV50" s="36"/>
      <c r="BW50" s="37"/>
      <c r="BX50" s="961">
        <f t="shared" si="14"/>
        <v>0</v>
      </c>
      <c r="BY50" s="810" t="s">
        <v>230</v>
      </c>
      <c r="BZ50" s="36"/>
      <c r="CA50" s="36"/>
      <c r="CB50" s="37"/>
      <c r="CC50" s="961" t="e">
        <f t="shared" si="15"/>
        <v>#DIV/0!</v>
      </c>
      <c r="CD50" s="810" t="s">
        <v>230</v>
      </c>
      <c r="CE50" s="36">
        <v>1</v>
      </c>
      <c r="CF50" s="36"/>
      <c r="CG50" s="37"/>
      <c r="CH50" s="961">
        <f t="shared" si="16"/>
        <v>0</v>
      </c>
      <c r="CI50" s="810" t="s">
        <v>230</v>
      </c>
      <c r="CJ50" s="36"/>
      <c r="CK50" s="36"/>
      <c r="CL50" s="37"/>
      <c r="CM50" s="914" t="e">
        <f t="shared" si="17"/>
        <v>#DIV/0!</v>
      </c>
      <c r="CN50" s="35" t="s">
        <v>230</v>
      </c>
      <c r="CO50" s="36">
        <v>3</v>
      </c>
      <c r="CP50" s="36">
        <v>1</v>
      </c>
      <c r="CQ50" s="37">
        <v>37867</v>
      </c>
      <c r="CR50" s="924">
        <f t="shared" si="18"/>
        <v>0.33333333333333331</v>
      </c>
      <c r="CS50" s="36" t="s">
        <v>230</v>
      </c>
      <c r="CT50" s="36">
        <v>1</v>
      </c>
      <c r="CU50" s="36"/>
      <c r="CV50" s="37"/>
      <c r="CW50" s="924">
        <f t="shared" si="19"/>
        <v>0</v>
      </c>
      <c r="CX50" s="36" t="s">
        <v>230</v>
      </c>
      <c r="CY50" s="36">
        <v>2</v>
      </c>
      <c r="CZ50" s="36"/>
      <c r="DA50" s="37"/>
      <c r="DB50" s="924">
        <f t="shared" si="20"/>
        <v>0</v>
      </c>
      <c r="DC50" s="36" t="s">
        <v>230</v>
      </c>
      <c r="DD50" s="36">
        <v>2</v>
      </c>
      <c r="DE50" s="36"/>
      <c r="DF50" s="37"/>
      <c r="DG50" s="924">
        <f t="shared" si="21"/>
        <v>0</v>
      </c>
      <c r="DH50" s="36" t="s">
        <v>230</v>
      </c>
      <c r="DI50" s="36">
        <v>5</v>
      </c>
      <c r="DJ50" s="36"/>
      <c r="DK50" s="37"/>
      <c r="DL50" s="924">
        <f t="shared" si="22"/>
        <v>0</v>
      </c>
      <c r="DM50" s="36" t="s">
        <v>230</v>
      </c>
      <c r="DN50" s="36"/>
      <c r="DO50" s="36"/>
      <c r="DP50" s="37"/>
      <c r="DQ50" s="924" t="e">
        <f t="shared" si="23"/>
        <v>#DIV/0!</v>
      </c>
      <c r="DR50" s="36" t="s">
        <v>230</v>
      </c>
      <c r="DS50" s="36"/>
      <c r="DT50" s="36"/>
      <c r="DU50" s="37"/>
      <c r="DV50" s="924" t="e">
        <f t="shared" si="24"/>
        <v>#DIV/0!</v>
      </c>
      <c r="DW50" s="36" t="s">
        <v>230</v>
      </c>
      <c r="DX50" s="36">
        <v>1</v>
      </c>
      <c r="DY50" s="36">
        <v>1</v>
      </c>
      <c r="DZ50" s="37">
        <v>14590</v>
      </c>
      <c r="EA50" s="924">
        <f t="shared" si="25"/>
        <v>1</v>
      </c>
      <c r="EB50" s="36" t="s">
        <v>230</v>
      </c>
      <c r="EC50" s="36">
        <v>1</v>
      </c>
      <c r="ED50" s="36"/>
      <c r="EE50" s="37"/>
      <c r="EF50" s="924">
        <f t="shared" si="26"/>
        <v>0</v>
      </c>
      <c r="EG50" s="36" t="s">
        <v>230</v>
      </c>
      <c r="EH50" s="36">
        <v>1</v>
      </c>
      <c r="EI50" s="36"/>
      <c r="EJ50" s="37"/>
      <c r="EK50" s="924">
        <f t="shared" si="27"/>
        <v>0</v>
      </c>
      <c r="EL50" s="36" t="s">
        <v>230</v>
      </c>
      <c r="EM50" s="36"/>
      <c r="EN50" s="36"/>
      <c r="EO50" s="37"/>
      <c r="EP50" s="924" t="e">
        <f t="shared" si="28"/>
        <v>#DIV/0!</v>
      </c>
      <c r="EQ50" s="36" t="s">
        <v>230</v>
      </c>
      <c r="ER50" s="36"/>
      <c r="ES50" s="36"/>
      <c r="ET50" s="37"/>
      <c r="EU50" s="924" t="e">
        <f t="shared" si="29"/>
        <v>#DIV/0!</v>
      </c>
      <c r="EV50" s="36" t="s">
        <v>230</v>
      </c>
      <c r="EW50" s="36"/>
      <c r="EX50" s="36"/>
      <c r="EY50" s="37"/>
      <c r="EZ50" s="924" t="e">
        <f t="shared" si="30"/>
        <v>#DIV/0!</v>
      </c>
      <c r="FA50" s="36" t="s">
        <v>230</v>
      </c>
      <c r="FB50" s="36"/>
      <c r="FC50" s="36"/>
      <c r="FD50" s="37"/>
      <c r="FE50" s="924" t="e">
        <f t="shared" si="31"/>
        <v>#DIV/0!</v>
      </c>
      <c r="FF50" s="36" t="s">
        <v>230</v>
      </c>
      <c r="FG50" s="36"/>
      <c r="FH50" s="36"/>
      <c r="FI50" s="37"/>
      <c r="FJ50" s="924" t="e">
        <f t="shared" si="32"/>
        <v>#DIV/0!</v>
      </c>
      <c r="FK50" s="36" t="s">
        <v>230</v>
      </c>
      <c r="FL50" s="36"/>
      <c r="FM50" s="36"/>
      <c r="FN50" s="37"/>
      <c r="FO50" s="924" t="e">
        <f t="shared" si="33"/>
        <v>#DIV/0!</v>
      </c>
      <c r="FP50" s="36" t="s">
        <v>230</v>
      </c>
      <c r="FQ50" s="36"/>
      <c r="FR50" s="36"/>
      <c r="FS50" s="37"/>
      <c r="FT50" s="924" t="e">
        <f t="shared" si="34"/>
        <v>#DIV/0!</v>
      </c>
      <c r="FU50" s="36" t="s">
        <v>230</v>
      </c>
      <c r="FV50" s="36"/>
      <c r="FW50" s="36"/>
      <c r="FX50" s="37"/>
      <c r="FY50" s="924" t="e">
        <f t="shared" si="35"/>
        <v>#DIV/0!</v>
      </c>
      <c r="FZ50" s="36" t="s">
        <v>230</v>
      </c>
      <c r="GA50" s="36"/>
      <c r="GB50" s="36"/>
      <c r="GC50" s="37"/>
      <c r="GD50" s="924" t="e">
        <f t="shared" si="36"/>
        <v>#DIV/0!</v>
      </c>
      <c r="GE50" s="36" t="s">
        <v>230</v>
      </c>
      <c r="GF50" s="36"/>
      <c r="GG50" s="36"/>
      <c r="GH50" s="37"/>
      <c r="GI50" s="924" t="e">
        <f t="shared" si="37"/>
        <v>#DIV/0!</v>
      </c>
      <c r="GJ50" s="36" t="s">
        <v>230</v>
      </c>
      <c r="GK50" s="36"/>
      <c r="GL50" s="36"/>
      <c r="GM50" s="37"/>
      <c r="GN50" s="924" t="e">
        <f t="shared" si="38"/>
        <v>#DIV/0!</v>
      </c>
      <c r="GO50" s="36" t="s">
        <v>230</v>
      </c>
      <c r="GP50" s="36"/>
      <c r="GQ50" s="36"/>
      <c r="GR50" s="37"/>
      <c r="GS50" s="924" t="e">
        <f t="shared" si="39"/>
        <v>#DIV/0!</v>
      </c>
      <c r="GT50" s="36" t="s">
        <v>230</v>
      </c>
      <c r="GU50" s="36"/>
      <c r="GV50" s="36"/>
      <c r="GW50" s="37"/>
      <c r="GX50" s="924" t="e">
        <f t="shared" si="40"/>
        <v>#DIV/0!</v>
      </c>
      <c r="GY50" s="36" t="s">
        <v>230</v>
      </c>
      <c r="GZ50" s="36"/>
      <c r="HA50" s="36"/>
      <c r="HB50" s="37"/>
      <c r="HC50" s="924" t="e">
        <f t="shared" si="41"/>
        <v>#DIV/0!</v>
      </c>
      <c r="HD50" s="36" t="s">
        <v>230</v>
      </c>
      <c r="HE50" s="36"/>
      <c r="HF50" s="36"/>
      <c r="HG50" s="37"/>
      <c r="HH50" s="924" t="e">
        <f t="shared" si="42"/>
        <v>#DIV/0!</v>
      </c>
      <c r="HI50" s="36" t="s">
        <v>230</v>
      </c>
      <c r="HJ50" s="36"/>
      <c r="HK50" s="36"/>
      <c r="HL50" s="37"/>
      <c r="HM50" s="924" t="e">
        <f t="shared" si="43"/>
        <v>#DIV/0!</v>
      </c>
      <c r="HN50" s="36" t="s">
        <v>230</v>
      </c>
      <c r="HO50" s="36"/>
      <c r="HP50" s="36"/>
      <c r="HQ50" s="37"/>
      <c r="HR50" s="924" t="e">
        <f t="shared" si="44"/>
        <v>#DIV/0!</v>
      </c>
      <c r="HS50" s="36" t="s">
        <v>230</v>
      </c>
      <c r="HT50" s="36"/>
      <c r="HU50" s="36"/>
      <c r="HV50" s="37"/>
      <c r="HW50" s="924" t="e">
        <f t="shared" si="45"/>
        <v>#DIV/0!</v>
      </c>
      <c r="HX50" s="36" t="s">
        <v>230</v>
      </c>
      <c r="HY50" s="36"/>
      <c r="HZ50" s="36"/>
      <c r="IA50" s="37"/>
      <c r="IB50" s="924" t="e">
        <f t="shared" si="55"/>
        <v>#DIV/0!</v>
      </c>
      <c r="IC50" s="36" t="s">
        <v>230</v>
      </c>
      <c r="ID50" s="36"/>
      <c r="IE50" s="36"/>
      <c r="IF50" s="37"/>
      <c r="IG50" s="924" t="e">
        <f t="shared" si="46"/>
        <v>#DIV/0!</v>
      </c>
      <c r="IH50" s="36" t="s">
        <v>230</v>
      </c>
      <c r="II50" s="36"/>
      <c r="IJ50" s="36"/>
      <c r="IK50" s="37"/>
      <c r="IL50" s="924" t="e">
        <f t="shared" si="47"/>
        <v>#DIV/0!</v>
      </c>
      <c r="IM50" s="36" t="s">
        <v>230</v>
      </c>
      <c r="IN50" s="36"/>
      <c r="IO50" s="36"/>
      <c r="IP50" s="37"/>
      <c r="IQ50" s="924" t="e">
        <f t="shared" si="48"/>
        <v>#DIV/0!</v>
      </c>
      <c r="IR50" s="36" t="s">
        <v>230</v>
      </c>
      <c r="IS50" s="36"/>
      <c r="IT50" s="36"/>
      <c r="IU50" s="37"/>
      <c r="IV50" s="924" t="e">
        <f t="shared" si="49"/>
        <v>#DIV/0!</v>
      </c>
      <c r="IW50" s="36" t="s">
        <v>230</v>
      </c>
      <c r="IX50" s="36"/>
      <c r="IY50" s="36"/>
      <c r="IZ50" s="37"/>
      <c r="JA50" s="924" t="e">
        <f t="shared" si="50"/>
        <v>#DIV/0!</v>
      </c>
      <c r="JB50" s="80" t="s">
        <v>230</v>
      </c>
      <c r="JC50" s="57">
        <f t="shared" si="51"/>
        <v>27</v>
      </c>
      <c r="JD50" s="57">
        <f t="shared" si="52"/>
        <v>4</v>
      </c>
      <c r="JE50" s="65">
        <f t="shared" si="53"/>
        <v>111447</v>
      </c>
      <c r="JF50" s="932">
        <f t="shared" si="54"/>
        <v>0.14814814814814814</v>
      </c>
    </row>
    <row r="51" spans="1:266" x14ac:dyDescent="0.25">
      <c r="A51" s="1142"/>
      <c r="B51" s="810" t="s">
        <v>234</v>
      </c>
      <c r="C51" s="36"/>
      <c r="D51" s="36"/>
      <c r="E51" s="37"/>
      <c r="F51" s="961" t="e">
        <f t="shared" si="0"/>
        <v>#DIV/0!</v>
      </c>
      <c r="G51" s="810" t="s">
        <v>234</v>
      </c>
      <c r="H51" s="36"/>
      <c r="I51" s="36"/>
      <c r="J51" s="37"/>
      <c r="K51" s="961" t="e">
        <f t="shared" si="1"/>
        <v>#DIV/0!</v>
      </c>
      <c r="L51" s="810" t="s">
        <v>234</v>
      </c>
      <c r="M51" s="36"/>
      <c r="N51" s="36"/>
      <c r="O51" s="37"/>
      <c r="P51" s="961" t="e">
        <f t="shared" si="2"/>
        <v>#DIV/0!</v>
      </c>
      <c r="Q51" s="810" t="s">
        <v>234</v>
      </c>
      <c r="R51" s="36"/>
      <c r="S51" s="36"/>
      <c r="T51" s="37"/>
      <c r="U51" s="961" t="e">
        <f t="shared" si="3"/>
        <v>#DIV/0!</v>
      </c>
      <c r="V51" s="810" t="s">
        <v>234</v>
      </c>
      <c r="W51" s="36"/>
      <c r="X51" s="36"/>
      <c r="Y51" s="37"/>
      <c r="Z51" s="961" t="e">
        <f t="shared" si="4"/>
        <v>#DIV/0!</v>
      </c>
      <c r="AA51" s="810" t="s">
        <v>234</v>
      </c>
      <c r="AB51" s="36"/>
      <c r="AC51" s="36"/>
      <c r="AD51" s="37"/>
      <c r="AE51" s="961" t="e">
        <f t="shared" si="5"/>
        <v>#DIV/0!</v>
      </c>
      <c r="AF51" s="810" t="s">
        <v>234</v>
      </c>
      <c r="AG51" s="36"/>
      <c r="AH51" s="36"/>
      <c r="AI51" s="37"/>
      <c r="AJ51" s="961" t="e">
        <f t="shared" si="6"/>
        <v>#DIV/0!</v>
      </c>
      <c r="AK51" s="810" t="s">
        <v>234</v>
      </c>
      <c r="AL51" s="36"/>
      <c r="AM51" s="36"/>
      <c r="AN51" s="37"/>
      <c r="AO51" s="961" t="e">
        <f t="shared" si="7"/>
        <v>#DIV/0!</v>
      </c>
      <c r="AP51" s="810" t="s">
        <v>234</v>
      </c>
      <c r="AQ51" s="36"/>
      <c r="AR51" s="36"/>
      <c r="AS51" s="37"/>
      <c r="AT51" s="961" t="e">
        <f t="shared" si="8"/>
        <v>#DIV/0!</v>
      </c>
      <c r="AU51" s="810" t="s">
        <v>234</v>
      </c>
      <c r="AV51" s="36"/>
      <c r="AW51" s="36"/>
      <c r="AX51" s="37"/>
      <c r="AY51" s="961" t="e">
        <f t="shared" si="9"/>
        <v>#DIV/0!</v>
      </c>
      <c r="AZ51" s="810" t="s">
        <v>234</v>
      </c>
      <c r="BA51" s="36"/>
      <c r="BB51" s="36"/>
      <c r="BC51" s="37"/>
      <c r="BD51" s="961" t="e">
        <f t="shared" si="10"/>
        <v>#DIV/0!</v>
      </c>
      <c r="BE51" s="810" t="s">
        <v>234</v>
      </c>
      <c r="BF51" s="36"/>
      <c r="BG51" s="36"/>
      <c r="BH51" s="37"/>
      <c r="BI51" s="961" t="e">
        <f t="shared" si="11"/>
        <v>#DIV/0!</v>
      </c>
      <c r="BJ51" s="810" t="s">
        <v>234</v>
      </c>
      <c r="BK51" s="36"/>
      <c r="BL51" s="36"/>
      <c r="BM51" s="37"/>
      <c r="BN51" s="961" t="e">
        <f t="shared" si="12"/>
        <v>#DIV/0!</v>
      </c>
      <c r="BO51" s="810" t="s">
        <v>234</v>
      </c>
      <c r="BP51" s="36">
        <v>1</v>
      </c>
      <c r="BQ51" s="36"/>
      <c r="BR51" s="37"/>
      <c r="BS51" s="961">
        <f t="shared" si="13"/>
        <v>0</v>
      </c>
      <c r="BT51" s="810" t="s">
        <v>234</v>
      </c>
      <c r="BU51" s="36"/>
      <c r="BV51" s="36"/>
      <c r="BW51" s="37"/>
      <c r="BX51" s="961" t="e">
        <f t="shared" si="14"/>
        <v>#DIV/0!</v>
      </c>
      <c r="BY51" s="810" t="s">
        <v>234</v>
      </c>
      <c r="BZ51" s="36"/>
      <c r="CA51" s="36"/>
      <c r="CB51" s="37"/>
      <c r="CC51" s="961" t="e">
        <f t="shared" si="15"/>
        <v>#DIV/0!</v>
      </c>
      <c r="CD51" s="810" t="s">
        <v>234</v>
      </c>
      <c r="CE51" s="36"/>
      <c r="CF51" s="36"/>
      <c r="CG51" s="37"/>
      <c r="CH51" s="961" t="e">
        <f t="shared" si="16"/>
        <v>#DIV/0!</v>
      </c>
      <c r="CI51" s="810" t="s">
        <v>234</v>
      </c>
      <c r="CJ51" s="36"/>
      <c r="CK51" s="36"/>
      <c r="CL51" s="37"/>
      <c r="CM51" s="914" t="e">
        <f t="shared" si="17"/>
        <v>#DIV/0!</v>
      </c>
      <c r="CN51" s="35" t="s">
        <v>234</v>
      </c>
      <c r="CO51" s="36"/>
      <c r="CP51" s="36"/>
      <c r="CQ51" s="37"/>
      <c r="CR51" s="924" t="e">
        <f t="shared" si="18"/>
        <v>#DIV/0!</v>
      </c>
      <c r="CS51" s="36" t="s">
        <v>234</v>
      </c>
      <c r="CT51" s="36"/>
      <c r="CU51" s="36"/>
      <c r="CV51" s="37"/>
      <c r="CW51" s="924" t="e">
        <f t="shared" si="19"/>
        <v>#DIV/0!</v>
      </c>
      <c r="CX51" s="36" t="s">
        <v>234</v>
      </c>
      <c r="CY51" s="36"/>
      <c r="CZ51" s="36"/>
      <c r="DA51" s="37"/>
      <c r="DB51" s="924" t="e">
        <f t="shared" si="20"/>
        <v>#DIV/0!</v>
      </c>
      <c r="DC51" s="36" t="s">
        <v>234</v>
      </c>
      <c r="DD51" s="36"/>
      <c r="DE51" s="36"/>
      <c r="DF51" s="37"/>
      <c r="DG51" s="924" t="e">
        <f t="shared" si="21"/>
        <v>#DIV/0!</v>
      </c>
      <c r="DH51" s="36" t="s">
        <v>234</v>
      </c>
      <c r="DI51" s="36"/>
      <c r="DJ51" s="36"/>
      <c r="DK51" s="37"/>
      <c r="DL51" s="924" t="e">
        <f t="shared" si="22"/>
        <v>#DIV/0!</v>
      </c>
      <c r="DM51" s="36" t="s">
        <v>234</v>
      </c>
      <c r="DN51" s="36"/>
      <c r="DO51" s="36"/>
      <c r="DP51" s="37"/>
      <c r="DQ51" s="924" t="e">
        <f t="shared" si="23"/>
        <v>#DIV/0!</v>
      </c>
      <c r="DR51" s="36" t="s">
        <v>234</v>
      </c>
      <c r="DS51" s="36"/>
      <c r="DT51" s="36"/>
      <c r="DU51" s="37"/>
      <c r="DV51" s="924" t="e">
        <f t="shared" si="24"/>
        <v>#DIV/0!</v>
      </c>
      <c r="DW51" s="36" t="s">
        <v>234</v>
      </c>
      <c r="DX51" s="36"/>
      <c r="DY51" s="36"/>
      <c r="DZ51" s="37"/>
      <c r="EA51" s="924" t="e">
        <f t="shared" si="25"/>
        <v>#DIV/0!</v>
      </c>
      <c r="EB51" s="36" t="s">
        <v>234</v>
      </c>
      <c r="EC51" s="36"/>
      <c r="ED51" s="36"/>
      <c r="EE51" s="37"/>
      <c r="EF51" s="924" t="e">
        <f t="shared" si="26"/>
        <v>#DIV/0!</v>
      </c>
      <c r="EG51" s="36" t="s">
        <v>234</v>
      </c>
      <c r="EH51" s="36"/>
      <c r="EI51" s="36"/>
      <c r="EJ51" s="37"/>
      <c r="EK51" s="924" t="e">
        <f t="shared" si="27"/>
        <v>#DIV/0!</v>
      </c>
      <c r="EL51" s="36" t="s">
        <v>234</v>
      </c>
      <c r="EM51" s="36"/>
      <c r="EN51" s="36"/>
      <c r="EO51" s="37"/>
      <c r="EP51" s="924" t="e">
        <f t="shared" si="28"/>
        <v>#DIV/0!</v>
      </c>
      <c r="EQ51" s="36" t="s">
        <v>234</v>
      </c>
      <c r="ER51" s="36"/>
      <c r="ES51" s="36"/>
      <c r="ET51" s="37"/>
      <c r="EU51" s="924" t="e">
        <f t="shared" si="29"/>
        <v>#DIV/0!</v>
      </c>
      <c r="EV51" s="36" t="s">
        <v>234</v>
      </c>
      <c r="EW51" s="36"/>
      <c r="EX51" s="36"/>
      <c r="EY51" s="37"/>
      <c r="EZ51" s="924" t="e">
        <f t="shared" si="30"/>
        <v>#DIV/0!</v>
      </c>
      <c r="FA51" s="36" t="s">
        <v>234</v>
      </c>
      <c r="FB51" s="36"/>
      <c r="FC51" s="36"/>
      <c r="FD51" s="37"/>
      <c r="FE51" s="924" t="e">
        <f t="shared" si="31"/>
        <v>#DIV/0!</v>
      </c>
      <c r="FF51" s="36" t="s">
        <v>234</v>
      </c>
      <c r="FG51" s="36"/>
      <c r="FH51" s="36"/>
      <c r="FI51" s="37"/>
      <c r="FJ51" s="924" t="e">
        <f t="shared" si="32"/>
        <v>#DIV/0!</v>
      </c>
      <c r="FK51" s="36" t="s">
        <v>234</v>
      </c>
      <c r="FL51" s="36"/>
      <c r="FM51" s="36"/>
      <c r="FN51" s="37"/>
      <c r="FO51" s="924" t="e">
        <f t="shared" si="33"/>
        <v>#DIV/0!</v>
      </c>
      <c r="FP51" s="36" t="s">
        <v>234</v>
      </c>
      <c r="FQ51" s="36"/>
      <c r="FR51" s="36"/>
      <c r="FS51" s="37"/>
      <c r="FT51" s="924" t="e">
        <f t="shared" si="34"/>
        <v>#DIV/0!</v>
      </c>
      <c r="FU51" s="36" t="s">
        <v>234</v>
      </c>
      <c r="FV51" s="36"/>
      <c r="FW51" s="36"/>
      <c r="FX51" s="37"/>
      <c r="FY51" s="924" t="e">
        <f t="shared" si="35"/>
        <v>#DIV/0!</v>
      </c>
      <c r="FZ51" s="36" t="s">
        <v>234</v>
      </c>
      <c r="GA51" s="36"/>
      <c r="GB51" s="36"/>
      <c r="GC51" s="37"/>
      <c r="GD51" s="924" t="e">
        <f t="shared" si="36"/>
        <v>#DIV/0!</v>
      </c>
      <c r="GE51" s="36" t="s">
        <v>234</v>
      </c>
      <c r="GF51" s="36"/>
      <c r="GG51" s="36"/>
      <c r="GH51" s="37"/>
      <c r="GI51" s="924" t="e">
        <f t="shared" si="37"/>
        <v>#DIV/0!</v>
      </c>
      <c r="GJ51" s="36" t="s">
        <v>234</v>
      </c>
      <c r="GK51" s="36"/>
      <c r="GL51" s="36"/>
      <c r="GM51" s="37"/>
      <c r="GN51" s="924" t="e">
        <f t="shared" si="38"/>
        <v>#DIV/0!</v>
      </c>
      <c r="GO51" s="36" t="s">
        <v>234</v>
      </c>
      <c r="GP51" s="36"/>
      <c r="GQ51" s="36"/>
      <c r="GR51" s="37"/>
      <c r="GS51" s="924" t="e">
        <f t="shared" si="39"/>
        <v>#DIV/0!</v>
      </c>
      <c r="GT51" s="36" t="s">
        <v>234</v>
      </c>
      <c r="GU51" s="36"/>
      <c r="GV51" s="36"/>
      <c r="GW51" s="37"/>
      <c r="GX51" s="924" t="e">
        <f t="shared" si="40"/>
        <v>#DIV/0!</v>
      </c>
      <c r="GY51" s="36" t="s">
        <v>234</v>
      </c>
      <c r="GZ51" s="36"/>
      <c r="HA51" s="36"/>
      <c r="HB51" s="37"/>
      <c r="HC51" s="924" t="e">
        <f t="shared" si="41"/>
        <v>#DIV/0!</v>
      </c>
      <c r="HD51" s="36" t="s">
        <v>234</v>
      </c>
      <c r="HE51" s="36"/>
      <c r="HF51" s="36"/>
      <c r="HG51" s="37"/>
      <c r="HH51" s="924" t="e">
        <f t="shared" si="42"/>
        <v>#DIV/0!</v>
      </c>
      <c r="HI51" s="36" t="s">
        <v>234</v>
      </c>
      <c r="HJ51" s="36"/>
      <c r="HK51" s="36"/>
      <c r="HL51" s="37"/>
      <c r="HM51" s="924" t="e">
        <f t="shared" si="43"/>
        <v>#DIV/0!</v>
      </c>
      <c r="HN51" s="36" t="s">
        <v>234</v>
      </c>
      <c r="HO51" s="36"/>
      <c r="HP51" s="36"/>
      <c r="HQ51" s="37"/>
      <c r="HR51" s="924" t="e">
        <f t="shared" si="44"/>
        <v>#DIV/0!</v>
      </c>
      <c r="HS51" s="36" t="s">
        <v>234</v>
      </c>
      <c r="HT51" s="36"/>
      <c r="HU51" s="36"/>
      <c r="HV51" s="37"/>
      <c r="HW51" s="924" t="e">
        <f t="shared" si="45"/>
        <v>#DIV/0!</v>
      </c>
      <c r="HX51" s="36" t="s">
        <v>234</v>
      </c>
      <c r="HY51" s="36"/>
      <c r="HZ51" s="36"/>
      <c r="IA51" s="37"/>
      <c r="IB51" s="924" t="e">
        <f t="shared" si="55"/>
        <v>#DIV/0!</v>
      </c>
      <c r="IC51" s="36" t="s">
        <v>234</v>
      </c>
      <c r="ID51" s="36"/>
      <c r="IE51" s="36"/>
      <c r="IF51" s="37"/>
      <c r="IG51" s="924" t="e">
        <f t="shared" si="46"/>
        <v>#DIV/0!</v>
      </c>
      <c r="IH51" s="36" t="s">
        <v>234</v>
      </c>
      <c r="II51" s="36"/>
      <c r="IJ51" s="36"/>
      <c r="IK51" s="37"/>
      <c r="IL51" s="924" t="e">
        <f t="shared" si="47"/>
        <v>#DIV/0!</v>
      </c>
      <c r="IM51" s="36" t="s">
        <v>234</v>
      </c>
      <c r="IN51" s="36"/>
      <c r="IO51" s="36"/>
      <c r="IP51" s="37"/>
      <c r="IQ51" s="924" t="e">
        <f t="shared" si="48"/>
        <v>#DIV/0!</v>
      </c>
      <c r="IR51" s="36" t="s">
        <v>234</v>
      </c>
      <c r="IS51" s="36"/>
      <c r="IT51" s="36"/>
      <c r="IU51" s="37"/>
      <c r="IV51" s="924" t="e">
        <f t="shared" si="49"/>
        <v>#DIV/0!</v>
      </c>
      <c r="IW51" s="36" t="s">
        <v>234</v>
      </c>
      <c r="IX51" s="36"/>
      <c r="IY51" s="36"/>
      <c r="IZ51" s="37"/>
      <c r="JA51" s="924" t="e">
        <f t="shared" si="50"/>
        <v>#DIV/0!</v>
      </c>
      <c r="JB51" s="80" t="s">
        <v>234</v>
      </c>
      <c r="JC51" s="57">
        <f t="shared" si="51"/>
        <v>1</v>
      </c>
      <c r="JD51" s="57">
        <f t="shared" si="52"/>
        <v>0</v>
      </c>
      <c r="JE51" s="65">
        <f t="shared" si="53"/>
        <v>0</v>
      </c>
      <c r="JF51" s="932">
        <f t="shared" si="54"/>
        <v>0</v>
      </c>
    </row>
    <row r="52" spans="1:266" x14ac:dyDescent="0.25">
      <c r="A52" s="1142"/>
      <c r="B52" s="810" t="s">
        <v>232</v>
      </c>
      <c r="C52" s="36"/>
      <c r="D52" s="36"/>
      <c r="E52" s="37"/>
      <c r="F52" s="961" t="e">
        <f t="shared" si="0"/>
        <v>#DIV/0!</v>
      </c>
      <c r="G52" s="810" t="s">
        <v>232</v>
      </c>
      <c r="H52" s="36"/>
      <c r="I52" s="36"/>
      <c r="J52" s="37"/>
      <c r="K52" s="961" t="e">
        <f t="shared" si="1"/>
        <v>#DIV/0!</v>
      </c>
      <c r="L52" s="810" t="s">
        <v>232</v>
      </c>
      <c r="M52" s="36"/>
      <c r="N52" s="36"/>
      <c r="O52" s="37"/>
      <c r="P52" s="961" t="e">
        <f t="shared" si="2"/>
        <v>#DIV/0!</v>
      </c>
      <c r="Q52" s="810" t="s">
        <v>232</v>
      </c>
      <c r="R52" s="36"/>
      <c r="S52" s="36"/>
      <c r="T52" s="37"/>
      <c r="U52" s="961" t="e">
        <f t="shared" si="3"/>
        <v>#DIV/0!</v>
      </c>
      <c r="V52" s="810" t="s">
        <v>232</v>
      </c>
      <c r="W52" s="36"/>
      <c r="X52" s="36"/>
      <c r="Y52" s="37"/>
      <c r="Z52" s="961" t="e">
        <f t="shared" si="4"/>
        <v>#DIV/0!</v>
      </c>
      <c r="AA52" s="810" t="s">
        <v>232</v>
      </c>
      <c r="AB52" s="36"/>
      <c r="AC52" s="36"/>
      <c r="AD52" s="37"/>
      <c r="AE52" s="961" t="e">
        <f t="shared" si="5"/>
        <v>#DIV/0!</v>
      </c>
      <c r="AF52" s="810" t="s">
        <v>232</v>
      </c>
      <c r="AG52" s="36"/>
      <c r="AH52" s="36"/>
      <c r="AI52" s="37"/>
      <c r="AJ52" s="961" t="e">
        <f t="shared" si="6"/>
        <v>#DIV/0!</v>
      </c>
      <c r="AK52" s="810" t="s">
        <v>232</v>
      </c>
      <c r="AL52" s="36"/>
      <c r="AM52" s="36"/>
      <c r="AN52" s="37"/>
      <c r="AO52" s="961" t="e">
        <f t="shared" si="7"/>
        <v>#DIV/0!</v>
      </c>
      <c r="AP52" s="810" t="s">
        <v>232</v>
      </c>
      <c r="AQ52" s="36"/>
      <c r="AR52" s="36"/>
      <c r="AS52" s="37"/>
      <c r="AT52" s="961" t="e">
        <f t="shared" si="8"/>
        <v>#DIV/0!</v>
      </c>
      <c r="AU52" s="810" t="s">
        <v>232</v>
      </c>
      <c r="AV52" s="36"/>
      <c r="AW52" s="36"/>
      <c r="AX52" s="37"/>
      <c r="AY52" s="961" t="e">
        <f t="shared" si="9"/>
        <v>#DIV/0!</v>
      </c>
      <c r="AZ52" s="810" t="s">
        <v>232</v>
      </c>
      <c r="BA52" s="36"/>
      <c r="BB52" s="36"/>
      <c r="BC52" s="37"/>
      <c r="BD52" s="961" t="e">
        <f t="shared" si="10"/>
        <v>#DIV/0!</v>
      </c>
      <c r="BE52" s="810" t="s">
        <v>232</v>
      </c>
      <c r="BF52" s="36"/>
      <c r="BG52" s="36"/>
      <c r="BH52" s="37"/>
      <c r="BI52" s="961" t="e">
        <f t="shared" si="11"/>
        <v>#DIV/0!</v>
      </c>
      <c r="BJ52" s="810" t="s">
        <v>232</v>
      </c>
      <c r="BK52" s="36"/>
      <c r="BL52" s="36"/>
      <c r="BM52" s="37"/>
      <c r="BN52" s="961" t="e">
        <f t="shared" si="12"/>
        <v>#DIV/0!</v>
      </c>
      <c r="BO52" s="810" t="s">
        <v>232</v>
      </c>
      <c r="BP52" s="36"/>
      <c r="BQ52" s="36"/>
      <c r="BR52" s="37"/>
      <c r="BS52" s="961" t="e">
        <f t="shared" si="13"/>
        <v>#DIV/0!</v>
      </c>
      <c r="BT52" s="810" t="s">
        <v>232</v>
      </c>
      <c r="BU52" s="36"/>
      <c r="BV52" s="36"/>
      <c r="BW52" s="37"/>
      <c r="BX52" s="961" t="e">
        <f t="shared" si="14"/>
        <v>#DIV/0!</v>
      </c>
      <c r="BY52" s="810" t="s">
        <v>232</v>
      </c>
      <c r="BZ52" s="36"/>
      <c r="CA52" s="36"/>
      <c r="CB52" s="37"/>
      <c r="CC52" s="961" t="e">
        <f t="shared" si="15"/>
        <v>#DIV/0!</v>
      </c>
      <c r="CD52" s="810" t="s">
        <v>232</v>
      </c>
      <c r="CE52" s="36"/>
      <c r="CF52" s="36"/>
      <c r="CG52" s="37"/>
      <c r="CH52" s="961" t="e">
        <f t="shared" si="16"/>
        <v>#DIV/0!</v>
      </c>
      <c r="CI52" s="810" t="s">
        <v>232</v>
      </c>
      <c r="CJ52" s="36"/>
      <c r="CK52" s="36"/>
      <c r="CL52" s="37"/>
      <c r="CM52" s="914" t="e">
        <f t="shared" si="17"/>
        <v>#DIV/0!</v>
      </c>
      <c r="CN52" s="35" t="s">
        <v>232</v>
      </c>
      <c r="CO52" s="36"/>
      <c r="CP52" s="36"/>
      <c r="CQ52" s="37"/>
      <c r="CR52" s="924" t="e">
        <f t="shared" si="18"/>
        <v>#DIV/0!</v>
      </c>
      <c r="CS52" s="36" t="s">
        <v>232</v>
      </c>
      <c r="CT52" s="36"/>
      <c r="CU52" s="36"/>
      <c r="CV52" s="37"/>
      <c r="CW52" s="924" t="e">
        <f t="shared" si="19"/>
        <v>#DIV/0!</v>
      </c>
      <c r="CX52" s="36" t="s">
        <v>232</v>
      </c>
      <c r="CY52" s="36"/>
      <c r="CZ52" s="36"/>
      <c r="DA52" s="37"/>
      <c r="DB52" s="924" t="e">
        <f t="shared" si="20"/>
        <v>#DIV/0!</v>
      </c>
      <c r="DC52" s="36" t="s">
        <v>232</v>
      </c>
      <c r="DD52" s="36"/>
      <c r="DE52" s="36"/>
      <c r="DF52" s="37"/>
      <c r="DG52" s="924" t="e">
        <f t="shared" si="21"/>
        <v>#DIV/0!</v>
      </c>
      <c r="DH52" s="36" t="s">
        <v>232</v>
      </c>
      <c r="DI52" s="36"/>
      <c r="DJ52" s="36"/>
      <c r="DK52" s="37"/>
      <c r="DL52" s="924" t="e">
        <f t="shared" si="22"/>
        <v>#DIV/0!</v>
      </c>
      <c r="DM52" s="36" t="s">
        <v>232</v>
      </c>
      <c r="DN52" s="36"/>
      <c r="DO52" s="36"/>
      <c r="DP52" s="37"/>
      <c r="DQ52" s="924" t="e">
        <f t="shared" si="23"/>
        <v>#DIV/0!</v>
      </c>
      <c r="DR52" s="36" t="s">
        <v>232</v>
      </c>
      <c r="DS52" s="36"/>
      <c r="DT52" s="36"/>
      <c r="DU52" s="37"/>
      <c r="DV52" s="924" t="e">
        <f t="shared" si="24"/>
        <v>#DIV/0!</v>
      </c>
      <c r="DW52" s="36" t="s">
        <v>232</v>
      </c>
      <c r="DX52" s="36"/>
      <c r="DY52" s="36"/>
      <c r="DZ52" s="37"/>
      <c r="EA52" s="924" t="e">
        <f t="shared" si="25"/>
        <v>#DIV/0!</v>
      </c>
      <c r="EB52" s="36" t="s">
        <v>232</v>
      </c>
      <c r="EC52" s="36"/>
      <c r="ED52" s="36"/>
      <c r="EE52" s="37"/>
      <c r="EF52" s="924" t="e">
        <f t="shared" si="26"/>
        <v>#DIV/0!</v>
      </c>
      <c r="EG52" s="36" t="s">
        <v>232</v>
      </c>
      <c r="EH52" s="36"/>
      <c r="EI52" s="36"/>
      <c r="EJ52" s="37"/>
      <c r="EK52" s="924" t="e">
        <f t="shared" si="27"/>
        <v>#DIV/0!</v>
      </c>
      <c r="EL52" s="36" t="s">
        <v>232</v>
      </c>
      <c r="EM52" s="36"/>
      <c r="EN52" s="36"/>
      <c r="EO52" s="37"/>
      <c r="EP52" s="924" t="e">
        <f t="shared" si="28"/>
        <v>#DIV/0!</v>
      </c>
      <c r="EQ52" s="36" t="s">
        <v>232</v>
      </c>
      <c r="ER52" s="36"/>
      <c r="ES52" s="36"/>
      <c r="ET52" s="37"/>
      <c r="EU52" s="924" t="e">
        <f t="shared" si="29"/>
        <v>#DIV/0!</v>
      </c>
      <c r="EV52" s="36" t="s">
        <v>232</v>
      </c>
      <c r="EW52" s="36"/>
      <c r="EX52" s="36"/>
      <c r="EY52" s="37"/>
      <c r="EZ52" s="924" t="e">
        <f t="shared" si="30"/>
        <v>#DIV/0!</v>
      </c>
      <c r="FA52" s="36" t="s">
        <v>232</v>
      </c>
      <c r="FB52" s="36"/>
      <c r="FC52" s="36"/>
      <c r="FD52" s="37"/>
      <c r="FE52" s="924" t="e">
        <f t="shared" si="31"/>
        <v>#DIV/0!</v>
      </c>
      <c r="FF52" s="36" t="s">
        <v>232</v>
      </c>
      <c r="FG52" s="36"/>
      <c r="FH52" s="36"/>
      <c r="FI52" s="37"/>
      <c r="FJ52" s="924" t="e">
        <f t="shared" si="32"/>
        <v>#DIV/0!</v>
      </c>
      <c r="FK52" s="36" t="s">
        <v>232</v>
      </c>
      <c r="FL52" s="36"/>
      <c r="FM52" s="36"/>
      <c r="FN52" s="37"/>
      <c r="FO52" s="924" t="e">
        <f t="shared" si="33"/>
        <v>#DIV/0!</v>
      </c>
      <c r="FP52" s="36" t="s">
        <v>232</v>
      </c>
      <c r="FQ52" s="36"/>
      <c r="FR52" s="36"/>
      <c r="FS52" s="37"/>
      <c r="FT52" s="924" t="e">
        <f t="shared" si="34"/>
        <v>#DIV/0!</v>
      </c>
      <c r="FU52" s="36" t="s">
        <v>232</v>
      </c>
      <c r="FV52" s="36"/>
      <c r="FW52" s="36"/>
      <c r="FX52" s="37"/>
      <c r="FY52" s="924" t="e">
        <f t="shared" si="35"/>
        <v>#DIV/0!</v>
      </c>
      <c r="FZ52" s="36" t="s">
        <v>232</v>
      </c>
      <c r="GA52" s="36"/>
      <c r="GB52" s="36"/>
      <c r="GC52" s="37"/>
      <c r="GD52" s="924" t="e">
        <f t="shared" si="36"/>
        <v>#DIV/0!</v>
      </c>
      <c r="GE52" s="36" t="s">
        <v>232</v>
      </c>
      <c r="GF52" s="36"/>
      <c r="GG52" s="36"/>
      <c r="GH52" s="37"/>
      <c r="GI52" s="924" t="e">
        <f t="shared" si="37"/>
        <v>#DIV/0!</v>
      </c>
      <c r="GJ52" s="36" t="s">
        <v>232</v>
      </c>
      <c r="GK52" s="36"/>
      <c r="GL52" s="36"/>
      <c r="GM52" s="37"/>
      <c r="GN52" s="924" t="e">
        <f t="shared" si="38"/>
        <v>#DIV/0!</v>
      </c>
      <c r="GO52" s="36" t="s">
        <v>232</v>
      </c>
      <c r="GP52" s="36"/>
      <c r="GQ52" s="36"/>
      <c r="GR52" s="37"/>
      <c r="GS52" s="924" t="e">
        <f t="shared" si="39"/>
        <v>#DIV/0!</v>
      </c>
      <c r="GT52" s="36" t="s">
        <v>232</v>
      </c>
      <c r="GU52" s="36"/>
      <c r="GV52" s="36"/>
      <c r="GW52" s="37"/>
      <c r="GX52" s="924" t="e">
        <f t="shared" si="40"/>
        <v>#DIV/0!</v>
      </c>
      <c r="GY52" s="36" t="s">
        <v>232</v>
      </c>
      <c r="GZ52" s="36"/>
      <c r="HA52" s="36"/>
      <c r="HB52" s="37"/>
      <c r="HC52" s="924" t="e">
        <f t="shared" si="41"/>
        <v>#DIV/0!</v>
      </c>
      <c r="HD52" s="36" t="s">
        <v>232</v>
      </c>
      <c r="HE52" s="36"/>
      <c r="HF52" s="36"/>
      <c r="HG52" s="37"/>
      <c r="HH52" s="924" t="e">
        <f t="shared" si="42"/>
        <v>#DIV/0!</v>
      </c>
      <c r="HI52" s="36" t="s">
        <v>232</v>
      </c>
      <c r="HJ52" s="36"/>
      <c r="HK52" s="36"/>
      <c r="HL52" s="37"/>
      <c r="HM52" s="924" t="e">
        <f t="shared" si="43"/>
        <v>#DIV/0!</v>
      </c>
      <c r="HN52" s="36" t="s">
        <v>232</v>
      </c>
      <c r="HO52" s="36"/>
      <c r="HP52" s="36"/>
      <c r="HQ52" s="37"/>
      <c r="HR52" s="924" t="e">
        <f t="shared" si="44"/>
        <v>#DIV/0!</v>
      </c>
      <c r="HS52" s="36" t="s">
        <v>232</v>
      </c>
      <c r="HT52" s="36"/>
      <c r="HU52" s="36"/>
      <c r="HV52" s="37"/>
      <c r="HW52" s="924" t="e">
        <f t="shared" si="45"/>
        <v>#DIV/0!</v>
      </c>
      <c r="HX52" s="36" t="s">
        <v>232</v>
      </c>
      <c r="HY52" s="36"/>
      <c r="HZ52" s="36"/>
      <c r="IA52" s="37"/>
      <c r="IB52" s="924" t="e">
        <f t="shared" si="55"/>
        <v>#DIV/0!</v>
      </c>
      <c r="IC52" s="36" t="s">
        <v>232</v>
      </c>
      <c r="ID52" s="36"/>
      <c r="IE52" s="36"/>
      <c r="IF52" s="37"/>
      <c r="IG52" s="924" t="e">
        <f t="shared" si="46"/>
        <v>#DIV/0!</v>
      </c>
      <c r="IH52" s="36" t="s">
        <v>232</v>
      </c>
      <c r="II52" s="36"/>
      <c r="IJ52" s="36"/>
      <c r="IK52" s="37"/>
      <c r="IL52" s="924" t="e">
        <f t="shared" si="47"/>
        <v>#DIV/0!</v>
      </c>
      <c r="IM52" s="36" t="s">
        <v>232</v>
      </c>
      <c r="IN52" s="36"/>
      <c r="IO52" s="36"/>
      <c r="IP52" s="37"/>
      <c r="IQ52" s="924" t="e">
        <f t="shared" si="48"/>
        <v>#DIV/0!</v>
      </c>
      <c r="IR52" s="36" t="s">
        <v>232</v>
      </c>
      <c r="IS52" s="36"/>
      <c r="IT52" s="36"/>
      <c r="IU52" s="37"/>
      <c r="IV52" s="924" t="e">
        <f t="shared" si="49"/>
        <v>#DIV/0!</v>
      </c>
      <c r="IW52" s="36" t="s">
        <v>232</v>
      </c>
      <c r="IX52" s="36"/>
      <c r="IY52" s="36"/>
      <c r="IZ52" s="37"/>
      <c r="JA52" s="924" t="e">
        <f t="shared" si="50"/>
        <v>#DIV/0!</v>
      </c>
      <c r="JB52" s="80" t="s">
        <v>232</v>
      </c>
      <c r="JC52" s="57">
        <f t="shared" si="51"/>
        <v>0</v>
      </c>
      <c r="JD52" s="57">
        <f t="shared" si="52"/>
        <v>0</v>
      </c>
      <c r="JE52" s="65">
        <f t="shared" si="53"/>
        <v>0</v>
      </c>
      <c r="JF52" s="932" t="e">
        <f t="shared" si="54"/>
        <v>#DIV/0!</v>
      </c>
    </row>
    <row r="53" spans="1:266" x14ac:dyDescent="0.25">
      <c r="A53" s="1142"/>
      <c r="B53" s="810" t="s">
        <v>236</v>
      </c>
      <c r="C53" s="36"/>
      <c r="D53" s="36"/>
      <c r="E53" s="37"/>
      <c r="F53" s="961" t="e">
        <f t="shared" si="0"/>
        <v>#DIV/0!</v>
      </c>
      <c r="G53" s="810" t="s">
        <v>236</v>
      </c>
      <c r="H53" s="36"/>
      <c r="I53" s="36"/>
      <c r="J53" s="37"/>
      <c r="K53" s="961" t="e">
        <f t="shared" si="1"/>
        <v>#DIV/0!</v>
      </c>
      <c r="L53" s="810" t="s">
        <v>236</v>
      </c>
      <c r="M53" s="36"/>
      <c r="N53" s="36"/>
      <c r="O53" s="37"/>
      <c r="P53" s="961" t="e">
        <f t="shared" si="2"/>
        <v>#DIV/0!</v>
      </c>
      <c r="Q53" s="810" t="s">
        <v>236</v>
      </c>
      <c r="R53" s="36"/>
      <c r="S53" s="36"/>
      <c r="T53" s="37"/>
      <c r="U53" s="961" t="e">
        <f t="shared" si="3"/>
        <v>#DIV/0!</v>
      </c>
      <c r="V53" s="810" t="s">
        <v>236</v>
      </c>
      <c r="W53" s="36"/>
      <c r="X53" s="36"/>
      <c r="Y53" s="37"/>
      <c r="Z53" s="961" t="e">
        <f t="shared" si="4"/>
        <v>#DIV/0!</v>
      </c>
      <c r="AA53" s="810" t="s">
        <v>236</v>
      </c>
      <c r="AB53" s="36"/>
      <c r="AC53" s="36"/>
      <c r="AD53" s="37"/>
      <c r="AE53" s="961" t="e">
        <f t="shared" si="5"/>
        <v>#DIV/0!</v>
      </c>
      <c r="AF53" s="810" t="s">
        <v>236</v>
      </c>
      <c r="AG53" s="36"/>
      <c r="AH53" s="36"/>
      <c r="AI53" s="37"/>
      <c r="AJ53" s="961" t="e">
        <f t="shared" si="6"/>
        <v>#DIV/0!</v>
      </c>
      <c r="AK53" s="810" t="s">
        <v>236</v>
      </c>
      <c r="AL53" s="36"/>
      <c r="AM53" s="36"/>
      <c r="AN53" s="37"/>
      <c r="AO53" s="961" t="e">
        <f t="shared" si="7"/>
        <v>#DIV/0!</v>
      </c>
      <c r="AP53" s="810" t="s">
        <v>236</v>
      </c>
      <c r="AQ53" s="36"/>
      <c r="AR53" s="36"/>
      <c r="AS53" s="37"/>
      <c r="AT53" s="961" t="e">
        <f t="shared" si="8"/>
        <v>#DIV/0!</v>
      </c>
      <c r="AU53" s="810" t="s">
        <v>236</v>
      </c>
      <c r="AV53" s="36"/>
      <c r="AW53" s="36"/>
      <c r="AX53" s="37"/>
      <c r="AY53" s="961" t="e">
        <f t="shared" si="9"/>
        <v>#DIV/0!</v>
      </c>
      <c r="AZ53" s="810" t="s">
        <v>236</v>
      </c>
      <c r="BA53" s="36"/>
      <c r="BB53" s="36"/>
      <c r="BC53" s="37"/>
      <c r="BD53" s="961" t="e">
        <f t="shared" si="10"/>
        <v>#DIV/0!</v>
      </c>
      <c r="BE53" s="810" t="s">
        <v>236</v>
      </c>
      <c r="BF53" s="36"/>
      <c r="BG53" s="36"/>
      <c r="BH53" s="37"/>
      <c r="BI53" s="961" t="e">
        <f t="shared" si="11"/>
        <v>#DIV/0!</v>
      </c>
      <c r="BJ53" s="810" t="s">
        <v>236</v>
      </c>
      <c r="BK53" s="36"/>
      <c r="BL53" s="36"/>
      <c r="BM53" s="37"/>
      <c r="BN53" s="961" t="e">
        <f t="shared" si="12"/>
        <v>#DIV/0!</v>
      </c>
      <c r="BO53" s="810" t="s">
        <v>236</v>
      </c>
      <c r="BP53" s="36"/>
      <c r="BQ53" s="36"/>
      <c r="BR53" s="37"/>
      <c r="BS53" s="961" t="e">
        <f t="shared" si="13"/>
        <v>#DIV/0!</v>
      </c>
      <c r="BT53" s="810" t="s">
        <v>236</v>
      </c>
      <c r="BU53" s="36"/>
      <c r="BV53" s="36"/>
      <c r="BW53" s="37"/>
      <c r="BX53" s="961" t="e">
        <f t="shared" si="14"/>
        <v>#DIV/0!</v>
      </c>
      <c r="BY53" s="810" t="s">
        <v>236</v>
      </c>
      <c r="BZ53" s="36"/>
      <c r="CA53" s="36"/>
      <c r="CB53" s="37"/>
      <c r="CC53" s="961" t="e">
        <f t="shared" si="15"/>
        <v>#DIV/0!</v>
      </c>
      <c r="CD53" s="810" t="s">
        <v>236</v>
      </c>
      <c r="CE53" s="36"/>
      <c r="CF53" s="36"/>
      <c r="CG53" s="37"/>
      <c r="CH53" s="961" t="e">
        <f t="shared" si="16"/>
        <v>#DIV/0!</v>
      </c>
      <c r="CI53" s="810" t="s">
        <v>236</v>
      </c>
      <c r="CJ53" s="36"/>
      <c r="CK53" s="36"/>
      <c r="CL53" s="37"/>
      <c r="CM53" s="914" t="e">
        <f t="shared" si="17"/>
        <v>#DIV/0!</v>
      </c>
      <c r="CN53" s="35" t="s">
        <v>236</v>
      </c>
      <c r="CO53" s="36"/>
      <c r="CP53" s="36"/>
      <c r="CQ53" s="37"/>
      <c r="CR53" s="924" t="e">
        <f t="shared" si="18"/>
        <v>#DIV/0!</v>
      </c>
      <c r="CS53" s="36" t="s">
        <v>236</v>
      </c>
      <c r="CT53" s="36"/>
      <c r="CU53" s="36"/>
      <c r="CV53" s="37"/>
      <c r="CW53" s="924" t="e">
        <f t="shared" si="19"/>
        <v>#DIV/0!</v>
      </c>
      <c r="CX53" s="36" t="s">
        <v>236</v>
      </c>
      <c r="CY53" s="36">
        <v>1</v>
      </c>
      <c r="CZ53" s="36"/>
      <c r="DA53" s="37"/>
      <c r="DB53" s="924">
        <f t="shared" si="20"/>
        <v>0</v>
      </c>
      <c r="DC53" s="36" t="s">
        <v>236</v>
      </c>
      <c r="DD53" s="36">
        <v>1</v>
      </c>
      <c r="DE53" s="36"/>
      <c r="DF53" s="37"/>
      <c r="DG53" s="924">
        <f t="shared" si="21"/>
        <v>0</v>
      </c>
      <c r="DH53" s="36" t="s">
        <v>236</v>
      </c>
      <c r="DI53" s="36">
        <v>1</v>
      </c>
      <c r="DJ53" s="36"/>
      <c r="DK53" s="37"/>
      <c r="DL53" s="924">
        <f t="shared" si="22"/>
        <v>0</v>
      </c>
      <c r="DM53" s="36" t="s">
        <v>236</v>
      </c>
      <c r="DN53" s="36"/>
      <c r="DO53" s="36"/>
      <c r="DP53" s="37"/>
      <c r="DQ53" s="924" t="e">
        <f t="shared" si="23"/>
        <v>#DIV/0!</v>
      </c>
      <c r="DR53" s="36" t="s">
        <v>236</v>
      </c>
      <c r="DS53" s="36"/>
      <c r="DT53" s="36"/>
      <c r="DU53" s="37"/>
      <c r="DV53" s="924" t="e">
        <f t="shared" si="24"/>
        <v>#DIV/0!</v>
      </c>
      <c r="DW53" s="36" t="s">
        <v>236</v>
      </c>
      <c r="DX53" s="36">
        <v>2</v>
      </c>
      <c r="DY53" s="36"/>
      <c r="DZ53" s="37"/>
      <c r="EA53" s="924">
        <f t="shared" si="25"/>
        <v>0</v>
      </c>
      <c r="EB53" s="36" t="s">
        <v>236</v>
      </c>
      <c r="EC53" s="36"/>
      <c r="ED53" s="36"/>
      <c r="EE53" s="37"/>
      <c r="EF53" s="924" t="e">
        <f t="shared" si="26"/>
        <v>#DIV/0!</v>
      </c>
      <c r="EG53" s="36" t="s">
        <v>236</v>
      </c>
      <c r="EH53" s="36">
        <v>1</v>
      </c>
      <c r="EI53" s="36"/>
      <c r="EJ53" s="37"/>
      <c r="EK53" s="924">
        <f t="shared" si="27"/>
        <v>0</v>
      </c>
      <c r="EL53" s="36" t="s">
        <v>236</v>
      </c>
      <c r="EM53" s="36"/>
      <c r="EN53" s="36"/>
      <c r="EO53" s="37"/>
      <c r="EP53" s="924" t="e">
        <f t="shared" si="28"/>
        <v>#DIV/0!</v>
      </c>
      <c r="EQ53" s="36" t="s">
        <v>236</v>
      </c>
      <c r="ER53" s="36"/>
      <c r="ES53" s="36"/>
      <c r="ET53" s="37"/>
      <c r="EU53" s="924" t="e">
        <f t="shared" si="29"/>
        <v>#DIV/0!</v>
      </c>
      <c r="EV53" s="36" t="s">
        <v>236</v>
      </c>
      <c r="EW53" s="36"/>
      <c r="EX53" s="36"/>
      <c r="EY53" s="37"/>
      <c r="EZ53" s="924" t="e">
        <f t="shared" si="30"/>
        <v>#DIV/0!</v>
      </c>
      <c r="FA53" s="36" t="s">
        <v>236</v>
      </c>
      <c r="FB53" s="36"/>
      <c r="FC53" s="36"/>
      <c r="FD53" s="37"/>
      <c r="FE53" s="924" t="e">
        <f t="shared" si="31"/>
        <v>#DIV/0!</v>
      </c>
      <c r="FF53" s="36" t="s">
        <v>236</v>
      </c>
      <c r="FG53" s="36"/>
      <c r="FH53" s="36"/>
      <c r="FI53" s="37"/>
      <c r="FJ53" s="924" t="e">
        <f t="shared" si="32"/>
        <v>#DIV/0!</v>
      </c>
      <c r="FK53" s="36" t="s">
        <v>236</v>
      </c>
      <c r="FL53" s="36"/>
      <c r="FM53" s="36"/>
      <c r="FN53" s="37"/>
      <c r="FO53" s="924" t="e">
        <f t="shared" si="33"/>
        <v>#DIV/0!</v>
      </c>
      <c r="FP53" s="36" t="s">
        <v>236</v>
      </c>
      <c r="FQ53" s="36"/>
      <c r="FR53" s="36"/>
      <c r="FS53" s="37"/>
      <c r="FT53" s="924" t="e">
        <f t="shared" si="34"/>
        <v>#DIV/0!</v>
      </c>
      <c r="FU53" s="36" t="s">
        <v>236</v>
      </c>
      <c r="FV53" s="36"/>
      <c r="FW53" s="36"/>
      <c r="FX53" s="37"/>
      <c r="FY53" s="924" t="e">
        <f t="shared" si="35"/>
        <v>#DIV/0!</v>
      </c>
      <c r="FZ53" s="36" t="s">
        <v>236</v>
      </c>
      <c r="GA53" s="36"/>
      <c r="GB53" s="36"/>
      <c r="GC53" s="37"/>
      <c r="GD53" s="924" t="e">
        <f t="shared" si="36"/>
        <v>#DIV/0!</v>
      </c>
      <c r="GE53" s="36" t="s">
        <v>236</v>
      </c>
      <c r="GF53" s="36"/>
      <c r="GG53" s="36"/>
      <c r="GH53" s="37"/>
      <c r="GI53" s="924" t="e">
        <f t="shared" si="37"/>
        <v>#DIV/0!</v>
      </c>
      <c r="GJ53" s="36" t="s">
        <v>236</v>
      </c>
      <c r="GK53" s="36"/>
      <c r="GL53" s="36"/>
      <c r="GM53" s="37"/>
      <c r="GN53" s="924" t="e">
        <f t="shared" si="38"/>
        <v>#DIV/0!</v>
      </c>
      <c r="GO53" s="36" t="s">
        <v>236</v>
      </c>
      <c r="GP53" s="36"/>
      <c r="GQ53" s="36"/>
      <c r="GR53" s="37"/>
      <c r="GS53" s="924" t="e">
        <f t="shared" si="39"/>
        <v>#DIV/0!</v>
      </c>
      <c r="GT53" s="36" t="s">
        <v>236</v>
      </c>
      <c r="GU53" s="36"/>
      <c r="GV53" s="36"/>
      <c r="GW53" s="37"/>
      <c r="GX53" s="924" t="e">
        <f t="shared" si="40"/>
        <v>#DIV/0!</v>
      </c>
      <c r="GY53" s="36" t="s">
        <v>236</v>
      </c>
      <c r="GZ53" s="36"/>
      <c r="HA53" s="36"/>
      <c r="HB53" s="37"/>
      <c r="HC53" s="924" t="e">
        <f t="shared" si="41"/>
        <v>#DIV/0!</v>
      </c>
      <c r="HD53" s="36" t="s">
        <v>236</v>
      </c>
      <c r="HE53" s="36"/>
      <c r="HF53" s="36"/>
      <c r="HG53" s="37"/>
      <c r="HH53" s="924" t="e">
        <f t="shared" si="42"/>
        <v>#DIV/0!</v>
      </c>
      <c r="HI53" s="36" t="s">
        <v>236</v>
      </c>
      <c r="HJ53" s="36"/>
      <c r="HK53" s="36"/>
      <c r="HL53" s="37"/>
      <c r="HM53" s="924" t="e">
        <f t="shared" si="43"/>
        <v>#DIV/0!</v>
      </c>
      <c r="HN53" s="36" t="s">
        <v>236</v>
      </c>
      <c r="HO53" s="36"/>
      <c r="HP53" s="36"/>
      <c r="HQ53" s="37"/>
      <c r="HR53" s="924" t="e">
        <f t="shared" si="44"/>
        <v>#DIV/0!</v>
      </c>
      <c r="HS53" s="36" t="s">
        <v>236</v>
      </c>
      <c r="HT53" s="36"/>
      <c r="HU53" s="36"/>
      <c r="HV53" s="37"/>
      <c r="HW53" s="924" t="e">
        <f t="shared" si="45"/>
        <v>#DIV/0!</v>
      </c>
      <c r="HX53" s="36" t="s">
        <v>236</v>
      </c>
      <c r="HY53" s="36"/>
      <c r="HZ53" s="36"/>
      <c r="IA53" s="37"/>
      <c r="IB53" s="924" t="e">
        <f t="shared" si="55"/>
        <v>#DIV/0!</v>
      </c>
      <c r="IC53" s="36" t="s">
        <v>236</v>
      </c>
      <c r="ID53" s="36"/>
      <c r="IE53" s="36"/>
      <c r="IF53" s="37"/>
      <c r="IG53" s="924" t="e">
        <f t="shared" si="46"/>
        <v>#DIV/0!</v>
      </c>
      <c r="IH53" s="36" t="s">
        <v>236</v>
      </c>
      <c r="II53" s="36"/>
      <c r="IJ53" s="36"/>
      <c r="IK53" s="37"/>
      <c r="IL53" s="924" t="e">
        <f t="shared" si="47"/>
        <v>#DIV/0!</v>
      </c>
      <c r="IM53" s="36" t="s">
        <v>236</v>
      </c>
      <c r="IN53" s="36"/>
      <c r="IO53" s="36"/>
      <c r="IP53" s="37"/>
      <c r="IQ53" s="924" t="e">
        <f t="shared" si="48"/>
        <v>#DIV/0!</v>
      </c>
      <c r="IR53" s="36" t="s">
        <v>236</v>
      </c>
      <c r="IS53" s="36"/>
      <c r="IT53" s="36"/>
      <c r="IU53" s="37"/>
      <c r="IV53" s="924" t="e">
        <f t="shared" si="49"/>
        <v>#DIV/0!</v>
      </c>
      <c r="IW53" s="36" t="s">
        <v>236</v>
      </c>
      <c r="IX53" s="36"/>
      <c r="IY53" s="36"/>
      <c r="IZ53" s="37"/>
      <c r="JA53" s="924" t="e">
        <f t="shared" si="50"/>
        <v>#DIV/0!</v>
      </c>
      <c r="JB53" s="80" t="s">
        <v>236</v>
      </c>
      <c r="JC53" s="57">
        <f t="shared" si="51"/>
        <v>6</v>
      </c>
      <c r="JD53" s="57">
        <f t="shared" si="52"/>
        <v>0</v>
      </c>
      <c r="JE53" s="65">
        <f t="shared" si="53"/>
        <v>0</v>
      </c>
      <c r="JF53" s="932">
        <f t="shared" si="54"/>
        <v>0</v>
      </c>
    </row>
    <row r="54" spans="1:266" x14ac:dyDescent="0.25">
      <c r="A54" s="1143" t="s">
        <v>302</v>
      </c>
      <c r="B54" s="754" t="s">
        <v>228</v>
      </c>
      <c r="C54" s="39"/>
      <c r="D54" s="39"/>
      <c r="E54" s="40"/>
      <c r="F54" s="962" t="e">
        <f t="shared" si="0"/>
        <v>#DIV/0!</v>
      </c>
      <c r="G54" s="754" t="s">
        <v>228</v>
      </c>
      <c r="H54" s="39"/>
      <c r="I54" s="39"/>
      <c r="J54" s="40"/>
      <c r="K54" s="965" t="e">
        <f t="shared" si="1"/>
        <v>#DIV/0!</v>
      </c>
      <c r="L54" s="754" t="s">
        <v>228</v>
      </c>
      <c r="M54" s="39"/>
      <c r="N54" s="39"/>
      <c r="O54" s="40"/>
      <c r="P54" s="965" t="e">
        <f t="shared" si="2"/>
        <v>#DIV/0!</v>
      </c>
      <c r="Q54" s="754" t="s">
        <v>228</v>
      </c>
      <c r="R54" s="39"/>
      <c r="S54" s="39"/>
      <c r="T54" s="40"/>
      <c r="U54" s="965" t="e">
        <f t="shared" si="3"/>
        <v>#DIV/0!</v>
      </c>
      <c r="V54" s="754" t="s">
        <v>228</v>
      </c>
      <c r="W54" s="39"/>
      <c r="X54" s="39"/>
      <c r="Y54" s="40"/>
      <c r="Z54" s="965" t="e">
        <f t="shared" si="4"/>
        <v>#DIV/0!</v>
      </c>
      <c r="AA54" s="754" t="s">
        <v>228</v>
      </c>
      <c r="AB54" s="39"/>
      <c r="AC54" s="39"/>
      <c r="AD54" s="40"/>
      <c r="AE54" s="965" t="e">
        <f t="shared" si="5"/>
        <v>#DIV/0!</v>
      </c>
      <c r="AF54" s="754" t="s">
        <v>228</v>
      </c>
      <c r="AG54" s="39"/>
      <c r="AH54" s="39"/>
      <c r="AI54" s="40"/>
      <c r="AJ54" s="965" t="e">
        <f t="shared" si="6"/>
        <v>#DIV/0!</v>
      </c>
      <c r="AK54" s="754" t="s">
        <v>228</v>
      </c>
      <c r="AL54" s="39"/>
      <c r="AM54" s="39"/>
      <c r="AN54" s="40"/>
      <c r="AO54" s="965" t="e">
        <f t="shared" si="7"/>
        <v>#DIV/0!</v>
      </c>
      <c r="AP54" s="754" t="s">
        <v>228</v>
      </c>
      <c r="AQ54" s="39"/>
      <c r="AR54" s="39"/>
      <c r="AS54" s="40"/>
      <c r="AT54" s="965" t="e">
        <f t="shared" si="8"/>
        <v>#DIV/0!</v>
      </c>
      <c r="AU54" s="754" t="s">
        <v>228</v>
      </c>
      <c r="AV54" s="39"/>
      <c r="AW54" s="39"/>
      <c r="AX54" s="40"/>
      <c r="AY54" s="965" t="e">
        <f t="shared" si="9"/>
        <v>#DIV/0!</v>
      </c>
      <c r="AZ54" s="754" t="s">
        <v>228</v>
      </c>
      <c r="BA54" s="39">
        <v>1</v>
      </c>
      <c r="BB54" s="39"/>
      <c r="BC54" s="40"/>
      <c r="BD54" s="965">
        <f t="shared" si="10"/>
        <v>0</v>
      </c>
      <c r="BE54" s="754" t="s">
        <v>228</v>
      </c>
      <c r="BF54" s="39"/>
      <c r="BG54" s="39"/>
      <c r="BH54" s="40"/>
      <c r="BI54" s="965" t="e">
        <f t="shared" si="11"/>
        <v>#DIV/0!</v>
      </c>
      <c r="BJ54" s="754" t="s">
        <v>228</v>
      </c>
      <c r="BK54" s="39"/>
      <c r="BL54" s="39"/>
      <c r="BM54" s="40"/>
      <c r="BN54" s="965" t="e">
        <f t="shared" si="12"/>
        <v>#DIV/0!</v>
      </c>
      <c r="BO54" s="754" t="s">
        <v>228</v>
      </c>
      <c r="BP54" s="39"/>
      <c r="BQ54" s="39"/>
      <c r="BR54" s="40"/>
      <c r="BS54" s="965" t="e">
        <f t="shared" si="13"/>
        <v>#DIV/0!</v>
      </c>
      <c r="BT54" s="754" t="s">
        <v>228</v>
      </c>
      <c r="BU54" s="39"/>
      <c r="BV54" s="39"/>
      <c r="BW54" s="40"/>
      <c r="BX54" s="965" t="e">
        <f t="shared" si="14"/>
        <v>#DIV/0!</v>
      </c>
      <c r="BY54" s="754" t="s">
        <v>228</v>
      </c>
      <c r="BZ54" s="39">
        <v>1</v>
      </c>
      <c r="CA54" s="39"/>
      <c r="CB54" s="40"/>
      <c r="CC54" s="965">
        <f t="shared" si="15"/>
        <v>0</v>
      </c>
      <c r="CD54" s="754" t="s">
        <v>228</v>
      </c>
      <c r="CE54" s="39"/>
      <c r="CF54" s="39"/>
      <c r="CG54" s="40"/>
      <c r="CH54" s="965" t="e">
        <f t="shared" si="16"/>
        <v>#DIV/0!</v>
      </c>
      <c r="CI54" s="754" t="s">
        <v>228</v>
      </c>
      <c r="CJ54" s="39"/>
      <c r="CK54" s="39"/>
      <c r="CL54" s="40"/>
      <c r="CM54" s="949" t="e">
        <f t="shared" si="17"/>
        <v>#DIV/0!</v>
      </c>
      <c r="CN54" s="38" t="s">
        <v>228</v>
      </c>
      <c r="CO54" s="39"/>
      <c r="CP54" s="39"/>
      <c r="CQ54" s="40"/>
      <c r="CR54" s="925" t="e">
        <f t="shared" si="18"/>
        <v>#DIV/0!</v>
      </c>
      <c r="CS54" s="39" t="s">
        <v>228</v>
      </c>
      <c r="CT54" s="39"/>
      <c r="CU54" s="39"/>
      <c r="CV54" s="40"/>
      <c r="CW54" s="925" t="e">
        <f t="shared" si="19"/>
        <v>#DIV/0!</v>
      </c>
      <c r="CX54" s="39" t="s">
        <v>228</v>
      </c>
      <c r="CY54" s="39"/>
      <c r="CZ54" s="39"/>
      <c r="DA54" s="40"/>
      <c r="DB54" s="925" t="e">
        <f t="shared" si="20"/>
        <v>#DIV/0!</v>
      </c>
      <c r="DC54" s="39" t="s">
        <v>228</v>
      </c>
      <c r="DD54" s="39"/>
      <c r="DE54" s="39"/>
      <c r="DF54" s="40"/>
      <c r="DG54" s="925" t="e">
        <f t="shared" si="21"/>
        <v>#DIV/0!</v>
      </c>
      <c r="DH54" s="39" t="s">
        <v>228</v>
      </c>
      <c r="DI54" s="39"/>
      <c r="DJ54" s="39"/>
      <c r="DK54" s="40"/>
      <c r="DL54" s="925" t="e">
        <f t="shared" si="22"/>
        <v>#DIV/0!</v>
      </c>
      <c r="DM54" s="39" t="s">
        <v>228</v>
      </c>
      <c r="DN54" s="39">
        <v>1</v>
      </c>
      <c r="DO54" s="39"/>
      <c r="DP54" s="40"/>
      <c r="DQ54" s="925">
        <f t="shared" si="23"/>
        <v>0</v>
      </c>
      <c r="DR54" s="39" t="s">
        <v>228</v>
      </c>
      <c r="DS54" s="39"/>
      <c r="DT54" s="39"/>
      <c r="DU54" s="40"/>
      <c r="DV54" s="925" t="e">
        <f t="shared" si="24"/>
        <v>#DIV/0!</v>
      </c>
      <c r="DW54" s="39" t="s">
        <v>228</v>
      </c>
      <c r="DX54" s="39"/>
      <c r="DY54" s="39"/>
      <c r="DZ54" s="40"/>
      <c r="EA54" s="925" t="e">
        <f t="shared" si="25"/>
        <v>#DIV/0!</v>
      </c>
      <c r="EB54" s="39" t="s">
        <v>228</v>
      </c>
      <c r="EC54" s="39"/>
      <c r="ED54" s="39"/>
      <c r="EE54" s="40"/>
      <c r="EF54" s="925" t="e">
        <f t="shared" si="26"/>
        <v>#DIV/0!</v>
      </c>
      <c r="EG54" s="39" t="s">
        <v>228</v>
      </c>
      <c r="EH54" s="39"/>
      <c r="EI54" s="39"/>
      <c r="EJ54" s="40"/>
      <c r="EK54" s="925" t="e">
        <f t="shared" si="27"/>
        <v>#DIV/0!</v>
      </c>
      <c r="EL54" s="39" t="s">
        <v>228</v>
      </c>
      <c r="EM54" s="39"/>
      <c r="EN54" s="39"/>
      <c r="EO54" s="40"/>
      <c r="EP54" s="925" t="e">
        <f t="shared" si="28"/>
        <v>#DIV/0!</v>
      </c>
      <c r="EQ54" s="39" t="s">
        <v>228</v>
      </c>
      <c r="ER54" s="39"/>
      <c r="ES54" s="39"/>
      <c r="ET54" s="40"/>
      <c r="EU54" s="925" t="e">
        <f t="shared" si="29"/>
        <v>#DIV/0!</v>
      </c>
      <c r="EV54" s="39" t="s">
        <v>228</v>
      </c>
      <c r="EW54" s="39"/>
      <c r="EX54" s="39"/>
      <c r="EY54" s="40"/>
      <c r="EZ54" s="925" t="e">
        <f t="shared" si="30"/>
        <v>#DIV/0!</v>
      </c>
      <c r="FA54" s="39" t="s">
        <v>228</v>
      </c>
      <c r="FB54" s="39"/>
      <c r="FC54" s="39"/>
      <c r="FD54" s="40"/>
      <c r="FE54" s="925" t="e">
        <f t="shared" si="31"/>
        <v>#DIV/0!</v>
      </c>
      <c r="FF54" s="39" t="s">
        <v>228</v>
      </c>
      <c r="FG54" s="39"/>
      <c r="FH54" s="39"/>
      <c r="FI54" s="40"/>
      <c r="FJ54" s="925" t="e">
        <f t="shared" si="32"/>
        <v>#DIV/0!</v>
      </c>
      <c r="FK54" s="39" t="s">
        <v>228</v>
      </c>
      <c r="FL54" s="39"/>
      <c r="FM54" s="39"/>
      <c r="FN54" s="40"/>
      <c r="FO54" s="925" t="e">
        <f t="shared" si="33"/>
        <v>#DIV/0!</v>
      </c>
      <c r="FP54" s="39" t="s">
        <v>228</v>
      </c>
      <c r="FQ54" s="39"/>
      <c r="FR54" s="39"/>
      <c r="FS54" s="40"/>
      <c r="FT54" s="925" t="e">
        <f t="shared" si="34"/>
        <v>#DIV/0!</v>
      </c>
      <c r="FU54" s="39" t="s">
        <v>228</v>
      </c>
      <c r="FV54" s="39"/>
      <c r="FW54" s="39"/>
      <c r="FX54" s="40"/>
      <c r="FY54" s="925" t="e">
        <f t="shared" si="35"/>
        <v>#DIV/0!</v>
      </c>
      <c r="FZ54" s="39" t="s">
        <v>228</v>
      </c>
      <c r="GA54" s="39"/>
      <c r="GB54" s="39"/>
      <c r="GC54" s="40"/>
      <c r="GD54" s="925" t="e">
        <f t="shared" si="36"/>
        <v>#DIV/0!</v>
      </c>
      <c r="GE54" s="39" t="s">
        <v>228</v>
      </c>
      <c r="GF54" s="39"/>
      <c r="GG54" s="39"/>
      <c r="GH54" s="40"/>
      <c r="GI54" s="925" t="e">
        <f t="shared" si="37"/>
        <v>#DIV/0!</v>
      </c>
      <c r="GJ54" s="39" t="s">
        <v>228</v>
      </c>
      <c r="GK54" s="39"/>
      <c r="GL54" s="39"/>
      <c r="GM54" s="40"/>
      <c r="GN54" s="925" t="e">
        <f t="shared" si="38"/>
        <v>#DIV/0!</v>
      </c>
      <c r="GO54" s="39" t="s">
        <v>228</v>
      </c>
      <c r="GP54" s="39"/>
      <c r="GQ54" s="39"/>
      <c r="GR54" s="40"/>
      <c r="GS54" s="925" t="e">
        <f t="shared" si="39"/>
        <v>#DIV/0!</v>
      </c>
      <c r="GT54" s="39" t="s">
        <v>228</v>
      </c>
      <c r="GU54" s="39"/>
      <c r="GV54" s="39"/>
      <c r="GW54" s="40"/>
      <c r="GX54" s="925" t="e">
        <f t="shared" si="40"/>
        <v>#DIV/0!</v>
      </c>
      <c r="GY54" s="39" t="s">
        <v>228</v>
      </c>
      <c r="GZ54" s="39"/>
      <c r="HA54" s="39"/>
      <c r="HB54" s="40"/>
      <c r="HC54" s="925" t="e">
        <f t="shared" si="41"/>
        <v>#DIV/0!</v>
      </c>
      <c r="HD54" s="39" t="s">
        <v>228</v>
      </c>
      <c r="HE54" s="39"/>
      <c r="HF54" s="39"/>
      <c r="HG54" s="40"/>
      <c r="HH54" s="925" t="e">
        <f t="shared" si="42"/>
        <v>#DIV/0!</v>
      </c>
      <c r="HI54" s="39" t="s">
        <v>228</v>
      </c>
      <c r="HJ54" s="39"/>
      <c r="HK54" s="39"/>
      <c r="HL54" s="40"/>
      <c r="HM54" s="925" t="e">
        <f t="shared" si="43"/>
        <v>#DIV/0!</v>
      </c>
      <c r="HN54" s="39" t="s">
        <v>228</v>
      </c>
      <c r="HO54" s="39"/>
      <c r="HP54" s="39"/>
      <c r="HQ54" s="40"/>
      <c r="HR54" s="925" t="e">
        <f t="shared" si="44"/>
        <v>#DIV/0!</v>
      </c>
      <c r="HS54" s="39" t="s">
        <v>228</v>
      </c>
      <c r="HT54" s="39"/>
      <c r="HU54" s="39"/>
      <c r="HV54" s="40"/>
      <c r="HW54" s="925" t="e">
        <f t="shared" si="45"/>
        <v>#DIV/0!</v>
      </c>
      <c r="HX54" s="39" t="s">
        <v>228</v>
      </c>
      <c r="HY54" s="39"/>
      <c r="HZ54" s="39"/>
      <c r="IA54" s="40"/>
      <c r="IB54" s="925" t="e">
        <f t="shared" si="55"/>
        <v>#DIV/0!</v>
      </c>
      <c r="IC54" s="39" t="s">
        <v>228</v>
      </c>
      <c r="ID54" s="39"/>
      <c r="IE54" s="39"/>
      <c r="IF54" s="40"/>
      <c r="IG54" s="925" t="e">
        <f t="shared" si="46"/>
        <v>#DIV/0!</v>
      </c>
      <c r="IH54" s="39" t="s">
        <v>228</v>
      </c>
      <c r="II54" s="39"/>
      <c r="IJ54" s="39"/>
      <c r="IK54" s="40"/>
      <c r="IL54" s="925" t="e">
        <f t="shared" si="47"/>
        <v>#DIV/0!</v>
      </c>
      <c r="IM54" s="39" t="s">
        <v>228</v>
      </c>
      <c r="IN54" s="39"/>
      <c r="IO54" s="39"/>
      <c r="IP54" s="40"/>
      <c r="IQ54" s="925" t="e">
        <f t="shared" si="48"/>
        <v>#DIV/0!</v>
      </c>
      <c r="IR54" s="39" t="s">
        <v>228</v>
      </c>
      <c r="IS54" s="39"/>
      <c r="IT54" s="39"/>
      <c r="IU54" s="40"/>
      <c r="IV54" s="925" t="e">
        <f t="shared" si="49"/>
        <v>#DIV/0!</v>
      </c>
      <c r="IW54" s="39" t="s">
        <v>228</v>
      </c>
      <c r="IX54" s="39"/>
      <c r="IY54" s="39"/>
      <c r="IZ54" s="40"/>
      <c r="JA54" s="925" t="e">
        <f t="shared" si="50"/>
        <v>#DIV/0!</v>
      </c>
      <c r="JB54" s="81" t="s">
        <v>228</v>
      </c>
      <c r="JC54" s="28">
        <f t="shared" si="51"/>
        <v>3</v>
      </c>
      <c r="JD54" s="28">
        <f t="shared" si="52"/>
        <v>0</v>
      </c>
      <c r="JE54" s="66">
        <f t="shared" si="53"/>
        <v>0</v>
      </c>
      <c r="JF54" s="933">
        <f t="shared" si="54"/>
        <v>0</v>
      </c>
    </row>
    <row r="55" spans="1:266" x14ac:dyDescent="0.25">
      <c r="A55" s="1144"/>
      <c r="B55" s="754" t="s">
        <v>230</v>
      </c>
      <c r="C55" s="39"/>
      <c r="D55" s="39"/>
      <c r="E55" s="40"/>
      <c r="F55" s="962" t="e">
        <f t="shared" si="0"/>
        <v>#DIV/0!</v>
      </c>
      <c r="G55" s="754" t="s">
        <v>230</v>
      </c>
      <c r="H55" s="39"/>
      <c r="I55" s="39"/>
      <c r="J55" s="40"/>
      <c r="K55" s="965" t="e">
        <f t="shared" si="1"/>
        <v>#DIV/0!</v>
      </c>
      <c r="L55" s="754" t="s">
        <v>230</v>
      </c>
      <c r="M55" s="39"/>
      <c r="N55" s="39"/>
      <c r="O55" s="40"/>
      <c r="P55" s="965" t="e">
        <f t="shared" si="2"/>
        <v>#DIV/0!</v>
      </c>
      <c r="Q55" s="754" t="s">
        <v>230</v>
      </c>
      <c r="R55" s="39"/>
      <c r="S55" s="39"/>
      <c r="T55" s="40"/>
      <c r="U55" s="965" t="e">
        <f t="shared" si="3"/>
        <v>#DIV/0!</v>
      </c>
      <c r="V55" s="754" t="s">
        <v>230</v>
      </c>
      <c r="W55" s="39"/>
      <c r="X55" s="39"/>
      <c r="Y55" s="40"/>
      <c r="Z55" s="965" t="e">
        <f t="shared" si="4"/>
        <v>#DIV/0!</v>
      </c>
      <c r="AA55" s="754" t="s">
        <v>230</v>
      </c>
      <c r="AB55" s="39"/>
      <c r="AC55" s="39"/>
      <c r="AD55" s="40"/>
      <c r="AE55" s="965" t="e">
        <f t="shared" si="5"/>
        <v>#DIV/0!</v>
      </c>
      <c r="AF55" s="754" t="s">
        <v>230</v>
      </c>
      <c r="AG55" s="39">
        <v>2</v>
      </c>
      <c r="AH55" s="39"/>
      <c r="AI55" s="40"/>
      <c r="AJ55" s="965">
        <f t="shared" si="6"/>
        <v>0</v>
      </c>
      <c r="AK55" s="754" t="s">
        <v>230</v>
      </c>
      <c r="AL55" s="39"/>
      <c r="AM55" s="39"/>
      <c r="AN55" s="40"/>
      <c r="AO55" s="965" t="e">
        <f t="shared" si="7"/>
        <v>#DIV/0!</v>
      </c>
      <c r="AP55" s="754" t="s">
        <v>230</v>
      </c>
      <c r="AQ55" s="39"/>
      <c r="AR55" s="39"/>
      <c r="AS55" s="40"/>
      <c r="AT55" s="965" t="e">
        <f t="shared" si="8"/>
        <v>#DIV/0!</v>
      </c>
      <c r="AU55" s="754" t="s">
        <v>230</v>
      </c>
      <c r="AV55" s="39"/>
      <c r="AW55" s="39"/>
      <c r="AX55" s="40"/>
      <c r="AY55" s="965" t="e">
        <f t="shared" si="9"/>
        <v>#DIV/0!</v>
      </c>
      <c r="AZ55" s="754" t="s">
        <v>230</v>
      </c>
      <c r="BA55" s="39"/>
      <c r="BB55" s="39"/>
      <c r="BC55" s="40"/>
      <c r="BD55" s="965" t="e">
        <f t="shared" si="10"/>
        <v>#DIV/0!</v>
      </c>
      <c r="BE55" s="754" t="s">
        <v>230</v>
      </c>
      <c r="BF55" s="39"/>
      <c r="BG55" s="39"/>
      <c r="BH55" s="40"/>
      <c r="BI55" s="965" t="e">
        <f t="shared" si="11"/>
        <v>#DIV/0!</v>
      </c>
      <c r="BJ55" s="754" t="s">
        <v>230</v>
      </c>
      <c r="BK55" s="39"/>
      <c r="BL55" s="39"/>
      <c r="BM55" s="40"/>
      <c r="BN55" s="965" t="e">
        <f t="shared" si="12"/>
        <v>#DIV/0!</v>
      </c>
      <c r="BO55" s="754" t="s">
        <v>230</v>
      </c>
      <c r="BP55" s="39"/>
      <c r="BQ55" s="39"/>
      <c r="BR55" s="40"/>
      <c r="BS55" s="965" t="e">
        <f t="shared" si="13"/>
        <v>#DIV/0!</v>
      </c>
      <c r="BT55" s="754" t="s">
        <v>230</v>
      </c>
      <c r="BU55" s="39"/>
      <c r="BV55" s="39"/>
      <c r="BW55" s="40"/>
      <c r="BX55" s="965" t="e">
        <f t="shared" si="14"/>
        <v>#DIV/0!</v>
      </c>
      <c r="BY55" s="754" t="s">
        <v>230</v>
      </c>
      <c r="BZ55" s="39"/>
      <c r="CA55" s="39"/>
      <c r="CB55" s="40"/>
      <c r="CC55" s="965" t="e">
        <f t="shared" si="15"/>
        <v>#DIV/0!</v>
      </c>
      <c r="CD55" s="754" t="s">
        <v>230</v>
      </c>
      <c r="CE55" s="39"/>
      <c r="CF55" s="39"/>
      <c r="CG55" s="40"/>
      <c r="CH55" s="965" t="e">
        <f t="shared" si="16"/>
        <v>#DIV/0!</v>
      </c>
      <c r="CI55" s="754" t="s">
        <v>230</v>
      </c>
      <c r="CJ55" s="39"/>
      <c r="CK55" s="39"/>
      <c r="CL55" s="40"/>
      <c r="CM55" s="949" t="e">
        <f t="shared" si="17"/>
        <v>#DIV/0!</v>
      </c>
      <c r="CN55" s="38" t="s">
        <v>230</v>
      </c>
      <c r="CO55" s="39"/>
      <c r="CP55" s="39"/>
      <c r="CQ55" s="40"/>
      <c r="CR55" s="925" t="e">
        <f t="shared" si="18"/>
        <v>#DIV/0!</v>
      </c>
      <c r="CS55" s="39" t="s">
        <v>230</v>
      </c>
      <c r="CT55" s="39"/>
      <c r="CU55" s="39"/>
      <c r="CV55" s="40"/>
      <c r="CW55" s="925" t="e">
        <f t="shared" si="19"/>
        <v>#DIV/0!</v>
      </c>
      <c r="CX55" s="39" t="s">
        <v>230</v>
      </c>
      <c r="CY55" s="39"/>
      <c r="CZ55" s="39"/>
      <c r="DA55" s="40"/>
      <c r="DB55" s="925" t="e">
        <f t="shared" si="20"/>
        <v>#DIV/0!</v>
      </c>
      <c r="DC55" s="39" t="s">
        <v>230</v>
      </c>
      <c r="DD55" s="39"/>
      <c r="DE55" s="39"/>
      <c r="DF55" s="40"/>
      <c r="DG55" s="925" t="e">
        <f t="shared" si="21"/>
        <v>#DIV/0!</v>
      </c>
      <c r="DH55" s="39" t="s">
        <v>230</v>
      </c>
      <c r="DI55" s="39"/>
      <c r="DJ55" s="39"/>
      <c r="DK55" s="40"/>
      <c r="DL55" s="925" t="e">
        <f t="shared" si="22"/>
        <v>#DIV/0!</v>
      </c>
      <c r="DM55" s="39" t="s">
        <v>230</v>
      </c>
      <c r="DN55" s="39"/>
      <c r="DO55" s="39"/>
      <c r="DP55" s="40"/>
      <c r="DQ55" s="925" t="e">
        <f t="shared" si="23"/>
        <v>#DIV/0!</v>
      </c>
      <c r="DR55" s="39" t="s">
        <v>230</v>
      </c>
      <c r="DS55" s="39"/>
      <c r="DT55" s="39"/>
      <c r="DU55" s="40"/>
      <c r="DV55" s="925" t="e">
        <f t="shared" si="24"/>
        <v>#DIV/0!</v>
      </c>
      <c r="DW55" s="39" t="s">
        <v>230</v>
      </c>
      <c r="DX55" s="39"/>
      <c r="DY55" s="39"/>
      <c r="DZ55" s="40"/>
      <c r="EA55" s="925" t="e">
        <f t="shared" si="25"/>
        <v>#DIV/0!</v>
      </c>
      <c r="EB55" s="39" t="s">
        <v>230</v>
      </c>
      <c r="EC55" s="39"/>
      <c r="ED55" s="39"/>
      <c r="EE55" s="40"/>
      <c r="EF55" s="925" t="e">
        <f t="shared" si="26"/>
        <v>#DIV/0!</v>
      </c>
      <c r="EG55" s="39" t="s">
        <v>230</v>
      </c>
      <c r="EH55" s="39"/>
      <c r="EI55" s="39"/>
      <c r="EJ55" s="40"/>
      <c r="EK55" s="925" t="e">
        <f t="shared" si="27"/>
        <v>#DIV/0!</v>
      </c>
      <c r="EL55" s="39" t="s">
        <v>230</v>
      </c>
      <c r="EM55" s="39"/>
      <c r="EN55" s="39"/>
      <c r="EO55" s="40"/>
      <c r="EP55" s="925" t="e">
        <f t="shared" si="28"/>
        <v>#DIV/0!</v>
      </c>
      <c r="EQ55" s="39" t="s">
        <v>230</v>
      </c>
      <c r="ER55" s="39"/>
      <c r="ES55" s="39"/>
      <c r="ET55" s="40"/>
      <c r="EU55" s="925" t="e">
        <f t="shared" si="29"/>
        <v>#DIV/0!</v>
      </c>
      <c r="EV55" s="39" t="s">
        <v>230</v>
      </c>
      <c r="EW55" s="39"/>
      <c r="EX55" s="39"/>
      <c r="EY55" s="40"/>
      <c r="EZ55" s="925" t="e">
        <f t="shared" si="30"/>
        <v>#DIV/0!</v>
      </c>
      <c r="FA55" s="39" t="s">
        <v>230</v>
      </c>
      <c r="FB55" s="39"/>
      <c r="FC55" s="39"/>
      <c r="FD55" s="40"/>
      <c r="FE55" s="925" t="e">
        <f t="shared" si="31"/>
        <v>#DIV/0!</v>
      </c>
      <c r="FF55" s="39" t="s">
        <v>230</v>
      </c>
      <c r="FG55" s="39"/>
      <c r="FH55" s="39"/>
      <c r="FI55" s="40"/>
      <c r="FJ55" s="925" t="e">
        <f t="shared" si="32"/>
        <v>#DIV/0!</v>
      </c>
      <c r="FK55" s="39" t="s">
        <v>230</v>
      </c>
      <c r="FL55" s="39"/>
      <c r="FM55" s="39"/>
      <c r="FN55" s="40"/>
      <c r="FO55" s="925" t="e">
        <f t="shared" si="33"/>
        <v>#DIV/0!</v>
      </c>
      <c r="FP55" s="39" t="s">
        <v>230</v>
      </c>
      <c r="FQ55" s="39"/>
      <c r="FR55" s="39"/>
      <c r="FS55" s="40"/>
      <c r="FT55" s="925" t="e">
        <f t="shared" si="34"/>
        <v>#DIV/0!</v>
      </c>
      <c r="FU55" s="39" t="s">
        <v>230</v>
      </c>
      <c r="FV55" s="39"/>
      <c r="FW55" s="39"/>
      <c r="FX55" s="40"/>
      <c r="FY55" s="925" t="e">
        <f t="shared" si="35"/>
        <v>#DIV/0!</v>
      </c>
      <c r="FZ55" s="39" t="s">
        <v>230</v>
      </c>
      <c r="GA55" s="39"/>
      <c r="GB55" s="39"/>
      <c r="GC55" s="40"/>
      <c r="GD55" s="925" t="e">
        <f t="shared" si="36"/>
        <v>#DIV/0!</v>
      </c>
      <c r="GE55" s="39" t="s">
        <v>230</v>
      </c>
      <c r="GF55" s="39"/>
      <c r="GG55" s="39"/>
      <c r="GH55" s="40"/>
      <c r="GI55" s="925" t="e">
        <f t="shared" si="37"/>
        <v>#DIV/0!</v>
      </c>
      <c r="GJ55" s="39" t="s">
        <v>230</v>
      </c>
      <c r="GK55" s="39"/>
      <c r="GL55" s="39"/>
      <c r="GM55" s="40"/>
      <c r="GN55" s="925" t="e">
        <f t="shared" si="38"/>
        <v>#DIV/0!</v>
      </c>
      <c r="GO55" s="39" t="s">
        <v>230</v>
      </c>
      <c r="GP55" s="39"/>
      <c r="GQ55" s="39"/>
      <c r="GR55" s="40"/>
      <c r="GS55" s="925" t="e">
        <f t="shared" si="39"/>
        <v>#DIV/0!</v>
      </c>
      <c r="GT55" s="39" t="s">
        <v>230</v>
      </c>
      <c r="GU55" s="39"/>
      <c r="GV55" s="39"/>
      <c r="GW55" s="40"/>
      <c r="GX55" s="925" t="e">
        <f t="shared" si="40"/>
        <v>#DIV/0!</v>
      </c>
      <c r="GY55" s="39" t="s">
        <v>230</v>
      </c>
      <c r="GZ55" s="39"/>
      <c r="HA55" s="39"/>
      <c r="HB55" s="40"/>
      <c r="HC55" s="925" t="e">
        <f t="shared" si="41"/>
        <v>#DIV/0!</v>
      </c>
      <c r="HD55" s="39" t="s">
        <v>230</v>
      </c>
      <c r="HE55" s="39"/>
      <c r="HF55" s="39"/>
      <c r="HG55" s="40"/>
      <c r="HH55" s="925" t="e">
        <f t="shared" si="42"/>
        <v>#DIV/0!</v>
      </c>
      <c r="HI55" s="39" t="s">
        <v>230</v>
      </c>
      <c r="HJ55" s="39"/>
      <c r="HK55" s="39"/>
      <c r="HL55" s="40"/>
      <c r="HM55" s="925" t="e">
        <f t="shared" si="43"/>
        <v>#DIV/0!</v>
      </c>
      <c r="HN55" s="39" t="s">
        <v>230</v>
      </c>
      <c r="HO55" s="39"/>
      <c r="HP55" s="39"/>
      <c r="HQ55" s="40"/>
      <c r="HR55" s="925" t="e">
        <f t="shared" si="44"/>
        <v>#DIV/0!</v>
      </c>
      <c r="HS55" s="39" t="s">
        <v>230</v>
      </c>
      <c r="HT55" s="39"/>
      <c r="HU55" s="39"/>
      <c r="HV55" s="40"/>
      <c r="HW55" s="925" t="e">
        <f t="shared" si="45"/>
        <v>#DIV/0!</v>
      </c>
      <c r="HX55" s="39" t="s">
        <v>230</v>
      </c>
      <c r="HY55" s="39"/>
      <c r="HZ55" s="39"/>
      <c r="IA55" s="40"/>
      <c r="IB55" s="925" t="e">
        <f t="shared" si="55"/>
        <v>#DIV/0!</v>
      </c>
      <c r="IC55" s="39" t="s">
        <v>230</v>
      </c>
      <c r="ID55" s="39"/>
      <c r="IE55" s="39"/>
      <c r="IF55" s="40"/>
      <c r="IG55" s="925" t="e">
        <f t="shared" si="46"/>
        <v>#DIV/0!</v>
      </c>
      <c r="IH55" s="39" t="s">
        <v>230</v>
      </c>
      <c r="II55" s="39"/>
      <c r="IJ55" s="39"/>
      <c r="IK55" s="40"/>
      <c r="IL55" s="925" t="e">
        <f t="shared" si="47"/>
        <v>#DIV/0!</v>
      </c>
      <c r="IM55" s="39" t="s">
        <v>230</v>
      </c>
      <c r="IN55" s="39"/>
      <c r="IO55" s="39"/>
      <c r="IP55" s="40"/>
      <c r="IQ55" s="925" t="e">
        <f t="shared" si="48"/>
        <v>#DIV/0!</v>
      </c>
      <c r="IR55" s="39" t="s">
        <v>230</v>
      </c>
      <c r="IS55" s="39"/>
      <c r="IT55" s="39"/>
      <c r="IU55" s="40"/>
      <c r="IV55" s="925" t="e">
        <f t="shared" si="49"/>
        <v>#DIV/0!</v>
      </c>
      <c r="IW55" s="39" t="s">
        <v>230</v>
      </c>
      <c r="IX55" s="39"/>
      <c r="IY55" s="39"/>
      <c r="IZ55" s="40"/>
      <c r="JA55" s="925" t="e">
        <f t="shared" si="50"/>
        <v>#DIV/0!</v>
      </c>
      <c r="JB55" s="81" t="s">
        <v>230</v>
      </c>
      <c r="JC55" s="28">
        <f t="shared" si="51"/>
        <v>2</v>
      </c>
      <c r="JD55" s="28">
        <f t="shared" si="52"/>
        <v>0</v>
      </c>
      <c r="JE55" s="66">
        <f t="shared" si="53"/>
        <v>0</v>
      </c>
      <c r="JF55" s="933">
        <f t="shared" si="54"/>
        <v>0</v>
      </c>
    </row>
    <row r="56" spans="1:266" x14ac:dyDescent="0.25">
      <c r="A56" s="1144"/>
      <c r="B56" s="754" t="s">
        <v>234</v>
      </c>
      <c r="C56" s="39"/>
      <c r="D56" s="39"/>
      <c r="E56" s="40"/>
      <c r="F56" s="962" t="e">
        <f t="shared" si="0"/>
        <v>#DIV/0!</v>
      </c>
      <c r="G56" s="754" t="s">
        <v>234</v>
      </c>
      <c r="H56" s="39"/>
      <c r="I56" s="39"/>
      <c r="J56" s="40"/>
      <c r="K56" s="965" t="e">
        <f t="shared" si="1"/>
        <v>#DIV/0!</v>
      </c>
      <c r="L56" s="754" t="s">
        <v>234</v>
      </c>
      <c r="M56" s="39"/>
      <c r="N56" s="39"/>
      <c r="O56" s="40"/>
      <c r="P56" s="965" t="e">
        <f t="shared" si="2"/>
        <v>#DIV/0!</v>
      </c>
      <c r="Q56" s="754" t="s">
        <v>234</v>
      </c>
      <c r="R56" s="39"/>
      <c r="S56" s="39"/>
      <c r="T56" s="40"/>
      <c r="U56" s="965" t="e">
        <f t="shared" si="3"/>
        <v>#DIV/0!</v>
      </c>
      <c r="V56" s="754" t="s">
        <v>234</v>
      </c>
      <c r="W56" s="39"/>
      <c r="X56" s="39"/>
      <c r="Y56" s="40"/>
      <c r="Z56" s="965" t="e">
        <f t="shared" si="4"/>
        <v>#DIV/0!</v>
      </c>
      <c r="AA56" s="754" t="s">
        <v>234</v>
      </c>
      <c r="AB56" s="39"/>
      <c r="AC56" s="39"/>
      <c r="AD56" s="40"/>
      <c r="AE56" s="965" t="e">
        <f t="shared" si="5"/>
        <v>#DIV/0!</v>
      </c>
      <c r="AF56" s="754" t="s">
        <v>234</v>
      </c>
      <c r="AG56" s="39"/>
      <c r="AH56" s="39"/>
      <c r="AI56" s="40"/>
      <c r="AJ56" s="965" t="e">
        <f t="shared" si="6"/>
        <v>#DIV/0!</v>
      </c>
      <c r="AK56" s="754" t="s">
        <v>234</v>
      </c>
      <c r="AL56" s="39"/>
      <c r="AM56" s="39"/>
      <c r="AN56" s="40"/>
      <c r="AO56" s="965" t="e">
        <f t="shared" si="7"/>
        <v>#DIV/0!</v>
      </c>
      <c r="AP56" s="754" t="s">
        <v>234</v>
      </c>
      <c r="AQ56" s="39"/>
      <c r="AR56" s="39"/>
      <c r="AS56" s="40"/>
      <c r="AT56" s="965" t="e">
        <f t="shared" si="8"/>
        <v>#DIV/0!</v>
      </c>
      <c r="AU56" s="754" t="s">
        <v>234</v>
      </c>
      <c r="AV56" s="39"/>
      <c r="AW56" s="39"/>
      <c r="AX56" s="40"/>
      <c r="AY56" s="965" t="e">
        <f t="shared" si="9"/>
        <v>#DIV/0!</v>
      </c>
      <c r="AZ56" s="754" t="s">
        <v>234</v>
      </c>
      <c r="BA56" s="39"/>
      <c r="BB56" s="39"/>
      <c r="BC56" s="40"/>
      <c r="BD56" s="965" t="e">
        <f t="shared" si="10"/>
        <v>#DIV/0!</v>
      </c>
      <c r="BE56" s="754" t="s">
        <v>234</v>
      </c>
      <c r="BF56" s="39"/>
      <c r="BG56" s="39"/>
      <c r="BH56" s="40"/>
      <c r="BI56" s="965" t="e">
        <f t="shared" si="11"/>
        <v>#DIV/0!</v>
      </c>
      <c r="BJ56" s="754" t="s">
        <v>234</v>
      </c>
      <c r="BK56" s="39"/>
      <c r="BL56" s="39"/>
      <c r="BM56" s="40"/>
      <c r="BN56" s="965" t="e">
        <f t="shared" si="12"/>
        <v>#DIV/0!</v>
      </c>
      <c r="BO56" s="754" t="s">
        <v>234</v>
      </c>
      <c r="BP56" s="39"/>
      <c r="BQ56" s="39"/>
      <c r="BR56" s="40"/>
      <c r="BS56" s="965" t="e">
        <f t="shared" si="13"/>
        <v>#DIV/0!</v>
      </c>
      <c r="BT56" s="754" t="s">
        <v>234</v>
      </c>
      <c r="BU56" s="39"/>
      <c r="BV56" s="39"/>
      <c r="BW56" s="40"/>
      <c r="BX56" s="965" t="e">
        <f t="shared" si="14"/>
        <v>#DIV/0!</v>
      </c>
      <c r="BY56" s="754" t="s">
        <v>234</v>
      </c>
      <c r="BZ56" s="39"/>
      <c r="CA56" s="39"/>
      <c r="CB56" s="40"/>
      <c r="CC56" s="965" t="e">
        <f t="shared" si="15"/>
        <v>#DIV/0!</v>
      </c>
      <c r="CD56" s="754" t="s">
        <v>234</v>
      </c>
      <c r="CE56" s="39"/>
      <c r="CF56" s="39"/>
      <c r="CG56" s="40"/>
      <c r="CH56" s="965" t="e">
        <f t="shared" si="16"/>
        <v>#DIV/0!</v>
      </c>
      <c r="CI56" s="754" t="s">
        <v>234</v>
      </c>
      <c r="CJ56" s="39"/>
      <c r="CK56" s="39"/>
      <c r="CL56" s="40"/>
      <c r="CM56" s="949" t="e">
        <f t="shared" si="17"/>
        <v>#DIV/0!</v>
      </c>
      <c r="CN56" s="38" t="s">
        <v>234</v>
      </c>
      <c r="CO56" s="39"/>
      <c r="CP56" s="39"/>
      <c r="CQ56" s="40"/>
      <c r="CR56" s="925" t="e">
        <f t="shared" si="18"/>
        <v>#DIV/0!</v>
      </c>
      <c r="CS56" s="39" t="s">
        <v>234</v>
      </c>
      <c r="CT56" s="39"/>
      <c r="CU56" s="39"/>
      <c r="CV56" s="40"/>
      <c r="CW56" s="925" t="e">
        <f t="shared" si="19"/>
        <v>#DIV/0!</v>
      </c>
      <c r="CX56" s="39" t="s">
        <v>234</v>
      </c>
      <c r="CY56" s="39"/>
      <c r="CZ56" s="39"/>
      <c r="DA56" s="40"/>
      <c r="DB56" s="925" t="e">
        <f t="shared" si="20"/>
        <v>#DIV/0!</v>
      </c>
      <c r="DC56" s="39" t="s">
        <v>234</v>
      </c>
      <c r="DD56" s="39"/>
      <c r="DE56" s="39"/>
      <c r="DF56" s="40"/>
      <c r="DG56" s="925" t="e">
        <f t="shared" si="21"/>
        <v>#DIV/0!</v>
      </c>
      <c r="DH56" s="39" t="s">
        <v>234</v>
      </c>
      <c r="DI56" s="39"/>
      <c r="DJ56" s="39"/>
      <c r="DK56" s="40"/>
      <c r="DL56" s="925" t="e">
        <f t="shared" si="22"/>
        <v>#DIV/0!</v>
      </c>
      <c r="DM56" s="39" t="s">
        <v>234</v>
      </c>
      <c r="DN56" s="39"/>
      <c r="DO56" s="39"/>
      <c r="DP56" s="40"/>
      <c r="DQ56" s="925" t="e">
        <f t="shared" si="23"/>
        <v>#DIV/0!</v>
      </c>
      <c r="DR56" s="39" t="s">
        <v>234</v>
      </c>
      <c r="DS56" s="39"/>
      <c r="DT56" s="39"/>
      <c r="DU56" s="40"/>
      <c r="DV56" s="925" t="e">
        <f t="shared" si="24"/>
        <v>#DIV/0!</v>
      </c>
      <c r="DW56" s="39" t="s">
        <v>234</v>
      </c>
      <c r="DX56" s="39"/>
      <c r="DY56" s="39"/>
      <c r="DZ56" s="40"/>
      <c r="EA56" s="925" t="e">
        <f t="shared" si="25"/>
        <v>#DIV/0!</v>
      </c>
      <c r="EB56" s="39" t="s">
        <v>234</v>
      </c>
      <c r="EC56" s="39"/>
      <c r="ED56" s="39"/>
      <c r="EE56" s="40"/>
      <c r="EF56" s="925" t="e">
        <f t="shared" si="26"/>
        <v>#DIV/0!</v>
      </c>
      <c r="EG56" s="39" t="s">
        <v>234</v>
      </c>
      <c r="EH56" s="39"/>
      <c r="EI56" s="39"/>
      <c r="EJ56" s="40"/>
      <c r="EK56" s="925" t="e">
        <f t="shared" si="27"/>
        <v>#DIV/0!</v>
      </c>
      <c r="EL56" s="39" t="s">
        <v>234</v>
      </c>
      <c r="EM56" s="39"/>
      <c r="EN56" s="39"/>
      <c r="EO56" s="40"/>
      <c r="EP56" s="925" t="e">
        <f t="shared" si="28"/>
        <v>#DIV/0!</v>
      </c>
      <c r="EQ56" s="39" t="s">
        <v>234</v>
      </c>
      <c r="ER56" s="39"/>
      <c r="ES56" s="39"/>
      <c r="ET56" s="40"/>
      <c r="EU56" s="925" t="e">
        <f t="shared" si="29"/>
        <v>#DIV/0!</v>
      </c>
      <c r="EV56" s="39" t="s">
        <v>234</v>
      </c>
      <c r="EW56" s="39"/>
      <c r="EX56" s="39"/>
      <c r="EY56" s="40"/>
      <c r="EZ56" s="925" t="e">
        <f t="shared" si="30"/>
        <v>#DIV/0!</v>
      </c>
      <c r="FA56" s="39" t="s">
        <v>234</v>
      </c>
      <c r="FB56" s="39"/>
      <c r="FC56" s="39"/>
      <c r="FD56" s="40"/>
      <c r="FE56" s="925" t="e">
        <f t="shared" si="31"/>
        <v>#DIV/0!</v>
      </c>
      <c r="FF56" s="39" t="s">
        <v>234</v>
      </c>
      <c r="FG56" s="39"/>
      <c r="FH56" s="39"/>
      <c r="FI56" s="40"/>
      <c r="FJ56" s="925" t="e">
        <f t="shared" si="32"/>
        <v>#DIV/0!</v>
      </c>
      <c r="FK56" s="39" t="s">
        <v>234</v>
      </c>
      <c r="FL56" s="39"/>
      <c r="FM56" s="39"/>
      <c r="FN56" s="40"/>
      <c r="FO56" s="925" t="e">
        <f t="shared" si="33"/>
        <v>#DIV/0!</v>
      </c>
      <c r="FP56" s="39" t="s">
        <v>234</v>
      </c>
      <c r="FQ56" s="39"/>
      <c r="FR56" s="39"/>
      <c r="FS56" s="40"/>
      <c r="FT56" s="925" t="e">
        <f t="shared" si="34"/>
        <v>#DIV/0!</v>
      </c>
      <c r="FU56" s="39" t="s">
        <v>234</v>
      </c>
      <c r="FV56" s="39"/>
      <c r="FW56" s="39"/>
      <c r="FX56" s="40"/>
      <c r="FY56" s="925" t="e">
        <f t="shared" si="35"/>
        <v>#DIV/0!</v>
      </c>
      <c r="FZ56" s="39" t="s">
        <v>234</v>
      </c>
      <c r="GA56" s="39"/>
      <c r="GB56" s="39"/>
      <c r="GC56" s="40"/>
      <c r="GD56" s="925" t="e">
        <f t="shared" si="36"/>
        <v>#DIV/0!</v>
      </c>
      <c r="GE56" s="39" t="s">
        <v>234</v>
      </c>
      <c r="GF56" s="39"/>
      <c r="GG56" s="39"/>
      <c r="GH56" s="40"/>
      <c r="GI56" s="925" t="e">
        <f t="shared" si="37"/>
        <v>#DIV/0!</v>
      </c>
      <c r="GJ56" s="39" t="s">
        <v>234</v>
      </c>
      <c r="GK56" s="39"/>
      <c r="GL56" s="39"/>
      <c r="GM56" s="40"/>
      <c r="GN56" s="925" t="e">
        <f t="shared" si="38"/>
        <v>#DIV/0!</v>
      </c>
      <c r="GO56" s="39" t="s">
        <v>234</v>
      </c>
      <c r="GP56" s="39"/>
      <c r="GQ56" s="39"/>
      <c r="GR56" s="40"/>
      <c r="GS56" s="925" t="e">
        <f t="shared" si="39"/>
        <v>#DIV/0!</v>
      </c>
      <c r="GT56" s="39" t="s">
        <v>234</v>
      </c>
      <c r="GU56" s="39"/>
      <c r="GV56" s="39"/>
      <c r="GW56" s="40"/>
      <c r="GX56" s="925" t="e">
        <f t="shared" si="40"/>
        <v>#DIV/0!</v>
      </c>
      <c r="GY56" s="39" t="s">
        <v>234</v>
      </c>
      <c r="GZ56" s="39"/>
      <c r="HA56" s="39"/>
      <c r="HB56" s="40"/>
      <c r="HC56" s="925" t="e">
        <f t="shared" si="41"/>
        <v>#DIV/0!</v>
      </c>
      <c r="HD56" s="39" t="s">
        <v>234</v>
      </c>
      <c r="HE56" s="39"/>
      <c r="HF56" s="39"/>
      <c r="HG56" s="40"/>
      <c r="HH56" s="925" t="e">
        <f t="shared" si="42"/>
        <v>#DIV/0!</v>
      </c>
      <c r="HI56" s="39" t="s">
        <v>234</v>
      </c>
      <c r="HJ56" s="39"/>
      <c r="HK56" s="39"/>
      <c r="HL56" s="40"/>
      <c r="HM56" s="925" t="e">
        <f t="shared" si="43"/>
        <v>#DIV/0!</v>
      </c>
      <c r="HN56" s="39" t="s">
        <v>234</v>
      </c>
      <c r="HO56" s="39"/>
      <c r="HP56" s="39"/>
      <c r="HQ56" s="40"/>
      <c r="HR56" s="925" t="e">
        <f t="shared" si="44"/>
        <v>#DIV/0!</v>
      </c>
      <c r="HS56" s="39" t="s">
        <v>234</v>
      </c>
      <c r="HT56" s="39"/>
      <c r="HU56" s="39"/>
      <c r="HV56" s="40"/>
      <c r="HW56" s="925" t="e">
        <f t="shared" si="45"/>
        <v>#DIV/0!</v>
      </c>
      <c r="HX56" s="39" t="s">
        <v>234</v>
      </c>
      <c r="HY56" s="39"/>
      <c r="HZ56" s="39"/>
      <c r="IA56" s="40"/>
      <c r="IB56" s="925" t="e">
        <f t="shared" si="55"/>
        <v>#DIV/0!</v>
      </c>
      <c r="IC56" s="39" t="s">
        <v>234</v>
      </c>
      <c r="ID56" s="39"/>
      <c r="IE56" s="39"/>
      <c r="IF56" s="40"/>
      <c r="IG56" s="925" t="e">
        <f t="shared" si="46"/>
        <v>#DIV/0!</v>
      </c>
      <c r="IH56" s="39" t="s">
        <v>234</v>
      </c>
      <c r="II56" s="39"/>
      <c r="IJ56" s="39"/>
      <c r="IK56" s="40"/>
      <c r="IL56" s="925" t="e">
        <f t="shared" si="47"/>
        <v>#DIV/0!</v>
      </c>
      <c r="IM56" s="39" t="s">
        <v>234</v>
      </c>
      <c r="IN56" s="39"/>
      <c r="IO56" s="39"/>
      <c r="IP56" s="40"/>
      <c r="IQ56" s="925" t="e">
        <f t="shared" si="48"/>
        <v>#DIV/0!</v>
      </c>
      <c r="IR56" s="39" t="s">
        <v>234</v>
      </c>
      <c r="IS56" s="39"/>
      <c r="IT56" s="39"/>
      <c r="IU56" s="40"/>
      <c r="IV56" s="925" t="e">
        <f t="shared" si="49"/>
        <v>#DIV/0!</v>
      </c>
      <c r="IW56" s="39" t="s">
        <v>234</v>
      </c>
      <c r="IX56" s="39"/>
      <c r="IY56" s="39"/>
      <c r="IZ56" s="40"/>
      <c r="JA56" s="925" t="e">
        <f t="shared" si="50"/>
        <v>#DIV/0!</v>
      </c>
      <c r="JB56" s="81" t="s">
        <v>234</v>
      </c>
      <c r="JC56" s="28">
        <f t="shared" si="51"/>
        <v>0</v>
      </c>
      <c r="JD56" s="28">
        <f t="shared" si="52"/>
        <v>0</v>
      </c>
      <c r="JE56" s="66">
        <f t="shared" si="53"/>
        <v>0</v>
      </c>
      <c r="JF56" s="933" t="e">
        <f t="shared" si="54"/>
        <v>#DIV/0!</v>
      </c>
    </row>
    <row r="57" spans="1:266" x14ac:dyDescent="0.25">
      <c r="A57" s="1144"/>
      <c r="B57" s="754" t="s">
        <v>232</v>
      </c>
      <c r="C57" s="39"/>
      <c r="D57" s="39"/>
      <c r="E57" s="40"/>
      <c r="F57" s="962" t="e">
        <f t="shared" si="0"/>
        <v>#DIV/0!</v>
      </c>
      <c r="G57" s="754" t="s">
        <v>232</v>
      </c>
      <c r="H57" s="39"/>
      <c r="I57" s="39"/>
      <c r="J57" s="40"/>
      <c r="K57" s="965" t="e">
        <f t="shared" si="1"/>
        <v>#DIV/0!</v>
      </c>
      <c r="L57" s="754" t="s">
        <v>232</v>
      </c>
      <c r="M57" s="39"/>
      <c r="N57" s="39"/>
      <c r="O57" s="40"/>
      <c r="P57" s="965" t="e">
        <f t="shared" si="2"/>
        <v>#DIV/0!</v>
      </c>
      <c r="Q57" s="754" t="s">
        <v>232</v>
      </c>
      <c r="R57" s="39"/>
      <c r="S57" s="39"/>
      <c r="T57" s="40"/>
      <c r="U57" s="965" t="e">
        <f t="shared" si="3"/>
        <v>#DIV/0!</v>
      </c>
      <c r="V57" s="754" t="s">
        <v>232</v>
      </c>
      <c r="W57" s="39"/>
      <c r="X57" s="39"/>
      <c r="Y57" s="40"/>
      <c r="Z57" s="965" t="e">
        <f t="shared" si="4"/>
        <v>#DIV/0!</v>
      </c>
      <c r="AA57" s="754" t="s">
        <v>232</v>
      </c>
      <c r="AB57" s="39"/>
      <c r="AC57" s="39"/>
      <c r="AD57" s="40"/>
      <c r="AE57" s="965" t="e">
        <f t="shared" si="5"/>
        <v>#DIV/0!</v>
      </c>
      <c r="AF57" s="754" t="s">
        <v>232</v>
      </c>
      <c r="AG57" s="39"/>
      <c r="AH57" s="39"/>
      <c r="AI57" s="40"/>
      <c r="AJ57" s="965" t="e">
        <f t="shared" si="6"/>
        <v>#DIV/0!</v>
      </c>
      <c r="AK57" s="754" t="s">
        <v>232</v>
      </c>
      <c r="AL57" s="39"/>
      <c r="AM57" s="39"/>
      <c r="AN57" s="40"/>
      <c r="AO57" s="965" t="e">
        <f t="shared" si="7"/>
        <v>#DIV/0!</v>
      </c>
      <c r="AP57" s="754" t="s">
        <v>232</v>
      </c>
      <c r="AQ57" s="39"/>
      <c r="AR57" s="39"/>
      <c r="AS57" s="40"/>
      <c r="AT57" s="965" t="e">
        <f t="shared" si="8"/>
        <v>#DIV/0!</v>
      </c>
      <c r="AU57" s="754" t="s">
        <v>232</v>
      </c>
      <c r="AV57" s="39"/>
      <c r="AW57" s="39"/>
      <c r="AX57" s="40"/>
      <c r="AY57" s="965" t="e">
        <f t="shared" si="9"/>
        <v>#DIV/0!</v>
      </c>
      <c r="AZ57" s="754" t="s">
        <v>232</v>
      </c>
      <c r="BA57" s="39"/>
      <c r="BB57" s="39"/>
      <c r="BC57" s="40"/>
      <c r="BD57" s="965" t="e">
        <f t="shared" si="10"/>
        <v>#DIV/0!</v>
      </c>
      <c r="BE57" s="754" t="s">
        <v>232</v>
      </c>
      <c r="BF57" s="39"/>
      <c r="BG57" s="39"/>
      <c r="BH57" s="40"/>
      <c r="BI57" s="965" t="e">
        <f t="shared" si="11"/>
        <v>#DIV/0!</v>
      </c>
      <c r="BJ57" s="754" t="s">
        <v>232</v>
      </c>
      <c r="BK57" s="39"/>
      <c r="BL57" s="39"/>
      <c r="BM57" s="40"/>
      <c r="BN57" s="965" t="e">
        <f t="shared" si="12"/>
        <v>#DIV/0!</v>
      </c>
      <c r="BO57" s="754" t="s">
        <v>232</v>
      </c>
      <c r="BP57" s="39"/>
      <c r="BQ57" s="39"/>
      <c r="BR57" s="40"/>
      <c r="BS57" s="965" t="e">
        <f t="shared" si="13"/>
        <v>#DIV/0!</v>
      </c>
      <c r="BT57" s="754" t="s">
        <v>232</v>
      </c>
      <c r="BU57" s="39"/>
      <c r="BV57" s="39"/>
      <c r="BW57" s="40"/>
      <c r="BX57" s="965" t="e">
        <f t="shared" si="14"/>
        <v>#DIV/0!</v>
      </c>
      <c r="BY57" s="754" t="s">
        <v>232</v>
      </c>
      <c r="BZ57" s="39"/>
      <c r="CA57" s="39"/>
      <c r="CB57" s="40"/>
      <c r="CC57" s="965" t="e">
        <f t="shared" si="15"/>
        <v>#DIV/0!</v>
      </c>
      <c r="CD57" s="754" t="s">
        <v>232</v>
      </c>
      <c r="CE57" s="39"/>
      <c r="CF57" s="39"/>
      <c r="CG57" s="40"/>
      <c r="CH57" s="965" t="e">
        <f t="shared" si="16"/>
        <v>#DIV/0!</v>
      </c>
      <c r="CI57" s="754" t="s">
        <v>232</v>
      </c>
      <c r="CJ57" s="39"/>
      <c r="CK57" s="39"/>
      <c r="CL57" s="40"/>
      <c r="CM57" s="949" t="e">
        <f t="shared" si="17"/>
        <v>#DIV/0!</v>
      </c>
      <c r="CN57" s="38" t="s">
        <v>232</v>
      </c>
      <c r="CO57" s="39"/>
      <c r="CP57" s="39"/>
      <c r="CQ57" s="40"/>
      <c r="CR57" s="925" t="e">
        <f t="shared" si="18"/>
        <v>#DIV/0!</v>
      </c>
      <c r="CS57" s="39" t="s">
        <v>232</v>
      </c>
      <c r="CT57" s="39"/>
      <c r="CU57" s="39"/>
      <c r="CV57" s="40"/>
      <c r="CW57" s="925" t="e">
        <f t="shared" si="19"/>
        <v>#DIV/0!</v>
      </c>
      <c r="CX57" s="39" t="s">
        <v>232</v>
      </c>
      <c r="CY57" s="39"/>
      <c r="CZ57" s="39"/>
      <c r="DA57" s="40"/>
      <c r="DB57" s="925" t="e">
        <f t="shared" si="20"/>
        <v>#DIV/0!</v>
      </c>
      <c r="DC57" s="39" t="s">
        <v>232</v>
      </c>
      <c r="DD57" s="39"/>
      <c r="DE57" s="39"/>
      <c r="DF57" s="40"/>
      <c r="DG57" s="925" t="e">
        <f t="shared" si="21"/>
        <v>#DIV/0!</v>
      </c>
      <c r="DH57" s="39" t="s">
        <v>232</v>
      </c>
      <c r="DI57" s="39"/>
      <c r="DJ57" s="39"/>
      <c r="DK57" s="40"/>
      <c r="DL57" s="925" t="e">
        <f t="shared" si="22"/>
        <v>#DIV/0!</v>
      </c>
      <c r="DM57" s="39" t="s">
        <v>232</v>
      </c>
      <c r="DN57" s="39"/>
      <c r="DO57" s="39"/>
      <c r="DP57" s="40"/>
      <c r="DQ57" s="925" t="e">
        <f t="shared" si="23"/>
        <v>#DIV/0!</v>
      </c>
      <c r="DR57" s="39" t="s">
        <v>232</v>
      </c>
      <c r="DS57" s="39"/>
      <c r="DT57" s="39"/>
      <c r="DU57" s="40"/>
      <c r="DV57" s="925" t="e">
        <f t="shared" si="24"/>
        <v>#DIV/0!</v>
      </c>
      <c r="DW57" s="39" t="s">
        <v>232</v>
      </c>
      <c r="DX57" s="39"/>
      <c r="DY57" s="39"/>
      <c r="DZ57" s="40"/>
      <c r="EA57" s="925" t="e">
        <f t="shared" si="25"/>
        <v>#DIV/0!</v>
      </c>
      <c r="EB57" s="39" t="s">
        <v>232</v>
      </c>
      <c r="EC57" s="39"/>
      <c r="ED57" s="39"/>
      <c r="EE57" s="40"/>
      <c r="EF57" s="925" t="e">
        <f t="shared" si="26"/>
        <v>#DIV/0!</v>
      </c>
      <c r="EG57" s="39" t="s">
        <v>232</v>
      </c>
      <c r="EH57" s="39"/>
      <c r="EI57" s="39"/>
      <c r="EJ57" s="40"/>
      <c r="EK57" s="925" t="e">
        <f t="shared" si="27"/>
        <v>#DIV/0!</v>
      </c>
      <c r="EL57" s="39" t="s">
        <v>232</v>
      </c>
      <c r="EM57" s="39"/>
      <c r="EN57" s="39"/>
      <c r="EO57" s="40"/>
      <c r="EP57" s="925" t="e">
        <f t="shared" si="28"/>
        <v>#DIV/0!</v>
      </c>
      <c r="EQ57" s="39" t="s">
        <v>232</v>
      </c>
      <c r="ER57" s="39"/>
      <c r="ES57" s="39"/>
      <c r="ET57" s="40"/>
      <c r="EU57" s="925" t="e">
        <f t="shared" si="29"/>
        <v>#DIV/0!</v>
      </c>
      <c r="EV57" s="39" t="s">
        <v>232</v>
      </c>
      <c r="EW57" s="39"/>
      <c r="EX57" s="39"/>
      <c r="EY57" s="40"/>
      <c r="EZ57" s="925" t="e">
        <f t="shared" si="30"/>
        <v>#DIV/0!</v>
      </c>
      <c r="FA57" s="39" t="s">
        <v>232</v>
      </c>
      <c r="FB57" s="39"/>
      <c r="FC57" s="39"/>
      <c r="FD57" s="40"/>
      <c r="FE57" s="925" t="e">
        <f t="shared" si="31"/>
        <v>#DIV/0!</v>
      </c>
      <c r="FF57" s="39" t="s">
        <v>232</v>
      </c>
      <c r="FG57" s="39"/>
      <c r="FH57" s="39"/>
      <c r="FI57" s="40"/>
      <c r="FJ57" s="925" t="e">
        <f t="shared" si="32"/>
        <v>#DIV/0!</v>
      </c>
      <c r="FK57" s="39" t="s">
        <v>232</v>
      </c>
      <c r="FL57" s="39"/>
      <c r="FM57" s="39"/>
      <c r="FN57" s="40"/>
      <c r="FO57" s="925" t="e">
        <f t="shared" si="33"/>
        <v>#DIV/0!</v>
      </c>
      <c r="FP57" s="39" t="s">
        <v>232</v>
      </c>
      <c r="FQ57" s="39"/>
      <c r="FR57" s="39"/>
      <c r="FS57" s="40"/>
      <c r="FT57" s="925" t="e">
        <f t="shared" si="34"/>
        <v>#DIV/0!</v>
      </c>
      <c r="FU57" s="39" t="s">
        <v>232</v>
      </c>
      <c r="FV57" s="39"/>
      <c r="FW57" s="39"/>
      <c r="FX57" s="40"/>
      <c r="FY57" s="925" t="e">
        <f t="shared" si="35"/>
        <v>#DIV/0!</v>
      </c>
      <c r="FZ57" s="39" t="s">
        <v>232</v>
      </c>
      <c r="GA57" s="39"/>
      <c r="GB57" s="39"/>
      <c r="GC57" s="40"/>
      <c r="GD57" s="925" t="e">
        <f t="shared" si="36"/>
        <v>#DIV/0!</v>
      </c>
      <c r="GE57" s="39" t="s">
        <v>232</v>
      </c>
      <c r="GF57" s="39"/>
      <c r="GG57" s="39"/>
      <c r="GH57" s="40"/>
      <c r="GI57" s="925" t="e">
        <f t="shared" si="37"/>
        <v>#DIV/0!</v>
      </c>
      <c r="GJ57" s="39" t="s">
        <v>232</v>
      </c>
      <c r="GK57" s="39"/>
      <c r="GL57" s="39"/>
      <c r="GM57" s="40"/>
      <c r="GN57" s="925" t="e">
        <f t="shared" si="38"/>
        <v>#DIV/0!</v>
      </c>
      <c r="GO57" s="39" t="s">
        <v>232</v>
      </c>
      <c r="GP57" s="39"/>
      <c r="GQ57" s="39"/>
      <c r="GR57" s="40"/>
      <c r="GS57" s="925" t="e">
        <f t="shared" si="39"/>
        <v>#DIV/0!</v>
      </c>
      <c r="GT57" s="39" t="s">
        <v>232</v>
      </c>
      <c r="GU57" s="39"/>
      <c r="GV57" s="39"/>
      <c r="GW57" s="40"/>
      <c r="GX57" s="925" t="e">
        <f t="shared" si="40"/>
        <v>#DIV/0!</v>
      </c>
      <c r="GY57" s="39" t="s">
        <v>232</v>
      </c>
      <c r="GZ57" s="39"/>
      <c r="HA57" s="39"/>
      <c r="HB57" s="40"/>
      <c r="HC57" s="925" t="e">
        <f t="shared" si="41"/>
        <v>#DIV/0!</v>
      </c>
      <c r="HD57" s="39" t="s">
        <v>232</v>
      </c>
      <c r="HE57" s="39"/>
      <c r="HF57" s="39"/>
      <c r="HG57" s="40"/>
      <c r="HH57" s="925" t="e">
        <f t="shared" si="42"/>
        <v>#DIV/0!</v>
      </c>
      <c r="HI57" s="39" t="s">
        <v>232</v>
      </c>
      <c r="HJ57" s="39"/>
      <c r="HK57" s="39"/>
      <c r="HL57" s="40"/>
      <c r="HM57" s="925" t="e">
        <f t="shared" si="43"/>
        <v>#DIV/0!</v>
      </c>
      <c r="HN57" s="39" t="s">
        <v>232</v>
      </c>
      <c r="HO57" s="39"/>
      <c r="HP57" s="39"/>
      <c r="HQ57" s="40"/>
      <c r="HR57" s="925" t="e">
        <f t="shared" si="44"/>
        <v>#DIV/0!</v>
      </c>
      <c r="HS57" s="39" t="s">
        <v>232</v>
      </c>
      <c r="HT57" s="39"/>
      <c r="HU57" s="39"/>
      <c r="HV57" s="40"/>
      <c r="HW57" s="925" t="e">
        <f t="shared" si="45"/>
        <v>#DIV/0!</v>
      </c>
      <c r="HX57" s="39" t="s">
        <v>232</v>
      </c>
      <c r="HY57" s="39"/>
      <c r="HZ57" s="39"/>
      <c r="IA57" s="40"/>
      <c r="IB57" s="925" t="e">
        <f t="shared" si="55"/>
        <v>#DIV/0!</v>
      </c>
      <c r="IC57" s="39" t="s">
        <v>232</v>
      </c>
      <c r="ID57" s="39"/>
      <c r="IE57" s="39"/>
      <c r="IF57" s="40"/>
      <c r="IG57" s="925" t="e">
        <f t="shared" si="46"/>
        <v>#DIV/0!</v>
      </c>
      <c r="IH57" s="39" t="s">
        <v>232</v>
      </c>
      <c r="II57" s="39"/>
      <c r="IJ57" s="39"/>
      <c r="IK57" s="40"/>
      <c r="IL57" s="925" t="e">
        <f t="shared" si="47"/>
        <v>#DIV/0!</v>
      </c>
      <c r="IM57" s="39" t="s">
        <v>232</v>
      </c>
      <c r="IN57" s="39"/>
      <c r="IO57" s="39"/>
      <c r="IP57" s="40"/>
      <c r="IQ57" s="925" t="e">
        <f t="shared" si="48"/>
        <v>#DIV/0!</v>
      </c>
      <c r="IR57" s="39" t="s">
        <v>232</v>
      </c>
      <c r="IS57" s="39"/>
      <c r="IT57" s="39"/>
      <c r="IU57" s="40"/>
      <c r="IV57" s="925" t="e">
        <f t="shared" si="49"/>
        <v>#DIV/0!</v>
      </c>
      <c r="IW57" s="39" t="s">
        <v>232</v>
      </c>
      <c r="IX57" s="39"/>
      <c r="IY57" s="39"/>
      <c r="IZ57" s="40"/>
      <c r="JA57" s="925" t="e">
        <f t="shared" si="50"/>
        <v>#DIV/0!</v>
      </c>
      <c r="JB57" s="81" t="s">
        <v>232</v>
      </c>
      <c r="JC57" s="28">
        <f t="shared" si="51"/>
        <v>0</v>
      </c>
      <c r="JD57" s="28">
        <f t="shared" si="52"/>
        <v>0</v>
      </c>
      <c r="JE57" s="66">
        <f t="shared" si="53"/>
        <v>0</v>
      </c>
      <c r="JF57" s="933" t="e">
        <f t="shared" si="54"/>
        <v>#DIV/0!</v>
      </c>
    </row>
    <row r="58" spans="1:266" x14ac:dyDescent="0.25">
      <c r="A58" s="1144"/>
      <c r="B58" s="754" t="s">
        <v>236</v>
      </c>
      <c r="C58" s="39"/>
      <c r="D58" s="39"/>
      <c r="E58" s="40"/>
      <c r="F58" s="962" t="e">
        <f t="shared" si="0"/>
        <v>#DIV/0!</v>
      </c>
      <c r="G58" s="754" t="s">
        <v>236</v>
      </c>
      <c r="H58" s="39"/>
      <c r="I58" s="39"/>
      <c r="J58" s="40"/>
      <c r="K58" s="965" t="e">
        <f t="shared" si="1"/>
        <v>#DIV/0!</v>
      </c>
      <c r="L58" s="754" t="s">
        <v>236</v>
      </c>
      <c r="M58" s="39"/>
      <c r="N58" s="39"/>
      <c r="O58" s="40"/>
      <c r="P58" s="965" t="e">
        <f t="shared" si="2"/>
        <v>#DIV/0!</v>
      </c>
      <c r="Q58" s="754" t="s">
        <v>236</v>
      </c>
      <c r="R58" s="39"/>
      <c r="S58" s="39"/>
      <c r="T58" s="40"/>
      <c r="U58" s="965" t="e">
        <f t="shared" si="3"/>
        <v>#DIV/0!</v>
      </c>
      <c r="V58" s="754" t="s">
        <v>236</v>
      </c>
      <c r="W58" s="39"/>
      <c r="X58" s="39"/>
      <c r="Y58" s="40"/>
      <c r="Z58" s="965" t="e">
        <f t="shared" si="4"/>
        <v>#DIV/0!</v>
      </c>
      <c r="AA58" s="754" t="s">
        <v>236</v>
      </c>
      <c r="AB58" s="39"/>
      <c r="AC58" s="39"/>
      <c r="AD58" s="40"/>
      <c r="AE58" s="965" t="e">
        <f t="shared" si="5"/>
        <v>#DIV/0!</v>
      </c>
      <c r="AF58" s="754" t="s">
        <v>236</v>
      </c>
      <c r="AG58" s="39"/>
      <c r="AH58" s="39"/>
      <c r="AI58" s="40"/>
      <c r="AJ58" s="965" t="e">
        <f t="shared" si="6"/>
        <v>#DIV/0!</v>
      </c>
      <c r="AK58" s="754" t="s">
        <v>236</v>
      </c>
      <c r="AL58" s="39"/>
      <c r="AM58" s="39"/>
      <c r="AN58" s="40"/>
      <c r="AO58" s="965" t="e">
        <f t="shared" si="7"/>
        <v>#DIV/0!</v>
      </c>
      <c r="AP58" s="754" t="s">
        <v>236</v>
      </c>
      <c r="AQ58" s="39"/>
      <c r="AR58" s="39"/>
      <c r="AS58" s="40"/>
      <c r="AT58" s="965" t="e">
        <f t="shared" si="8"/>
        <v>#DIV/0!</v>
      </c>
      <c r="AU58" s="754" t="s">
        <v>236</v>
      </c>
      <c r="AV58" s="39"/>
      <c r="AW58" s="39"/>
      <c r="AX58" s="40"/>
      <c r="AY58" s="965" t="e">
        <f t="shared" si="9"/>
        <v>#DIV/0!</v>
      </c>
      <c r="AZ58" s="754" t="s">
        <v>236</v>
      </c>
      <c r="BA58" s="39"/>
      <c r="BB58" s="39"/>
      <c r="BC58" s="40"/>
      <c r="BD58" s="965" t="e">
        <f t="shared" si="10"/>
        <v>#DIV/0!</v>
      </c>
      <c r="BE58" s="754" t="s">
        <v>236</v>
      </c>
      <c r="BF58" s="39"/>
      <c r="BG58" s="39"/>
      <c r="BH58" s="40"/>
      <c r="BI58" s="965" t="e">
        <f t="shared" si="11"/>
        <v>#DIV/0!</v>
      </c>
      <c r="BJ58" s="754" t="s">
        <v>236</v>
      </c>
      <c r="BK58" s="39"/>
      <c r="BL58" s="39"/>
      <c r="BM58" s="40"/>
      <c r="BN58" s="965" t="e">
        <f t="shared" si="12"/>
        <v>#DIV/0!</v>
      </c>
      <c r="BO58" s="754" t="s">
        <v>236</v>
      </c>
      <c r="BP58" s="39"/>
      <c r="BQ58" s="39"/>
      <c r="BR58" s="40"/>
      <c r="BS58" s="965" t="e">
        <f t="shared" si="13"/>
        <v>#DIV/0!</v>
      </c>
      <c r="BT58" s="754" t="s">
        <v>236</v>
      </c>
      <c r="BU58" s="39"/>
      <c r="BV58" s="39"/>
      <c r="BW58" s="40"/>
      <c r="BX58" s="965" t="e">
        <f t="shared" si="14"/>
        <v>#DIV/0!</v>
      </c>
      <c r="BY58" s="754" t="s">
        <v>236</v>
      </c>
      <c r="BZ58" s="39"/>
      <c r="CA58" s="39"/>
      <c r="CB58" s="40"/>
      <c r="CC58" s="965" t="e">
        <f t="shared" si="15"/>
        <v>#DIV/0!</v>
      </c>
      <c r="CD58" s="754" t="s">
        <v>236</v>
      </c>
      <c r="CE58" s="39"/>
      <c r="CF58" s="39"/>
      <c r="CG58" s="40"/>
      <c r="CH58" s="965" t="e">
        <f t="shared" si="16"/>
        <v>#DIV/0!</v>
      </c>
      <c r="CI58" s="754" t="s">
        <v>236</v>
      </c>
      <c r="CJ58" s="39"/>
      <c r="CK58" s="39"/>
      <c r="CL58" s="40"/>
      <c r="CM58" s="949" t="e">
        <f t="shared" si="17"/>
        <v>#DIV/0!</v>
      </c>
      <c r="CN58" s="38" t="s">
        <v>236</v>
      </c>
      <c r="CO58" s="39"/>
      <c r="CP58" s="39"/>
      <c r="CQ58" s="40"/>
      <c r="CR58" s="925" t="e">
        <f t="shared" si="18"/>
        <v>#DIV/0!</v>
      </c>
      <c r="CS58" s="39" t="s">
        <v>236</v>
      </c>
      <c r="CT58" s="39"/>
      <c r="CU58" s="39"/>
      <c r="CV58" s="40"/>
      <c r="CW58" s="925" t="e">
        <f t="shared" si="19"/>
        <v>#DIV/0!</v>
      </c>
      <c r="CX58" s="39" t="s">
        <v>236</v>
      </c>
      <c r="CY58" s="39"/>
      <c r="CZ58" s="39"/>
      <c r="DA58" s="40"/>
      <c r="DB58" s="925" t="e">
        <f t="shared" si="20"/>
        <v>#DIV/0!</v>
      </c>
      <c r="DC58" s="39" t="s">
        <v>236</v>
      </c>
      <c r="DD58" s="39">
        <v>1</v>
      </c>
      <c r="DE58" s="39"/>
      <c r="DF58" s="40"/>
      <c r="DG58" s="925">
        <f t="shared" si="21"/>
        <v>0</v>
      </c>
      <c r="DH58" s="39" t="s">
        <v>236</v>
      </c>
      <c r="DI58" s="39"/>
      <c r="DJ58" s="39"/>
      <c r="DK58" s="40"/>
      <c r="DL58" s="925" t="e">
        <f t="shared" si="22"/>
        <v>#DIV/0!</v>
      </c>
      <c r="DM58" s="39" t="s">
        <v>236</v>
      </c>
      <c r="DN58" s="39"/>
      <c r="DO58" s="39"/>
      <c r="DP58" s="40"/>
      <c r="DQ58" s="925" t="e">
        <f t="shared" si="23"/>
        <v>#DIV/0!</v>
      </c>
      <c r="DR58" s="39" t="s">
        <v>236</v>
      </c>
      <c r="DS58" s="39"/>
      <c r="DT58" s="39"/>
      <c r="DU58" s="40"/>
      <c r="DV58" s="925" t="e">
        <f t="shared" si="24"/>
        <v>#DIV/0!</v>
      </c>
      <c r="DW58" s="39" t="s">
        <v>236</v>
      </c>
      <c r="DX58" s="39"/>
      <c r="DY58" s="39"/>
      <c r="DZ58" s="40"/>
      <c r="EA58" s="925" t="e">
        <f t="shared" si="25"/>
        <v>#DIV/0!</v>
      </c>
      <c r="EB58" s="39" t="s">
        <v>236</v>
      </c>
      <c r="EC58" s="39"/>
      <c r="ED58" s="39"/>
      <c r="EE58" s="40"/>
      <c r="EF58" s="925" t="e">
        <f t="shared" si="26"/>
        <v>#DIV/0!</v>
      </c>
      <c r="EG58" s="39" t="s">
        <v>236</v>
      </c>
      <c r="EH58" s="39"/>
      <c r="EI58" s="39"/>
      <c r="EJ58" s="40"/>
      <c r="EK58" s="925" t="e">
        <f t="shared" si="27"/>
        <v>#DIV/0!</v>
      </c>
      <c r="EL58" s="39" t="s">
        <v>236</v>
      </c>
      <c r="EM58" s="39"/>
      <c r="EN58" s="39"/>
      <c r="EO58" s="40"/>
      <c r="EP58" s="925" t="e">
        <f t="shared" si="28"/>
        <v>#DIV/0!</v>
      </c>
      <c r="EQ58" s="39" t="s">
        <v>236</v>
      </c>
      <c r="ER58" s="39"/>
      <c r="ES58" s="39"/>
      <c r="ET58" s="40"/>
      <c r="EU58" s="925" t="e">
        <f t="shared" si="29"/>
        <v>#DIV/0!</v>
      </c>
      <c r="EV58" s="39" t="s">
        <v>236</v>
      </c>
      <c r="EW58" s="39"/>
      <c r="EX58" s="39"/>
      <c r="EY58" s="40"/>
      <c r="EZ58" s="925" t="e">
        <f t="shared" si="30"/>
        <v>#DIV/0!</v>
      </c>
      <c r="FA58" s="39" t="s">
        <v>236</v>
      </c>
      <c r="FB58" s="39"/>
      <c r="FC58" s="39"/>
      <c r="FD58" s="40"/>
      <c r="FE58" s="925" t="e">
        <f t="shared" si="31"/>
        <v>#DIV/0!</v>
      </c>
      <c r="FF58" s="39" t="s">
        <v>236</v>
      </c>
      <c r="FG58" s="39"/>
      <c r="FH58" s="39"/>
      <c r="FI58" s="40"/>
      <c r="FJ58" s="925" t="e">
        <f t="shared" si="32"/>
        <v>#DIV/0!</v>
      </c>
      <c r="FK58" s="39" t="s">
        <v>236</v>
      </c>
      <c r="FL58" s="39"/>
      <c r="FM58" s="39"/>
      <c r="FN58" s="40"/>
      <c r="FO58" s="925" t="e">
        <f t="shared" si="33"/>
        <v>#DIV/0!</v>
      </c>
      <c r="FP58" s="39" t="s">
        <v>236</v>
      </c>
      <c r="FQ58" s="39"/>
      <c r="FR58" s="39"/>
      <c r="FS58" s="40"/>
      <c r="FT58" s="925" t="e">
        <f t="shared" si="34"/>
        <v>#DIV/0!</v>
      </c>
      <c r="FU58" s="39" t="s">
        <v>236</v>
      </c>
      <c r="FV58" s="39"/>
      <c r="FW58" s="39"/>
      <c r="FX58" s="40"/>
      <c r="FY58" s="925" t="e">
        <f t="shared" si="35"/>
        <v>#DIV/0!</v>
      </c>
      <c r="FZ58" s="39" t="s">
        <v>236</v>
      </c>
      <c r="GA58" s="39"/>
      <c r="GB58" s="39"/>
      <c r="GC58" s="40"/>
      <c r="GD58" s="925" t="e">
        <f t="shared" si="36"/>
        <v>#DIV/0!</v>
      </c>
      <c r="GE58" s="39" t="s">
        <v>236</v>
      </c>
      <c r="GF58" s="39"/>
      <c r="GG58" s="39"/>
      <c r="GH58" s="40"/>
      <c r="GI58" s="925" t="e">
        <f t="shared" si="37"/>
        <v>#DIV/0!</v>
      </c>
      <c r="GJ58" s="39" t="s">
        <v>236</v>
      </c>
      <c r="GK58" s="39"/>
      <c r="GL58" s="39"/>
      <c r="GM58" s="40"/>
      <c r="GN58" s="925" t="e">
        <f t="shared" si="38"/>
        <v>#DIV/0!</v>
      </c>
      <c r="GO58" s="39" t="s">
        <v>236</v>
      </c>
      <c r="GP58" s="39"/>
      <c r="GQ58" s="39"/>
      <c r="GR58" s="40"/>
      <c r="GS58" s="925" t="e">
        <f t="shared" si="39"/>
        <v>#DIV/0!</v>
      </c>
      <c r="GT58" s="39" t="s">
        <v>236</v>
      </c>
      <c r="GU58" s="39"/>
      <c r="GV58" s="39"/>
      <c r="GW58" s="40"/>
      <c r="GX58" s="925" t="e">
        <f t="shared" si="40"/>
        <v>#DIV/0!</v>
      </c>
      <c r="GY58" s="39" t="s">
        <v>236</v>
      </c>
      <c r="GZ58" s="39"/>
      <c r="HA58" s="39"/>
      <c r="HB58" s="40"/>
      <c r="HC58" s="925" t="e">
        <f t="shared" si="41"/>
        <v>#DIV/0!</v>
      </c>
      <c r="HD58" s="39" t="s">
        <v>236</v>
      </c>
      <c r="HE58" s="39"/>
      <c r="HF58" s="39"/>
      <c r="HG58" s="40"/>
      <c r="HH58" s="925" t="e">
        <f t="shared" si="42"/>
        <v>#DIV/0!</v>
      </c>
      <c r="HI58" s="39" t="s">
        <v>236</v>
      </c>
      <c r="HJ58" s="39"/>
      <c r="HK58" s="39"/>
      <c r="HL58" s="40"/>
      <c r="HM58" s="925" t="e">
        <f t="shared" si="43"/>
        <v>#DIV/0!</v>
      </c>
      <c r="HN58" s="39" t="s">
        <v>236</v>
      </c>
      <c r="HO58" s="39"/>
      <c r="HP58" s="39"/>
      <c r="HQ58" s="40"/>
      <c r="HR58" s="925" t="e">
        <f t="shared" si="44"/>
        <v>#DIV/0!</v>
      </c>
      <c r="HS58" s="39" t="s">
        <v>236</v>
      </c>
      <c r="HT58" s="39"/>
      <c r="HU58" s="39"/>
      <c r="HV58" s="40"/>
      <c r="HW58" s="925" t="e">
        <f t="shared" si="45"/>
        <v>#DIV/0!</v>
      </c>
      <c r="HX58" s="39" t="s">
        <v>236</v>
      </c>
      <c r="HY58" s="39"/>
      <c r="HZ58" s="39"/>
      <c r="IA58" s="40"/>
      <c r="IB58" s="925" t="e">
        <f t="shared" si="55"/>
        <v>#DIV/0!</v>
      </c>
      <c r="IC58" s="39" t="s">
        <v>236</v>
      </c>
      <c r="ID58" s="39"/>
      <c r="IE58" s="39"/>
      <c r="IF58" s="40"/>
      <c r="IG58" s="925" t="e">
        <f t="shared" si="46"/>
        <v>#DIV/0!</v>
      </c>
      <c r="IH58" s="39" t="s">
        <v>236</v>
      </c>
      <c r="II58" s="39"/>
      <c r="IJ58" s="39"/>
      <c r="IK58" s="40"/>
      <c r="IL58" s="925" t="e">
        <f t="shared" si="47"/>
        <v>#DIV/0!</v>
      </c>
      <c r="IM58" s="39" t="s">
        <v>236</v>
      </c>
      <c r="IN58" s="39"/>
      <c r="IO58" s="39"/>
      <c r="IP58" s="40"/>
      <c r="IQ58" s="925" t="e">
        <f t="shared" si="48"/>
        <v>#DIV/0!</v>
      </c>
      <c r="IR58" s="39" t="s">
        <v>236</v>
      </c>
      <c r="IS58" s="39"/>
      <c r="IT58" s="39"/>
      <c r="IU58" s="40"/>
      <c r="IV58" s="925" t="e">
        <f t="shared" si="49"/>
        <v>#DIV/0!</v>
      </c>
      <c r="IW58" s="39" t="s">
        <v>236</v>
      </c>
      <c r="IX58" s="39"/>
      <c r="IY58" s="39"/>
      <c r="IZ58" s="40"/>
      <c r="JA58" s="925" t="e">
        <f t="shared" si="50"/>
        <v>#DIV/0!</v>
      </c>
      <c r="JB58" s="81" t="s">
        <v>236</v>
      </c>
      <c r="JC58" s="28">
        <f t="shared" si="51"/>
        <v>1</v>
      </c>
      <c r="JD58" s="28">
        <f t="shared" si="52"/>
        <v>0</v>
      </c>
      <c r="JE58" s="66">
        <f t="shared" si="53"/>
        <v>0</v>
      </c>
      <c r="JF58" s="933">
        <f t="shared" si="54"/>
        <v>0</v>
      </c>
    </row>
    <row r="59" spans="1:266" x14ac:dyDescent="0.25">
      <c r="A59" s="1128" t="s">
        <v>303</v>
      </c>
      <c r="B59" s="804" t="s">
        <v>228</v>
      </c>
      <c r="C59" s="12"/>
      <c r="D59" s="12">
        <v>1</v>
      </c>
      <c r="E59" s="23">
        <v>8404</v>
      </c>
      <c r="F59" s="956" t="e">
        <f t="shared" si="0"/>
        <v>#DIV/0!</v>
      </c>
      <c r="G59" s="804" t="s">
        <v>228</v>
      </c>
      <c r="H59" s="12"/>
      <c r="I59" s="12"/>
      <c r="J59" s="23"/>
      <c r="K59" s="956" t="e">
        <f t="shared" si="1"/>
        <v>#DIV/0!</v>
      </c>
      <c r="L59" s="804" t="s">
        <v>228</v>
      </c>
      <c r="M59" s="12">
        <v>1</v>
      </c>
      <c r="N59" s="12">
        <v>1</v>
      </c>
      <c r="O59" s="23">
        <v>7250</v>
      </c>
      <c r="P59" s="956">
        <f t="shared" si="2"/>
        <v>1</v>
      </c>
      <c r="Q59" s="804" t="s">
        <v>228</v>
      </c>
      <c r="R59" s="12">
        <v>1</v>
      </c>
      <c r="S59" s="12"/>
      <c r="T59" s="23"/>
      <c r="U59" s="956">
        <f t="shared" si="3"/>
        <v>0</v>
      </c>
      <c r="V59" s="804" t="s">
        <v>228</v>
      </c>
      <c r="W59" s="12"/>
      <c r="X59" s="12"/>
      <c r="Y59" s="23"/>
      <c r="Z59" s="956" t="e">
        <f t="shared" si="4"/>
        <v>#DIV/0!</v>
      </c>
      <c r="AA59" s="804" t="s">
        <v>228</v>
      </c>
      <c r="AB59" s="12">
        <v>1</v>
      </c>
      <c r="AC59" s="12"/>
      <c r="AD59" s="23"/>
      <c r="AE59" s="956">
        <f t="shared" si="5"/>
        <v>0</v>
      </c>
      <c r="AF59" s="804" t="s">
        <v>228</v>
      </c>
      <c r="AG59" s="12"/>
      <c r="AH59" s="12"/>
      <c r="AI59" s="23"/>
      <c r="AJ59" s="956" t="e">
        <f t="shared" si="6"/>
        <v>#DIV/0!</v>
      </c>
      <c r="AK59" s="804" t="s">
        <v>228</v>
      </c>
      <c r="AL59" s="12"/>
      <c r="AM59" s="12"/>
      <c r="AN59" s="23"/>
      <c r="AO59" s="956" t="e">
        <f t="shared" si="7"/>
        <v>#DIV/0!</v>
      </c>
      <c r="AP59" s="804" t="s">
        <v>228</v>
      </c>
      <c r="AQ59" s="12">
        <v>2</v>
      </c>
      <c r="AR59" s="12"/>
      <c r="AS59" s="23"/>
      <c r="AT59" s="956">
        <f t="shared" si="8"/>
        <v>0</v>
      </c>
      <c r="AU59" s="804" t="s">
        <v>228</v>
      </c>
      <c r="AV59" s="12"/>
      <c r="AW59" s="12"/>
      <c r="AX59" s="23"/>
      <c r="AY59" s="956" t="e">
        <f t="shared" si="9"/>
        <v>#DIV/0!</v>
      </c>
      <c r="AZ59" s="804" t="s">
        <v>228</v>
      </c>
      <c r="BA59" s="12">
        <v>1</v>
      </c>
      <c r="BB59" s="12"/>
      <c r="BC59" s="23"/>
      <c r="BD59" s="956">
        <f t="shared" si="10"/>
        <v>0</v>
      </c>
      <c r="BE59" s="804" t="s">
        <v>228</v>
      </c>
      <c r="BF59" s="12">
        <v>2</v>
      </c>
      <c r="BG59" s="12">
        <v>1</v>
      </c>
      <c r="BH59" s="23">
        <v>9671</v>
      </c>
      <c r="BI59" s="956">
        <f t="shared" si="11"/>
        <v>0.5</v>
      </c>
      <c r="BJ59" s="804" t="s">
        <v>228</v>
      </c>
      <c r="BK59" s="12">
        <v>5</v>
      </c>
      <c r="BL59" s="12">
        <v>1</v>
      </c>
      <c r="BM59" s="23">
        <v>10782</v>
      </c>
      <c r="BN59" s="956">
        <f t="shared" si="12"/>
        <v>0.2</v>
      </c>
      <c r="BO59" s="804" t="s">
        <v>228</v>
      </c>
      <c r="BP59" s="12">
        <v>3</v>
      </c>
      <c r="BQ59" s="12"/>
      <c r="BR59" s="23"/>
      <c r="BS59" s="956">
        <f t="shared" si="13"/>
        <v>0</v>
      </c>
      <c r="BT59" s="804" t="s">
        <v>228</v>
      </c>
      <c r="BU59" s="12">
        <v>1</v>
      </c>
      <c r="BV59" s="12"/>
      <c r="BW59" s="23">
        <v>479</v>
      </c>
      <c r="BX59" s="956">
        <f t="shared" si="14"/>
        <v>0</v>
      </c>
      <c r="BY59" s="804" t="s">
        <v>228</v>
      </c>
      <c r="BZ59" s="12">
        <v>2</v>
      </c>
      <c r="CA59" s="12">
        <v>1</v>
      </c>
      <c r="CB59" s="23">
        <v>7088</v>
      </c>
      <c r="CC59" s="956">
        <f t="shared" si="15"/>
        <v>0.5</v>
      </c>
      <c r="CD59" s="804" t="s">
        <v>228</v>
      </c>
      <c r="CE59" s="12">
        <v>2</v>
      </c>
      <c r="CF59" s="12"/>
      <c r="CG59" s="23"/>
      <c r="CH59" s="956">
        <f t="shared" si="16"/>
        <v>0</v>
      </c>
      <c r="CI59" s="804" t="s">
        <v>228</v>
      </c>
      <c r="CJ59" s="12">
        <v>1</v>
      </c>
      <c r="CK59" s="12"/>
      <c r="CL59" s="23"/>
      <c r="CM59" s="909">
        <f t="shared" si="17"/>
        <v>0</v>
      </c>
      <c r="CN59" s="11" t="s">
        <v>228</v>
      </c>
      <c r="CO59" s="12">
        <v>1</v>
      </c>
      <c r="CP59" s="12"/>
      <c r="CQ59" s="23"/>
      <c r="CR59" s="919">
        <f t="shared" si="18"/>
        <v>0</v>
      </c>
      <c r="CS59" s="12" t="s">
        <v>228</v>
      </c>
      <c r="CT59" s="12"/>
      <c r="CU59" s="12"/>
      <c r="CV59" s="23"/>
      <c r="CW59" s="919" t="e">
        <f t="shared" si="19"/>
        <v>#DIV/0!</v>
      </c>
      <c r="CX59" s="12" t="s">
        <v>228</v>
      </c>
      <c r="CY59" s="12"/>
      <c r="CZ59" s="12">
        <v>1</v>
      </c>
      <c r="DA59" s="23">
        <v>7729</v>
      </c>
      <c r="DB59" s="919" t="e">
        <f t="shared" si="20"/>
        <v>#DIV/0!</v>
      </c>
      <c r="DC59" s="12" t="s">
        <v>228</v>
      </c>
      <c r="DD59" s="12"/>
      <c r="DE59" s="12"/>
      <c r="DF59" s="23"/>
      <c r="DG59" s="919" t="e">
        <f t="shared" si="21"/>
        <v>#DIV/0!</v>
      </c>
      <c r="DH59" s="12" t="s">
        <v>228</v>
      </c>
      <c r="DI59" s="12">
        <v>2</v>
      </c>
      <c r="DJ59" s="12">
        <v>1</v>
      </c>
      <c r="DK59" s="23">
        <v>7630</v>
      </c>
      <c r="DL59" s="919">
        <f t="shared" si="22"/>
        <v>0.5</v>
      </c>
      <c r="DM59" s="12" t="s">
        <v>228</v>
      </c>
      <c r="DN59" s="12">
        <v>1</v>
      </c>
      <c r="DO59" s="12"/>
      <c r="DP59" s="23">
        <v>-130</v>
      </c>
      <c r="DQ59" s="919">
        <f t="shared" si="23"/>
        <v>0</v>
      </c>
      <c r="DR59" s="12" t="s">
        <v>228</v>
      </c>
      <c r="DS59" s="12"/>
      <c r="DT59" s="12"/>
      <c r="DU59" s="23"/>
      <c r="DV59" s="919" t="e">
        <f t="shared" si="24"/>
        <v>#DIV/0!</v>
      </c>
      <c r="DW59" s="12" t="s">
        <v>228</v>
      </c>
      <c r="DX59" s="12"/>
      <c r="DY59" s="12"/>
      <c r="DZ59" s="23"/>
      <c r="EA59" s="919" t="e">
        <f t="shared" si="25"/>
        <v>#DIV/0!</v>
      </c>
      <c r="EB59" s="12" t="s">
        <v>228</v>
      </c>
      <c r="EC59" s="12">
        <v>2</v>
      </c>
      <c r="ED59" s="12"/>
      <c r="EE59" s="23"/>
      <c r="EF59" s="919">
        <f t="shared" si="26"/>
        <v>0</v>
      </c>
      <c r="EG59" s="12" t="s">
        <v>228</v>
      </c>
      <c r="EH59" s="12"/>
      <c r="EI59" s="12"/>
      <c r="EJ59" s="23"/>
      <c r="EK59" s="919" t="e">
        <f t="shared" si="27"/>
        <v>#DIV/0!</v>
      </c>
      <c r="EL59" s="12" t="s">
        <v>228</v>
      </c>
      <c r="EM59" s="12"/>
      <c r="EN59" s="12"/>
      <c r="EO59" s="23"/>
      <c r="EP59" s="919" t="e">
        <f t="shared" si="28"/>
        <v>#DIV/0!</v>
      </c>
      <c r="EQ59" s="12" t="s">
        <v>228</v>
      </c>
      <c r="ER59" s="12"/>
      <c r="ES59" s="12"/>
      <c r="ET59" s="23"/>
      <c r="EU59" s="919" t="e">
        <f t="shared" si="29"/>
        <v>#DIV/0!</v>
      </c>
      <c r="EV59" s="12" t="s">
        <v>228</v>
      </c>
      <c r="EW59" s="12"/>
      <c r="EX59" s="12"/>
      <c r="EY59" s="23"/>
      <c r="EZ59" s="919" t="e">
        <f t="shared" si="30"/>
        <v>#DIV/0!</v>
      </c>
      <c r="FA59" s="12" t="s">
        <v>228</v>
      </c>
      <c r="FB59" s="12"/>
      <c r="FC59" s="12"/>
      <c r="FD59" s="23"/>
      <c r="FE59" s="919" t="e">
        <f t="shared" si="31"/>
        <v>#DIV/0!</v>
      </c>
      <c r="FF59" s="12" t="s">
        <v>228</v>
      </c>
      <c r="FG59" s="12"/>
      <c r="FH59" s="12"/>
      <c r="FI59" s="23"/>
      <c r="FJ59" s="919" t="e">
        <f t="shared" si="32"/>
        <v>#DIV/0!</v>
      </c>
      <c r="FK59" s="12" t="s">
        <v>228</v>
      </c>
      <c r="FL59" s="12"/>
      <c r="FM59" s="12"/>
      <c r="FN59" s="23"/>
      <c r="FO59" s="919" t="e">
        <f t="shared" si="33"/>
        <v>#DIV/0!</v>
      </c>
      <c r="FP59" s="12" t="s">
        <v>228</v>
      </c>
      <c r="FQ59" s="12"/>
      <c r="FR59" s="12"/>
      <c r="FS59" s="23"/>
      <c r="FT59" s="919" t="e">
        <f t="shared" si="34"/>
        <v>#DIV/0!</v>
      </c>
      <c r="FU59" s="12" t="s">
        <v>228</v>
      </c>
      <c r="FV59" s="12"/>
      <c r="FW59" s="12"/>
      <c r="FX59" s="23"/>
      <c r="FY59" s="919" t="e">
        <f t="shared" si="35"/>
        <v>#DIV/0!</v>
      </c>
      <c r="FZ59" s="12" t="s">
        <v>228</v>
      </c>
      <c r="GA59" s="12"/>
      <c r="GB59" s="12"/>
      <c r="GC59" s="23"/>
      <c r="GD59" s="919" t="e">
        <f t="shared" si="36"/>
        <v>#DIV/0!</v>
      </c>
      <c r="GE59" s="12" t="s">
        <v>228</v>
      </c>
      <c r="GF59" s="12"/>
      <c r="GG59" s="12"/>
      <c r="GH59" s="23"/>
      <c r="GI59" s="919" t="e">
        <f t="shared" si="37"/>
        <v>#DIV/0!</v>
      </c>
      <c r="GJ59" s="12" t="s">
        <v>228</v>
      </c>
      <c r="GK59" s="12"/>
      <c r="GL59" s="12"/>
      <c r="GM59" s="23"/>
      <c r="GN59" s="919" t="e">
        <f t="shared" si="38"/>
        <v>#DIV/0!</v>
      </c>
      <c r="GO59" s="12" t="s">
        <v>228</v>
      </c>
      <c r="GP59" s="12"/>
      <c r="GQ59" s="12"/>
      <c r="GR59" s="23"/>
      <c r="GS59" s="919" t="e">
        <f t="shared" si="39"/>
        <v>#DIV/0!</v>
      </c>
      <c r="GT59" s="12" t="s">
        <v>228</v>
      </c>
      <c r="GU59" s="12"/>
      <c r="GV59" s="12"/>
      <c r="GW59" s="23"/>
      <c r="GX59" s="919" t="e">
        <f t="shared" si="40"/>
        <v>#DIV/0!</v>
      </c>
      <c r="GY59" s="12" t="s">
        <v>228</v>
      </c>
      <c r="GZ59" s="12"/>
      <c r="HA59" s="12"/>
      <c r="HB59" s="23"/>
      <c r="HC59" s="919" t="e">
        <f t="shared" si="41"/>
        <v>#DIV/0!</v>
      </c>
      <c r="HD59" s="12" t="s">
        <v>228</v>
      </c>
      <c r="HE59" s="12"/>
      <c r="HF59" s="12"/>
      <c r="HG59" s="23"/>
      <c r="HH59" s="919" t="e">
        <f t="shared" si="42"/>
        <v>#DIV/0!</v>
      </c>
      <c r="HI59" s="12" t="s">
        <v>228</v>
      </c>
      <c r="HJ59" s="12"/>
      <c r="HK59" s="12"/>
      <c r="HL59" s="23"/>
      <c r="HM59" s="919" t="e">
        <f t="shared" si="43"/>
        <v>#DIV/0!</v>
      </c>
      <c r="HN59" s="12" t="s">
        <v>228</v>
      </c>
      <c r="HO59" s="12"/>
      <c r="HP59" s="12"/>
      <c r="HQ59" s="23"/>
      <c r="HR59" s="919" t="e">
        <f t="shared" si="44"/>
        <v>#DIV/0!</v>
      </c>
      <c r="HS59" s="12" t="s">
        <v>228</v>
      </c>
      <c r="HT59" s="12"/>
      <c r="HU59" s="12"/>
      <c r="HV59" s="23"/>
      <c r="HW59" s="919" t="e">
        <f t="shared" si="45"/>
        <v>#DIV/0!</v>
      </c>
      <c r="HX59" s="12" t="s">
        <v>228</v>
      </c>
      <c r="HY59" s="12"/>
      <c r="HZ59" s="12"/>
      <c r="IA59" s="23"/>
      <c r="IB59" s="919" t="e">
        <f t="shared" si="55"/>
        <v>#DIV/0!</v>
      </c>
      <c r="IC59" s="12" t="s">
        <v>228</v>
      </c>
      <c r="ID59" s="12"/>
      <c r="IE59" s="12"/>
      <c r="IF59" s="23"/>
      <c r="IG59" s="919" t="e">
        <f t="shared" si="46"/>
        <v>#DIV/0!</v>
      </c>
      <c r="IH59" s="12" t="s">
        <v>228</v>
      </c>
      <c r="II59" s="12"/>
      <c r="IJ59" s="12"/>
      <c r="IK59" s="23"/>
      <c r="IL59" s="919" t="e">
        <f t="shared" si="47"/>
        <v>#DIV/0!</v>
      </c>
      <c r="IM59" s="12" t="s">
        <v>228</v>
      </c>
      <c r="IN59" s="12"/>
      <c r="IO59" s="12"/>
      <c r="IP59" s="23"/>
      <c r="IQ59" s="919" t="e">
        <f t="shared" si="48"/>
        <v>#DIV/0!</v>
      </c>
      <c r="IR59" s="12" t="s">
        <v>228</v>
      </c>
      <c r="IS59" s="12"/>
      <c r="IT59" s="12"/>
      <c r="IU59" s="23"/>
      <c r="IV59" s="919" t="e">
        <f t="shared" si="49"/>
        <v>#DIV/0!</v>
      </c>
      <c r="IW59" s="12" t="s">
        <v>228</v>
      </c>
      <c r="IX59" s="12"/>
      <c r="IY59" s="12"/>
      <c r="IZ59" s="23"/>
      <c r="JA59" s="919" t="e">
        <f t="shared" si="50"/>
        <v>#DIV/0!</v>
      </c>
      <c r="JB59" s="74" t="s">
        <v>228</v>
      </c>
      <c r="JC59" s="52">
        <f t="shared" si="51"/>
        <v>28</v>
      </c>
      <c r="JD59" s="52">
        <f t="shared" si="52"/>
        <v>7</v>
      </c>
      <c r="JE59" s="60">
        <f t="shared" si="53"/>
        <v>58903</v>
      </c>
      <c r="JF59" s="934">
        <f t="shared" si="54"/>
        <v>0.25</v>
      </c>
    </row>
    <row r="60" spans="1:266" x14ac:dyDescent="0.25">
      <c r="A60" s="1129"/>
      <c r="B60" s="804" t="s">
        <v>230</v>
      </c>
      <c r="C60" s="12"/>
      <c r="D60" s="12"/>
      <c r="E60" s="23"/>
      <c r="F60" s="956" t="e">
        <f t="shared" si="0"/>
        <v>#DIV/0!</v>
      </c>
      <c r="G60" s="804" t="s">
        <v>230</v>
      </c>
      <c r="H60" s="12"/>
      <c r="I60" s="12"/>
      <c r="J60" s="23"/>
      <c r="K60" s="956" t="e">
        <f t="shared" si="1"/>
        <v>#DIV/0!</v>
      </c>
      <c r="L60" s="804" t="s">
        <v>230</v>
      </c>
      <c r="M60" s="12"/>
      <c r="N60" s="12"/>
      <c r="O60" s="23"/>
      <c r="P60" s="956" t="e">
        <f t="shared" si="2"/>
        <v>#DIV/0!</v>
      </c>
      <c r="Q60" s="804" t="s">
        <v>230</v>
      </c>
      <c r="R60" s="12"/>
      <c r="S60" s="12"/>
      <c r="T60" s="23"/>
      <c r="U60" s="956" t="e">
        <f t="shared" si="3"/>
        <v>#DIV/0!</v>
      </c>
      <c r="V60" s="804" t="s">
        <v>230</v>
      </c>
      <c r="W60" s="12"/>
      <c r="X60" s="12"/>
      <c r="Y60" s="23"/>
      <c r="Z60" s="956" t="e">
        <f t="shared" si="4"/>
        <v>#DIV/0!</v>
      </c>
      <c r="AA60" s="804" t="s">
        <v>230</v>
      </c>
      <c r="AB60" s="12"/>
      <c r="AC60" s="12"/>
      <c r="AD60" s="23"/>
      <c r="AE60" s="956" t="e">
        <f t="shared" si="5"/>
        <v>#DIV/0!</v>
      </c>
      <c r="AF60" s="804" t="s">
        <v>230</v>
      </c>
      <c r="AG60" s="12"/>
      <c r="AH60" s="12"/>
      <c r="AI60" s="23"/>
      <c r="AJ60" s="956" t="e">
        <f t="shared" si="6"/>
        <v>#DIV/0!</v>
      </c>
      <c r="AK60" s="804" t="s">
        <v>230</v>
      </c>
      <c r="AL60" s="12"/>
      <c r="AM60" s="12"/>
      <c r="AN60" s="23"/>
      <c r="AO60" s="956" t="e">
        <f t="shared" si="7"/>
        <v>#DIV/0!</v>
      </c>
      <c r="AP60" s="804" t="s">
        <v>230</v>
      </c>
      <c r="AQ60" s="12"/>
      <c r="AR60" s="12"/>
      <c r="AS60" s="23"/>
      <c r="AT60" s="956" t="e">
        <f t="shared" si="8"/>
        <v>#DIV/0!</v>
      </c>
      <c r="AU60" s="804" t="s">
        <v>230</v>
      </c>
      <c r="AV60" s="12"/>
      <c r="AW60" s="12"/>
      <c r="AX60" s="23"/>
      <c r="AY60" s="956" t="e">
        <f t="shared" si="9"/>
        <v>#DIV/0!</v>
      </c>
      <c r="AZ60" s="804" t="s">
        <v>230</v>
      </c>
      <c r="BA60" s="12"/>
      <c r="BB60" s="12"/>
      <c r="BC60" s="23"/>
      <c r="BD60" s="956" t="e">
        <f t="shared" si="10"/>
        <v>#DIV/0!</v>
      </c>
      <c r="BE60" s="804" t="s">
        <v>230</v>
      </c>
      <c r="BF60" s="12"/>
      <c r="BG60" s="12"/>
      <c r="BH60" s="23"/>
      <c r="BI60" s="956" t="e">
        <f t="shared" si="11"/>
        <v>#DIV/0!</v>
      </c>
      <c r="BJ60" s="804" t="s">
        <v>230</v>
      </c>
      <c r="BK60" s="12"/>
      <c r="BL60" s="12"/>
      <c r="BM60" s="23"/>
      <c r="BN60" s="956" t="e">
        <f t="shared" si="12"/>
        <v>#DIV/0!</v>
      </c>
      <c r="BO60" s="804" t="s">
        <v>230</v>
      </c>
      <c r="BP60" s="12"/>
      <c r="BQ60" s="12"/>
      <c r="BR60" s="23"/>
      <c r="BS60" s="956" t="e">
        <f t="shared" si="13"/>
        <v>#DIV/0!</v>
      </c>
      <c r="BT60" s="804" t="s">
        <v>230</v>
      </c>
      <c r="BU60" s="12"/>
      <c r="BV60" s="12"/>
      <c r="BW60" s="23"/>
      <c r="BX60" s="956" t="e">
        <f t="shared" si="14"/>
        <v>#DIV/0!</v>
      </c>
      <c r="BY60" s="804" t="s">
        <v>230</v>
      </c>
      <c r="BZ60" s="12"/>
      <c r="CA60" s="12"/>
      <c r="CB60" s="23"/>
      <c r="CC60" s="956" t="e">
        <f t="shared" si="15"/>
        <v>#DIV/0!</v>
      </c>
      <c r="CD60" s="804" t="s">
        <v>230</v>
      </c>
      <c r="CE60" s="12"/>
      <c r="CF60" s="12"/>
      <c r="CG60" s="23"/>
      <c r="CH60" s="956" t="e">
        <f t="shared" si="16"/>
        <v>#DIV/0!</v>
      </c>
      <c r="CI60" s="804" t="s">
        <v>230</v>
      </c>
      <c r="CJ60" s="12"/>
      <c r="CK60" s="12"/>
      <c r="CL60" s="23"/>
      <c r="CM60" s="909" t="e">
        <f t="shared" si="17"/>
        <v>#DIV/0!</v>
      </c>
      <c r="CN60" s="11" t="s">
        <v>230</v>
      </c>
      <c r="CO60" s="12"/>
      <c r="CP60" s="12"/>
      <c r="CQ60" s="23"/>
      <c r="CR60" s="919" t="e">
        <f t="shared" si="18"/>
        <v>#DIV/0!</v>
      </c>
      <c r="CS60" s="12" t="s">
        <v>230</v>
      </c>
      <c r="CT60" s="12"/>
      <c r="CU60" s="12"/>
      <c r="CV60" s="23"/>
      <c r="CW60" s="919" t="e">
        <f t="shared" si="19"/>
        <v>#DIV/0!</v>
      </c>
      <c r="CX60" s="12" t="s">
        <v>230</v>
      </c>
      <c r="CY60" s="12"/>
      <c r="CZ60" s="12"/>
      <c r="DA60" s="23"/>
      <c r="DB60" s="919" t="e">
        <f t="shared" si="20"/>
        <v>#DIV/0!</v>
      </c>
      <c r="DC60" s="12" t="s">
        <v>230</v>
      </c>
      <c r="DD60" s="12"/>
      <c r="DE60" s="12"/>
      <c r="DF60" s="23"/>
      <c r="DG60" s="919" t="e">
        <f t="shared" si="21"/>
        <v>#DIV/0!</v>
      </c>
      <c r="DH60" s="12" t="s">
        <v>230</v>
      </c>
      <c r="DI60" s="12"/>
      <c r="DJ60" s="12"/>
      <c r="DK60" s="23"/>
      <c r="DL60" s="919" t="e">
        <f t="shared" si="22"/>
        <v>#DIV/0!</v>
      </c>
      <c r="DM60" s="12" t="s">
        <v>230</v>
      </c>
      <c r="DN60" s="12"/>
      <c r="DO60" s="12"/>
      <c r="DP60" s="23"/>
      <c r="DQ60" s="919" t="e">
        <f t="shared" si="23"/>
        <v>#DIV/0!</v>
      </c>
      <c r="DR60" s="12" t="s">
        <v>230</v>
      </c>
      <c r="DS60" s="12"/>
      <c r="DT60" s="12"/>
      <c r="DU60" s="23"/>
      <c r="DV60" s="919" t="e">
        <f t="shared" si="24"/>
        <v>#DIV/0!</v>
      </c>
      <c r="DW60" s="12" t="s">
        <v>230</v>
      </c>
      <c r="DX60" s="12"/>
      <c r="DY60" s="12"/>
      <c r="DZ60" s="23"/>
      <c r="EA60" s="919" t="e">
        <f t="shared" si="25"/>
        <v>#DIV/0!</v>
      </c>
      <c r="EB60" s="12" t="s">
        <v>230</v>
      </c>
      <c r="EC60" s="12"/>
      <c r="ED60" s="12"/>
      <c r="EE60" s="23"/>
      <c r="EF60" s="919" t="e">
        <f t="shared" si="26"/>
        <v>#DIV/0!</v>
      </c>
      <c r="EG60" s="12" t="s">
        <v>230</v>
      </c>
      <c r="EH60" s="12"/>
      <c r="EI60" s="12"/>
      <c r="EJ60" s="23"/>
      <c r="EK60" s="919" t="e">
        <f t="shared" si="27"/>
        <v>#DIV/0!</v>
      </c>
      <c r="EL60" s="12" t="s">
        <v>230</v>
      </c>
      <c r="EM60" s="12"/>
      <c r="EN60" s="12"/>
      <c r="EO60" s="23"/>
      <c r="EP60" s="919" t="e">
        <f t="shared" si="28"/>
        <v>#DIV/0!</v>
      </c>
      <c r="EQ60" s="12" t="s">
        <v>230</v>
      </c>
      <c r="ER60" s="12"/>
      <c r="ES60" s="12"/>
      <c r="ET60" s="23"/>
      <c r="EU60" s="919" t="e">
        <f t="shared" si="29"/>
        <v>#DIV/0!</v>
      </c>
      <c r="EV60" s="12" t="s">
        <v>230</v>
      </c>
      <c r="EW60" s="12"/>
      <c r="EX60" s="12"/>
      <c r="EY60" s="23"/>
      <c r="EZ60" s="919" t="e">
        <f t="shared" si="30"/>
        <v>#DIV/0!</v>
      </c>
      <c r="FA60" s="12" t="s">
        <v>230</v>
      </c>
      <c r="FB60" s="12"/>
      <c r="FC60" s="12"/>
      <c r="FD60" s="23"/>
      <c r="FE60" s="919" t="e">
        <f t="shared" si="31"/>
        <v>#DIV/0!</v>
      </c>
      <c r="FF60" s="12" t="s">
        <v>230</v>
      </c>
      <c r="FG60" s="12"/>
      <c r="FH60" s="12"/>
      <c r="FI60" s="23"/>
      <c r="FJ60" s="919" t="e">
        <f t="shared" si="32"/>
        <v>#DIV/0!</v>
      </c>
      <c r="FK60" s="12" t="s">
        <v>230</v>
      </c>
      <c r="FL60" s="12"/>
      <c r="FM60" s="12"/>
      <c r="FN60" s="23"/>
      <c r="FO60" s="919" t="e">
        <f t="shared" si="33"/>
        <v>#DIV/0!</v>
      </c>
      <c r="FP60" s="12" t="s">
        <v>230</v>
      </c>
      <c r="FQ60" s="12"/>
      <c r="FR60" s="12"/>
      <c r="FS60" s="23"/>
      <c r="FT60" s="919" t="e">
        <f t="shared" si="34"/>
        <v>#DIV/0!</v>
      </c>
      <c r="FU60" s="12" t="s">
        <v>230</v>
      </c>
      <c r="FV60" s="12"/>
      <c r="FW60" s="12"/>
      <c r="FX60" s="23"/>
      <c r="FY60" s="919" t="e">
        <f t="shared" si="35"/>
        <v>#DIV/0!</v>
      </c>
      <c r="FZ60" s="12" t="s">
        <v>230</v>
      </c>
      <c r="GA60" s="12"/>
      <c r="GB60" s="12"/>
      <c r="GC60" s="23"/>
      <c r="GD60" s="919" t="e">
        <f t="shared" si="36"/>
        <v>#DIV/0!</v>
      </c>
      <c r="GE60" s="12" t="s">
        <v>230</v>
      </c>
      <c r="GF60" s="12"/>
      <c r="GG60" s="12"/>
      <c r="GH60" s="23"/>
      <c r="GI60" s="919" t="e">
        <f t="shared" si="37"/>
        <v>#DIV/0!</v>
      </c>
      <c r="GJ60" s="12" t="s">
        <v>230</v>
      </c>
      <c r="GK60" s="12"/>
      <c r="GL60" s="12"/>
      <c r="GM60" s="23"/>
      <c r="GN60" s="919" t="e">
        <f t="shared" si="38"/>
        <v>#DIV/0!</v>
      </c>
      <c r="GO60" s="12" t="s">
        <v>230</v>
      </c>
      <c r="GP60" s="12"/>
      <c r="GQ60" s="12"/>
      <c r="GR60" s="23"/>
      <c r="GS60" s="919" t="e">
        <f t="shared" si="39"/>
        <v>#DIV/0!</v>
      </c>
      <c r="GT60" s="12" t="s">
        <v>230</v>
      </c>
      <c r="GU60" s="12"/>
      <c r="GV60" s="12"/>
      <c r="GW60" s="23"/>
      <c r="GX60" s="919" t="e">
        <f t="shared" si="40"/>
        <v>#DIV/0!</v>
      </c>
      <c r="GY60" s="12" t="s">
        <v>230</v>
      </c>
      <c r="GZ60" s="12"/>
      <c r="HA60" s="12"/>
      <c r="HB60" s="23"/>
      <c r="HC60" s="919" t="e">
        <f t="shared" si="41"/>
        <v>#DIV/0!</v>
      </c>
      <c r="HD60" s="12" t="s">
        <v>230</v>
      </c>
      <c r="HE60" s="12"/>
      <c r="HF60" s="12"/>
      <c r="HG60" s="23"/>
      <c r="HH60" s="919" t="e">
        <f t="shared" si="42"/>
        <v>#DIV/0!</v>
      </c>
      <c r="HI60" s="12" t="s">
        <v>230</v>
      </c>
      <c r="HJ60" s="12"/>
      <c r="HK60" s="12"/>
      <c r="HL60" s="23"/>
      <c r="HM60" s="919" t="e">
        <f t="shared" si="43"/>
        <v>#DIV/0!</v>
      </c>
      <c r="HN60" s="12" t="s">
        <v>230</v>
      </c>
      <c r="HO60" s="12"/>
      <c r="HP60" s="12"/>
      <c r="HQ60" s="23"/>
      <c r="HR60" s="919" t="e">
        <f t="shared" si="44"/>
        <v>#DIV/0!</v>
      </c>
      <c r="HS60" s="12" t="s">
        <v>230</v>
      </c>
      <c r="HT60" s="12"/>
      <c r="HU60" s="12"/>
      <c r="HV60" s="23"/>
      <c r="HW60" s="919" t="e">
        <f t="shared" si="45"/>
        <v>#DIV/0!</v>
      </c>
      <c r="HX60" s="12" t="s">
        <v>230</v>
      </c>
      <c r="HY60" s="12"/>
      <c r="HZ60" s="12"/>
      <c r="IA60" s="23"/>
      <c r="IB60" s="919" t="e">
        <f t="shared" si="55"/>
        <v>#DIV/0!</v>
      </c>
      <c r="IC60" s="12" t="s">
        <v>230</v>
      </c>
      <c r="ID60" s="12"/>
      <c r="IE60" s="12"/>
      <c r="IF60" s="23"/>
      <c r="IG60" s="919" t="e">
        <f t="shared" si="46"/>
        <v>#DIV/0!</v>
      </c>
      <c r="IH60" s="12" t="s">
        <v>230</v>
      </c>
      <c r="II60" s="12"/>
      <c r="IJ60" s="12"/>
      <c r="IK60" s="23"/>
      <c r="IL60" s="919" t="e">
        <f t="shared" si="47"/>
        <v>#DIV/0!</v>
      </c>
      <c r="IM60" s="12" t="s">
        <v>230</v>
      </c>
      <c r="IN60" s="12"/>
      <c r="IO60" s="12"/>
      <c r="IP60" s="23"/>
      <c r="IQ60" s="919" t="e">
        <f t="shared" si="48"/>
        <v>#DIV/0!</v>
      </c>
      <c r="IR60" s="12" t="s">
        <v>230</v>
      </c>
      <c r="IS60" s="12"/>
      <c r="IT60" s="12"/>
      <c r="IU60" s="23"/>
      <c r="IV60" s="919" t="e">
        <f t="shared" si="49"/>
        <v>#DIV/0!</v>
      </c>
      <c r="IW60" s="12" t="s">
        <v>230</v>
      </c>
      <c r="IX60" s="12"/>
      <c r="IY60" s="12"/>
      <c r="IZ60" s="23"/>
      <c r="JA60" s="919" t="e">
        <f t="shared" si="50"/>
        <v>#DIV/0!</v>
      </c>
      <c r="JB60" s="74" t="s">
        <v>230</v>
      </c>
      <c r="JC60" s="52">
        <f t="shared" si="51"/>
        <v>0</v>
      </c>
      <c r="JD60" s="52">
        <f t="shared" si="52"/>
        <v>0</v>
      </c>
      <c r="JE60" s="60">
        <f t="shared" si="53"/>
        <v>0</v>
      </c>
      <c r="JF60" s="934" t="e">
        <f t="shared" si="54"/>
        <v>#DIV/0!</v>
      </c>
    </row>
    <row r="61" spans="1:266" x14ac:dyDescent="0.25">
      <c r="A61" s="1129"/>
      <c r="B61" s="804" t="s">
        <v>234</v>
      </c>
      <c r="C61" s="12"/>
      <c r="D61" s="12"/>
      <c r="E61" s="23"/>
      <c r="F61" s="956" t="e">
        <f t="shared" si="0"/>
        <v>#DIV/0!</v>
      </c>
      <c r="G61" s="804" t="s">
        <v>234</v>
      </c>
      <c r="H61" s="12"/>
      <c r="I61" s="12"/>
      <c r="J61" s="23"/>
      <c r="K61" s="956" t="e">
        <f t="shared" si="1"/>
        <v>#DIV/0!</v>
      </c>
      <c r="L61" s="804" t="s">
        <v>234</v>
      </c>
      <c r="M61" s="12"/>
      <c r="N61" s="12"/>
      <c r="O61" s="23"/>
      <c r="P61" s="956" t="e">
        <f t="shared" si="2"/>
        <v>#DIV/0!</v>
      </c>
      <c r="Q61" s="804" t="s">
        <v>234</v>
      </c>
      <c r="R61" s="12"/>
      <c r="S61" s="12"/>
      <c r="T61" s="23"/>
      <c r="U61" s="956" t="e">
        <f t="shared" si="3"/>
        <v>#DIV/0!</v>
      </c>
      <c r="V61" s="804" t="s">
        <v>234</v>
      </c>
      <c r="W61" s="12"/>
      <c r="X61" s="12"/>
      <c r="Y61" s="23"/>
      <c r="Z61" s="956" t="e">
        <f t="shared" si="4"/>
        <v>#DIV/0!</v>
      </c>
      <c r="AA61" s="804" t="s">
        <v>234</v>
      </c>
      <c r="AB61" s="12"/>
      <c r="AC61" s="12"/>
      <c r="AD61" s="23"/>
      <c r="AE61" s="956" t="e">
        <f t="shared" si="5"/>
        <v>#DIV/0!</v>
      </c>
      <c r="AF61" s="804" t="s">
        <v>234</v>
      </c>
      <c r="AG61" s="12"/>
      <c r="AH61" s="12"/>
      <c r="AI61" s="23"/>
      <c r="AJ61" s="956" t="e">
        <f t="shared" si="6"/>
        <v>#DIV/0!</v>
      </c>
      <c r="AK61" s="804" t="s">
        <v>234</v>
      </c>
      <c r="AL61" s="12"/>
      <c r="AM61" s="12"/>
      <c r="AN61" s="23"/>
      <c r="AO61" s="956" t="e">
        <f t="shared" si="7"/>
        <v>#DIV/0!</v>
      </c>
      <c r="AP61" s="804" t="s">
        <v>234</v>
      </c>
      <c r="AQ61" s="12"/>
      <c r="AR61" s="12"/>
      <c r="AS61" s="23"/>
      <c r="AT61" s="956" t="e">
        <f t="shared" si="8"/>
        <v>#DIV/0!</v>
      </c>
      <c r="AU61" s="804" t="s">
        <v>234</v>
      </c>
      <c r="AV61" s="12"/>
      <c r="AW61" s="12"/>
      <c r="AX61" s="23"/>
      <c r="AY61" s="956" t="e">
        <f t="shared" si="9"/>
        <v>#DIV/0!</v>
      </c>
      <c r="AZ61" s="804" t="s">
        <v>234</v>
      </c>
      <c r="BA61" s="12"/>
      <c r="BB61" s="12"/>
      <c r="BC61" s="23"/>
      <c r="BD61" s="956" t="e">
        <f t="shared" si="10"/>
        <v>#DIV/0!</v>
      </c>
      <c r="BE61" s="804" t="s">
        <v>234</v>
      </c>
      <c r="BF61" s="12"/>
      <c r="BG61" s="12"/>
      <c r="BH61" s="23"/>
      <c r="BI61" s="956" t="e">
        <f t="shared" si="11"/>
        <v>#DIV/0!</v>
      </c>
      <c r="BJ61" s="804" t="s">
        <v>234</v>
      </c>
      <c r="BK61" s="12"/>
      <c r="BL61" s="12"/>
      <c r="BM61" s="23"/>
      <c r="BN61" s="956" t="e">
        <f t="shared" si="12"/>
        <v>#DIV/0!</v>
      </c>
      <c r="BO61" s="804" t="s">
        <v>234</v>
      </c>
      <c r="BP61" s="12"/>
      <c r="BQ61" s="12"/>
      <c r="BR61" s="23"/>
      <c r="BS61" s="956" t="e">
        <f t="shared" si="13"/>
        <v>#DIV/0!</v>
      </c>
      <c r="BT61" s="804" t="s">
        <v>234</v>
      </c>
      <c r="BU61" s="12"/>
      <c r="BV61" s="12"/>
      <c r="BW61" s="23"/>
      <c r="BX61" s="956" t="e">
        <f t="shared" si="14"/>
        <v>#DIV/0!</v>
      </c>
      <c r="BY61" s="804" t="s">
        <v>234</v>
      </c>
      <c r="BZ61" s="12"/>
      <c r="CA61" s="12"/>
      <c r="CB61" s="23"/>
      <c r="CC61" s="956" t="e">
        <f t="shared" si="15"/>
        <v>#DIV/0!</v>
      </c>
      <c r="CD61" s="804" t="s">
        <v>234</v>
      </c>
      <c r="CE61" s="12"/>
      <c r="CF61" s="12"/>
      <c r="CG61" s="23"/>
      <c r="CH61" s="956" t="e">
        <f t="shared" si="16"/>
        <v>#DIV/0!</v>
      </c>
      <c r="CI61" s="804" t="s">
        <v>234</v>
      </c>
      <c r="CJ61" s="12"/>
      <c r="CK61" s="12"/>
      <c r="CL61" s="23"/>
      <c r="CM61" s="909" t="e">
        <f t="shared" si="17"/>
        <v>#DIV/0!</v>
      </c>
      <c r="CN61" s="11" t="s">
        <v>234</v>
      </c>
      <c r="CO61" s="12"/>
      <c r="CP61" s="12"/>
      <c r="CQ61" s="23"/>
      <c r="CR61" s="919" t="e">
        <f t="shared" si="18"/>
        <v>#DIV/0!</v>
      </c>
      <c r="CS61" s="12" t="s">
        <v>234</v>
      </c>
      <c r="CT61" s="12"/>
      <c r="CU61" s="12"/>
      <c r="CV61" s="23"/>
      <c r="CW61" s="919" t="e">
        <f t="shared" si="19"/>
        <v>#DIV/0!</v>
      </c>
      <c r="CX61" s="12" t="s">
        <v>234</v>
      </c>
      <c r="CY61" s="12"/>
      <c r="CZ61" s="12"/>
      <c r="DA61" s="23"/>
      <c r="DB61" s="919" t="e">
        <f t="shared" si="20"/>
        <v>#DIV/0!</v>
      </c>
      <c r="DC61" s="12" t="s">
        <v>234</v>
      </c>
      <c r="DD61" s="12"/>
      <c r="DE61" s="12"/>
      <c r="DF61" s="23"/>
      <c r="DG61" s="919" t="e">
        <f t="shared" si="21"/>
        <v>#DIV/0!</v>
      </c>
      <c r="DH61" s="12" t="s">
        <v>234</v>
      </c>
      <c r="DI61" s="12"/>
      <c r="DJ61" s="12"/>
      <c r="DK61" s="23"/>
      <c r="DL61" s="919" t="e">
        <f t="shared" si="22"/>
        <v>#DIV/0!</v>
      </c>
      <c r="DM61" s="12" t="s">
        <v>234</v>
      </c>
      <c r="DN61" s="12"/>
      <c r="DO61" s="12"/>
      <c r="DP61" s="23"/>
      <c r="DQ61" s="919" t="e">
        <f t="shared" si="23"/>
        <v>#DIV/0!</v>
      </c>
      <c r="DR61" s="12" t="s">
        <v>234</v>
      </c>
      <c r="DS61" s="12"/>
      <c r="DT61" s="12"/>
      <c r="DU61" s="23"/>
      <c r="DV61" s="919" t="e">
        <f t="shared" si="24"/>
        <v>#DIV/0!</v>
      </c>
      <c r="DW61" s="12" t="s">
        <v>234</v>
      </c>
      <c r="DX61" s="12"/>
      <c r="DY61" s="12"/>
      <c r="DZ61" s="23"/>
      <c r="EA61" s="919" t="e">
        <f t="shared" si="25"/>
        <v>#DIV/0!</v>
      </c>
      <c r="EB61" s="12" t="s">
        <v>234</v>
      </c>
      <c r="EC61" s="12"/>
      <c r="ED61" s="12"/>
      <c r="EE61" s="23"/>
      <c r="EF61" s="919" t="e">
        <f t="shared" si="26"/>
        <v>#DIV/0!</v>
      </c>
      <c r="EG61" s="12" t="s">
        <v>234</v>
      </c>
      <c r="EH61" s="12"/>
      <c r="EI61" s="12"/>
      <c r="EJ61" s="23"/>
      <c r="EK61" s="919" t="e">
        <f t="shared" si="27"/>
        <v>#DIV/0!</v>
      </c>
      <c r="EL61" s="12" t="s">
        <v>234</v>
      </c>
      <c r="EM61" s="12"/>
      <c r="EN61" s="12"/>
      <c r="EO61" s="23"/>
      <c r="EP61" s="919" t="e">
        <f t="shared" si="28"/>
        <v>#DIV/0!</v>
      </c>
      <c r="EQ61" s="12" t="s">
        <v>234</v>
      </c>
      <c r="ER61" s="12"/>
      <c r="ES61" s="12"/>
      <c r="ET61" s="23"/>
      <c r="EU61" s="919" t="e">
        <f t="shared" si="29"/>
        <v>#DIV/0!</v>
      </c>
      <c r="EV61" s="12" t="s">
        <v>234</v>
      </c>
      <c r="EW61" s="12"/>
      <c r="EX61" s="12"/>
      <c r="EY61" s="23"/>
      <c r="EZ61" s="919" t="e">
        <f t="shared" si="30"/>
        <v>#DIV/0!</v>
      </c>
      <c r="FA61" s="12" t="s">
        <v>234</v>
      </c>
      <c r="FB61" s="12"/>
      <c r="FC61" s="12"/>
      <c r="FD61" s="23"/>
      <c r="FE61" s="919" t="e">
        <f t="shared" si="31"/>
        <v>#DIV/0!</v>
      </c>
      <c r="FF61" s="12" t="s">
        <v>234</v>
      </c>
      <c r="FG61" s="12"/>
      <c r="FH61" s="12"/>
      <c r="FI61" s="23"/>
      <c r="FJ61" s="919" t="e">
        <f t="shared" si="32"/>
        <v>#DIV/0!</v>
      </c>
      <c r="FK61" s="12" t="s">
        <v>234</v>
      </c>
      <c r="FL61" s="12"/>
      <c r="FM61" s="12"/>
      <c r="FN61" s="23"/>
      <c r="FO61" s="919" t="e">
        <f t="shared" si="33"/>
        <v>#DIV/0!</v>
      </c>
      <c r="FP61" s="12" t="s">
        <v>234</v>
      </c>
      <c r="FQ61" s="12"/>
      <c r="FR61" s="12"/>
      <c r="FS61" s="23"/>
      <c r="FT61" s="919" t="e">
        <f t="shared" si="34"/>
        <v>#DIV/0!</v>
      </c>
      <c r="FU61" s="12" t="s">
        <v>234</v>
      </c>
      <c r="FV61" s="12"/>
      <c r="FW61" s="12"/>
      <c r="FX61" s="23"/>
      <c r="FY61" s="919" t="e">
        <f t="shared" si="35"/>
        <v>#DIV/0!</v>
      </c>
      <c r="FZ61" s="12" t="s">
        <v>234</v>
      </c>
      <c r="GA61" s="12"/>
      <c r="GB61" s="12"/>
      <c r="GC61" s="23"/>
      <c r="GD61" s="919" t="e">
        <f t="shared" si="36"/>
        <v>#DIV/0!</v>
      </c>
      <c r="GE61" s="12" t="s">
        <v>234</v>
      </c>
      <c r="GF61" s="12"/>
      <c r="GG61" s="12"/>
      <c r="GH61" s="23"/>
      <c r="GI61" s="919" t="e">
        <f t="shared" si="37"/>
        <v>#DIV/0!</v>
      </c>
      <c r="GJ61" s="12" t="s">
        <v>234</v>
      </c>
      <c r="GK61" s="12"/>
      <c r="GL61" s="12"/>
      <c r="GM61" s="23"/>
      <c r="GN61" s="919" t="e">
        <f t="shared" si="38"/>
        <v>#DIV/0!</v>
      </c>
      <c r="GO61" s="12" t="s">
        <v>234</v>
      </c>
      <c r="GP61" s="12"/>
      <c r="GQ61" s="12"/>
      <c r="GR61" s="23"/>
      <c r="GS61" s="919" t="e">
        <f t="shared" si="39"/>
        <v>#DIV/0!</v>
      </c>
      <c r="GT61" s="12" t="s">
        <v>234</v>
      </c>
      <c r="GU61" s="12"/>
      <c r="GV61" s="12"/>
      <c r="GW61" s="23"/>
      <c r="GX61" s="919" t="e">
        <f t="shared" si="40"/>
        <v>#DIV/0!</v>
      </c>
      <c r="GY61" s="12" t="s">
        <v>234</v>
      </c>
      <c r="GZ61" s="12"/>
      <c r="HA61" s="12"/>
      <c r="HB61" s="23"/>
      <c r="HC61" s="919" t="e">
        <f t="shared" si="41"/>
        <v>#DIV/0!</v>
      </c>
      <c r="HD61" s="12" t="s">
        <v>234</v>
      </c>
      <c r="HE61" s="12"/>
      <c r="HF61" s="12"/>
      <c r="HG61" s="23"/>
      <c r="HH61" s="919" t="e">
        <f t="shared" si="42"/>
        <v>#DIV/0!</v>
      </c>
      <c r="HI61" s="12" t="s">
        <v>234</v>
      </c>
      <c r="HJ61" s="12"/>
      <c r="HK61" s="12"/>
      <c r="HL61" s="23"/>
      <c r="HM61" s="919" t="e">
        <f t="shared" si="43"/>
        <v>#DIV/0!</v>
      </c>
      <c r="HN61" s="12" t="s">
        <v>234</v>
      </c>
      <c r="HO61" s="12"/>
      <c r="HP61" s="12"/>
      <c r="HQ61" s="23"/>
      <c r="HR61" s="919" t="e">
        <f t="shared" si="44"/>
        <v>#DIV/0!</v>
      </c>
      <c r="HS61" s="12" t="s">
        <v>234</v>
      </c>
      <c r="HT61" s="12"/>
      <c r="HU61" s="12"/>
      <c r="HV61" s="23"/>
      <c r="HW61" s="919" t="e">
        <f t="shared" si="45"/>
        <v>#DIV/0!</v>
      </c>
      <c r="HX61" s="12" t="s">
        <v>234</v>
      </c>
      <c r="HY61" s="12"/>
      <c r="HZ61" s="12"/>
      <c r="IA61" s="23"/>
      <c r="IB61" s="919" t="e">
        <f t="shared" si="55"/>
        <v>#DIV/0!</v>
      </c>
      <c r="IC61" s="12" t="s">
        <v>234</v>
      </c>
      <c r="ID61" s="12"/>
      <c r="IE61" s="12"/>
      <c r="IF61" s="23"/>
      <c r="IG61" s="919" t="e">
        <f t="shared" si="46"/>
        <v>#DIV/0!</v>
      </c>
      <c r="IH61" s="12" t="s">
        <v>234</v>
      </c>
      <c r="II61" s="12"/>
      <c r="IJ61" s="12"/>
      <c r="IK61" s="23"/>
      <c r="IL61" s="919" t="e">
        <f t="shared" si="47"/>
        <v>#DIV/0!</v>
      </c>
      <c r="IM61" s="12" t="s">
        <v>234</v>
      </c>
      <c r="IN61" s="12"/>
      <c r="IO61" s="12"/>
      <c r="IP61" s="23"/>
      <c r="IQ61" s="919" t="e">
        <f t="shared" si="48"/>
        <v>#DIV/0!</v>
      </c>
      <c r="IR61" s="12" t="s">
        <v>234</v>
      </c>
      <c r="IS61" s="12"/>
      <c r="IT61" s="12"/>
      <c r="IU61" s="23"/>
      <c r="IV61" s="919" t="e">
        <f t="shared" si="49"/>
        <v>#DIV/0!</v>
      </c>
      <c r="IW61" s="12" t="s">
        <v>234</v>
      </c>
      <c r="IX61" s="12"/>
      <c r="IY61" s="12"/>
      <c r="IZ61" s="23"/>
      <c r="JA61" s="919" t="e">
        <f t="shared" si="50"/>
        <v>#DIV/0!</v>
      </c>
      <c r="JB61" s="74" t="s">
        <v>234</v>
      </c>
      <c r="JC61" s="52">
        <f t="shared" si="51"/>
        <v>0</v>
      </c>
      <c r="JD61" s="52">
        <f t="shared" si="52"/>
        <v>0</v>
      </c>
      <c r="JE61" s="60">
        <f t="shared" si="53"/>
        <v>0</v>
      </c>
      <c r="JF61" s="934" t="e">
        <f t="shared" si="54"/>
        <v>#DIV/0!</v>
      </c>
    </row>
    <row r="62" spans="1:266" x14ac:dyDescent="0.25">
      <c r="A62" s="1129"/>
      <c r="B62" s="804" t="s">
        <v>232</v>
      </c>
      <c r="C62" s="12"/>
      <c r="D62" s="12"/>
      <c r="E62" s="23"/>
      <c r="F62" s="956" t="e">
        <f t="shared" si="0"/>
        <v>#DIV/0!</v>
      </c>
      <c r="G62" s="804" t="s">
        <v>304</v>
      </c>
      <c r="H62" s="12"/>
      <c r="I62" s="12"/>
      <c r="J62" s="23"/>
      <c r="K62" s="956" t="e">
        <f t="shared" si="1"/>
        <v>#DIV/0!</v>
      </c>
      <c r="L62" s="804" t="s">
        <v>232</v>
      </c>
      <c r="M62" s="12"/>
      <c r="N62" s="12"/>
      <c r="O62" s="23"/>
      <c r="P62" s="956" t="e">
        <f t="shared" si="2"/>
        <v>#DIV/0!</v>
      </c>
      <c r="Q62" s="804" t="s">
        <v>232</v>
      </c>
      <c r="R62" s="12"/>
      <c r="S62" s="12"/>
      <c r="T62" s="23"/>
      <c r="U62" s="956" t="e">
        <f t="shared" si="3"/>
        <v>#DIV/0!</v>
      </c>
      <c r="V62" s="804" t="s">
        <v>232</v>
      </c>
      <c r="W62" s="12"/>
      <c r="X62" s="12"/>
      <c r="Y62" s="23"/>
      <c r="Z62" s="956" t="e">
        <f t="shared" si="4"/>
        <v>#DIV/0!</v>
      </c>
      <c r="AA62" s="804" t="s">
        <v>232</v>
      </c>
      <c r="AB62" s="12"/>
      <c r="AC62" s="12"/>
      <c r="AD62" s="23"/>
      <c r="AE62" s="956" t="e">
        <f t="shared" si="5"/>
        <v>#DIV/0!</v>
      </c>
      <c r="AF62" s="804" t="s">
        <v>232</v>
      </c>
      <c r="AG62" s="12"/>
      <c r="AH62" s="12"/>
      <c r="AI62" s="23"/>
      <c r="AJ62" s="956" t="e">
        <f t="shared" si="6"/>
        <v>#DIV/0!</v>
      </c>
      <c r="AK62" s="804" t="s">
        <v>232</v>
      </c>
      <c r="AL62" s="12"/>
      <c r="AM62" s="12"/>
      <c r="AN62" s="23"/>
      <c r="AO62" s="956" t="e">
        <f t="shared" si="7"/>
        <v>#DIV/0!</v>
      </c>
      <c r="AP62" s="804" t="s">
        <v>232</v>
      </c>
      <c r="AQ62" s="12"/>
      <c r="AR62" s="12"/>
      <c r="AS62" s="23"/>
      <c r="AT62" s="956" t="e">
        <f t="shared" si="8"/>
        <v>#DIV/0!</v>
      </c>
      <c r="AU62" s="804" t="s">
        <v>232</v>
      </c>
      <c r="AV62" s="12"/>
      <c r="AW62" s="12"/>
      <c r="AX62" s="23"/>
      <c r="AY62" s="956" t="e">
        <f t="shared" si="9"/>
        <v>#DIV/0!</v>
      </c>
      <c r="AZ62" s="804" t="s">
        <v>232</v>
      </c>
      <c r="BA62" s="12"/>
      <c r="BB62" s="12"/>
      <c r="BC62" s="23"/>
      <c r="BD62" s="956" t="e">
        <f t="shared" si="10"/>
        <v>#DIV/0!</v>
      </c>
      <c r="BE62" s="804" t="s">
        <v>232</v>
      </c>
      <c r="BF62" s="12"/>
      <c r="BG62" s="12"/>
      <c r="BH62" s="23"/>
      <c r="BI62" s="956" t="e">
        <f t="shared" si="11"/>
        <v>#DIV/0!</v>
      </c>
      <c r="BJ62" s="804" t="s">
        <v>232</v>
      </c>
      <c r="BK62" s="12"/>
      <c r="BL62" s="12"/>
      <c r="BM62" s="23"/>
      <c r="BN62" s="956" t="e">
        <f t="shared" si="12"/>
        <v>#DIV/0!</v>
      </c>
      <c r="BO62" s="804" t="s">
        <v>232</v>
      </c>
      <c r="BP62" s="12"/>
      <c r="BQ62" s="12"/>
      <c r="BR62" s="23"/>
      <c r="BS62" s="956" t="e">
        <f t="shared" si="13"/>
        <v>#DIV/0!</v>
      </c>
      <c r="BT62" s="804" t="s">
        <v>232</v>
      </c>
      <c r="BU62" s="12"/>
      <c r="BV62" s="12"/>
      <c r="BW62" s="23"/>
      <c r="BX62" s="956" t="e">
        <f t="shared" si="14"/>
        <v>#DIV/0!</v>
      </c>
      <c r="BY62" s="804" t="s">
        <v>232</v>
      </c>
      <c r="BZ62" s="12"/>
      <c r="CA62" s="12"/>
      <c r="CB62" s="23"/>
      <c r="CC62" s="956" t="e">
        <f t="shared" si="15"/>
        <v>#DIV/0!</v>
      </c>
      <c r="CD62" s="804" t="s">
        <v>232</v>
      </c>
      <c r="CE62" s="12"/>
      <c r="CF62" s="12"/>
      <c r="CG62" s="23"/>
      <c r="CH62" s="956" t="e">
        <f t="shared" si="16"/>
        <v>#DIV/0!</v>
      </c>
      <c r="CI62" s="804" t="s">
        <v>232</v>
      </c>
      <c r="CJ62" s="12"/>
      <c r="CK62" s="12"/>
      <c r="CL62" s="23"/>
      <c r="CM62" s="909" t="e">
        <f t="shared" si="17"/>
        <v>#DIV/0!</v>
      </c>
      <c r="CN62" s="11" t="s">
        <v>232</v>
      </c>
      <c r="CO62" s="12"/>
      <c r="CP62" s="12"/>
      <c r="CQ62" s="23"/>
      <c r="CR62" s="919" t="e">
        <f t="shared" si="18"/>
        <v>#DIV/0!</v>
      </c>
      <c r="CS62" s="12" t="s">
        <v>232</v>
      </c>
      <c r="CT62" s="12"/>
      <c r="CU62" s="12"/>
      <c r="CV62" s="23"/>
      <c r="CW62" s="919" t="e">
        <f t="shared" si="19"/>
        <v>#DIV/0!</v>
      </c>
      <c r="CX62" s="12" t="s">
        <v>232</v>
      </c>
      <c r="CY62" s="12"/>
      <c r="CZ62" s="12"/>
      <c r="DA62" s="23"/>
      <c r="DB62" s="919" t="e">
        <f t="shared" si="20"/>
        <v>#DIV/0!</v>
      </c>
      <c r="DC62" s="12" t="s">
        <v>232</v>
      </c>
      <c r="DD62" s="12"/>
      <c r="DE62" s="12"/>
      <c r="DF62" s="23"/>
      <c r="DG62" s="919" t="e">
        <f t="shared" si="21"/>
        <v>#DIV/0!</v>
      </c>
      <c r="DH62" s="12" t="s">
        <v>232</v>
      </c>
      <c r="DI62" s="12"/>
      <c r="DJ62" s="12"/>
      <c r="DK62" s="23"/>
      <c r="DL62" s="919" t="e">
        <f t="shared" si="22"/>
        <v>#DIV/0!</v>
      </c>
      <c r="DM62" s="12" t="s">
        <v>232</v>
      </c>
      <c r="DN62" s="12"/>
      <c r="DO62" s="12"/>
      <c r="DP62" s="23"/>
      <c r="DQ62" s="919" t="e">
        <f t="shared" si="23"/>
        <v>#DIV/0!</v>
      </c>
      <c r="DR62" s="12" t="s">
        <v>232</v>
      </c>
      <c r="DS62" s="12"/>
      <c r="DT62" s="12"/>
      <c r="DU62" s="23"/>
      <c r="DV62" s="919" t="e">
        <f t="shared" si="24"/>
        <v>#DIV/0!</v>
      </c>
      <c r="DW62" s="12" t="s">
        <v>232</v>
      </c>
      <c r="DX62" s="12"/>
      <c r="DY62" s="12"/>
      <c r="DZ62" s="23"/>
      <c r="EA62" s="919" t="e">
        <f t="shared" si="25"/>
        <v>#DIV/0!</v>
      </c>
      <c r="EB62" s="12" t="s">
        <v>232</v>
      </c>
      <c r="EC62" s="12"/>
      <c r="ED62" s="12"/>
      <c r="EE62" s="23"/>
      <c r="EF62" s="919" t="e">
        <f t="shared" si="26"/>
        <v>#DIV/0!</v>
      </c>
      <c r="EG62" s="12" t="s">
        <v>232</v>
      </c>
      <c r="EH62" s="12"/>
      <c r="EI62" s="12"/>
      <c r="EJ62" s="23"/>
      <c r="EK62" s="919" t="e">
        <f t="shared" si="27"/>
        <v>#DIV/0!</v>
      </c>
      <c r="EL62" s="12" t="s">
        <v>232</v>
      </c>
      <c r="EM62" s="12"/>
      <c r="EN62" s="12"/>
      <c r="EO62" s="23"/>
      <c r="EP62" s="919" t="e">
        <f t="shared" si="28"/>
        <v>#DIV/0!</v>
      </c>
      <c r="EQ62" s="12" t="s">
        <v>232</v>
      </c>
      <c r="ER62" s="12"/>
      <c r="ES62" s="12"/>
      <c r="ET62" s="23"/>
      <c r="EU62" s="919" t="e">
        <f t="shared" si="29"/>
        <v>#DIV/0!</v>
      </c>
      <c r="EV62" s="12" t="s">
        <v>232</v>
      </c>
      <c r="EW62" s="12"/>
      <c r="EX62" s="12"/>
      <c r="EY62" s="23"/>
      <c r="EZ62" s="919" t="e">
        <f t="shared" si="30"/>
        <v>#DIV/0!</v>
      </c>
      <c r="FA62" s="12" t="s">
        <v>232</v>
      </c>
      <c r="FB62" s="12"/>
      <c r="FC62" s="12"/>
      <c r="FD62" s="23"/>
      <c r="FE62" s="919" t="e">
        <f t="shared" si="31"/>
        <v>#DIV/0!</v>
      </c>
      <c r="FF62" s="12" t="s">
        <v>232</v>
      </c>
      <c r="FG62" s="12"/>
      <c r="FH62" s="12"/>
      <c r="FI62" s="23"/>
      <c r="FJ62" s="919" t="e">
        <f t="shared" si="32"/>
        <v>#DIV/0!</v>
      </c>
      <c r="FK62" s="12" t="s">
        <v>232</v>
      </c>
      <c r="FL62" s="12"/>
      <c r="FM62" s="12"/>
      <c r="FN62" s="23"/>
      <c r="FO62" s="919" t="e">
        <f t="shared" si="33"/>
        <v>#DIV/0!</v>
      </c>
      <c r="FP62" s="12" t="s">
        <v>232</v>
      </c>
      <c r="FQ62" s="12"/>
      <c r="FR62" s="12"/>
      <c r="FS62" s="23"/>
      <c r="FT62" s="919" t="e">
        <f t="shared" si="34"/>
        <v>#DIV/0!</v>
      </c>
      <c r="FU62" s="12" t="s">
        <v>232</v>
      </c>
      <c r="FV62" s="12"/>
      <c r="FW62" s="12"/>
      <c r="FX62" s="23"/>
      <c r="FY62" s="919" t="e">
        <f t="shared" si="35"/>
        <v>#DIV/0!</v>
      </c>
      <c r="FZ62" s="12" t="s">
        <v>232</v>
      </c>
      <c r="GA62" s="12"/>
      <c r="GB62" s="12"/>
      <c r="GC62" s="23"/>
      <c r="GD62" s="919" t="e">
        <f t="shared" si="36"/>
        <v>#DIV/0!</v>
      </c>
      <c r="GE62" s="12" t="s">
        <v>232</v>
      </c>
      <c r="GF62" s="12"/>
      <c r="GG62" s="12"/>
      <c r="GH62" s="23"/>
      <c r="GI62" s="919" t="e">
        <f t="shared" si="37"/>
        <v>#DIV/0!</v>
      </c>
      <c r="GJ62" s="12" t="s">
        <v>232</v>
      </c>
      <c r="GK62" s="12"/>
      <c r="GL62" s="12"/>
      <c r="GM62" s="23"/>
      <c r="GN62" s="919" t="e">
        <f t="shared" si="38"/>
        <v>#DIV/0!</v>
      </c>
      <c r="GO62" s="12" t="s">
        <v>232</v>
      </c>
      <c r="GP62" s="12"/>
      <c r="GQ62" s="12"/>
      <c r="GR62" s="23"/>
      <c r="GS62" s="919" t="e">
        <f t="shared" si="39"/>
        <v>#DIV/0!</v>
      </c>
      <c r="GT62" s="12" t="s">
        <v>232</v>
      </c>
      <c r="GU62" s="12"/>
      <c r="GV62" s="12"/>
      <c r="GW62" s="23"/>
      <c r="GX62" s="919" t="e">
        <f t="shared" si="40"/>
        <v>#DIV/0!</v>
      </c>
      <c r="GY62" s="12" t="s">
        <v>232</v>
      </c>
      <c r="GZ62" s="12"/>
      <c r="HA62" s="12"/>
      <c r="HB62" s="23"/>
      <c r="HC62" s="919" t="e">
        <f t="shared" si="41"/>
        <v>#DIV/0!</v>
      </c>
      <c r="HD62" s="12" t="s">
        <v>232</v>
      </c>
      <c r="HE62" s="12"/>
      <c r="HF62" s="12"/>
      <c r="HG62" s="23"/>
      <c r="HH62" s="919" t="e">
        <f t="shared" si="42"/>
        <v>#DIV/0!</v>
      </c>
      <c r="HI62" s="12" t="s">
        <v>232</v>
      </c>
      <c r="HJ62" s="12"/>
      <c r="HK62" s="12"/>
      <c r="HL62" s="23"/>
      <c r="HM62" s="919" t="e">
        <f t="shared" si="43"/>
        <v>#DIV/0!</v>
      </c>
      <c r="HN62" s="12" t="s">
        <v>232</v>
      </c>
      <c r="HO62" s="12"/>
      <c r="HP62" s="12"/>
      <c r="HQ62" s="23"/>
      <c r="HR62" s="919" t="e">
        <f t="shared" si="44"/>
        <v>#DIV/0!</v>
      </c>
      <c r="HS62" s="12" t="s">
        <v>232</v>
      </c>
      <c r="HT62" s="12"/>
      <c r="HU62" s="12"/>
      <c r="HV62" s="23"/>
      <c r="HW62" s="919" t="e">
        <f t="shared" si="45"/>
        <v>#DIV/0!</v>
      </c>
      <c r="HX62" s="12" t="s">
        <v>232</v>
      </c>
      <c r="HY62" s="12"/>
      <c r="HZ62" s="12"/>
      <c r="IA62" s="23"/>
      <c r="IB62" s="919" t="e">
        <f t="shared" si="55"/>
        <v>#DIV/0!</v>
      </c>
      <c r="IC62" s="12" t="s">
        <v>232</v>
      </c>
      <c r="ID62" s="12"/>
      <c r="IE62" s="12"/>
      <c r="IF62" s="23"/>
      <c r="IG62" s="919" t="e">
        <f t="shared" si="46"/>
        <v>#DIV/0!</v>
      </c>
      <c r="IH62" s="12" t="s">
        <v>232</v>
      </c>
      <c r="II62" s="12"/>
      <c r="IJ62" s="12"/>
      <c r="IK62" s="23"/>
      <c r="IL62" s="919" t="e">
        <f t="shared" si="47"/>
        <v>#DIV/0!</v>
      </c>
      <c r="IM62" s="12" t="s">
        <v>232</v>
      </c>
      <c r="IN62" s="12"/>
      <c r="IO62" s="12"/>
      <c r="IP62" s="23"/>
      <c r="IQ62" s="919" t="e">
        <f t="shared" si="48"/>
        <v>#DIV/0!</v>
      </c>
      <c r="IR62" s="12" t="s">
        <v>232</v>
      </c>
      <c r="IS62" s="12"/>
      <c r="IT62" s="12"/>
      <c r="IU62" s="23"/>
      <c r="IV62" s="919" t="e">
        <f t="shared" si="49"/>
        <v>#DIV/0!</v>
      </c>
      <c r="IW62" s="12" t="s">
        <v>232</v>
      </c>
      <c r="IX62" s="12"/>
      <c r="IY62" s="12"/>
      <c r="IZ62" s="23"/>
      <c r="JA62" s="919" t="e">
        <f t="shared" si="50"/>
        <v>#DIV/0!</v>
      </c>
      <c r="JB62" s="74" t="s">
        <v>232</v>
      </c>
      <c r="JC62" s="52">
        <f t="shared" si="51"/>
        <v>0</v>
      </c>
      <c r="JD62" s="52">
        <f t="shared" si="52"/>
        <v>0</v>
      </c>
      <c r="JE62" s="60">
        <f t="shared" si="53"/>
        <v>0</v>
      </c>
      <c r="JF62" s="934" t="e">
        <f t="shared" si="54"/>
        <v>#DIV/0!</v>
      </c>
    </row>
    <row r="63" spans="1:266" x14ac:dyDescent="0.25">
      <c r="A63" s="1129"/>
      <c r="B63" s="804" t="s">
        <v>236</v>
      </c>
      <c r="C63" s="12"/>
      <c r="D63" s="12"/>
      <c r="E63" s="23"/>
      <c r="F63" s="956" t="e">
        <f t="shared" si="0"/>
        <v>#DIV/0!</v>
      </c>
      <c r="G63" s="804" t="s">
        <v>236</v>
      </c>
      <c r="H63" s="12"/>
      <c r="I63" s="12"/>
      <c r="J63" s="23"/>
      <c r="K63" s="956" t="e">
        <f t="shared" si="1"/>
        <v>#DIV/0!</v>
      </c>
      <c r="L63" s="804" t="s">
        <v>236</v>
      </c>
      <c r="M63" s="12"/>
      <c r="N63" s="12"/>
      <c r="O63" s="23"/>
      <c r="P63" s="956" t="e">
        <f t="shared" si="2"/>
        <v>#DIV/0!</v>
      </c>
      <c r="Q63" s="804" t="s">
        <v>236</v>
      </c>
      <c r="R63" s="12"/>
      <c r="S63" s="12"/>
      <c r="T63" s="23"/>
      <c r="U63" s="956" t="e">
        <f t="shared" si="3"/>
        <v>#DIV/0!</v>
      </c>
      <c r="V63" s="804" t="s">
        <v>236</v>
      </c>
      <c r="W63" s="12"/>
      <c r="X63" s="12"/>
      <c r="Y63" s="23"/>
      <c r="Z63" s="956" t="e">
        <f t="shared" si="4"/>
        <v>#DIV/0!</v>
      </c>
      <c r="AA63" s="804" t="s">
        <v>236</v>
      </c>
      <c r="AB63" s="12"/>
      <c r="AC63" s="12"/>
      <c r="AD63" s="23"/>
      <c r="AE63" s="956" t="e">
        <f t="shared" si="5"/>
        <v>#DIV/0!</v>
      </c>
      <c r="AF63" s="804" t="s">
        <v>236</v>
      </c>
      <c r="AG63" s="12"/>
      <c r="AH63" s="12"/>
      <c r="AI63" s="23"/>
      <c r="AJ63" s="956" t="e">
        <f t="shared" si="6"/>
        <v>#DIV/0!</v>
      </c>
      <c r="AK63" s="804" t="s">
        <v>236</v>
      </c>
      <c r="AL63" s="12"/>
      <c r="AM63" s="12"/>
      <c r="AN63" s="23"/>
      <c r="AO63" s="956" t="e">
        <f t="shared" si="7"/>
        <v>#DIV/0!</v>
      </c>
      <c r="AP63" s="804" t="s">
        <v>236</v>
      </c>
      <c r="AQ63" s="12"/>
      <c r="AR63" s="12"/>
      <c r="AS63" s="23"/>
      <c r="AT63" s="956" t="e">
        <f t="shared" si="8"/>
        <v>#DIV/0!</v>
      </c>
      <c r="AU63" s="804" t="s">
        <v>236</v>
      </c>
      <c r="AV63" s="12"/>
      <c r="AW63" s="12"/>
      <c r="AX63" s="23"/>
      <c r="AY63" s="956" t="e">
        <f t="shared" si="9"/>
        <v>#DIV/0!</v>
      </c>
      <c r="AZ63" s="804" t="s">
        <v>236</v>
      </c>
      <c r="BA63" s="12"/>
      <c r="BB63" s="12"/>
      <c r="BC63" s="23"/>
      <c r="BD63" s="956" t="e">
        <f t="shared" si="10"/>
        <v>#DIV/0!</v>
      </c>
      <c r="BE63" s="804" t="s">
        <v>236</v>
      </c>
      <c r="BF63" s="12"/>
      <c r="BG63" s="12"/>
      <c r="BH63" s="23"/>
      <c r="BI63" s="956" t="e">
        <f t="shared" si="11"/>
        <v>#DIV/0!</v>
      </c>
      <c r="BJ63" s="804" t="s">
        <v>236</v>
      </c>
      <c r="BK63" s="12"/>
      <c r="BL63" s="12"/>
      <c r="BM63" s="23"/>
      <c r="BN63" s="956" t="e">
        <f t="shared" si="12"/>
        <v>#DIV/0!</v>
      </c>
      <c r="BO63" s="804" t="s">
        <v>236</v>
      </c>
      <c r="BP63" s="12"/>
      <c r="BQ63" s="12"/>
      <c r="BR63" s="23"/>
      <c r="BS63" s="956" t="e">
        <f t="shared" si="13"/>
        <v>#DIV/0!</v>
      </c>
      <c r="BT63" s="804" t="s">
        <v>236</v>
      </c>
      <c r="BU63" s="12"/>
      <c r="BV63" s="12"/>
      <c r="BW63" s="23"/>
      <c r="BX63" s="956" t="e">
        <f t="shared" si="14"/>
        <v>#DIV/0!</v>
      </c>
      <c r="BY63" s="804" t="s">
        <v>236</v>
      </c>
      <c r="BZ63" s="12"/>
      <c r="CA63" s="12"/>
      <c r="CB63" s="23"/>
      <c r="CC63" s="956" t="e">
        <f t="shared" si="15"/>
        <v>#DIV/0!</v>
      </c>
      <c r="CD63" s="804" t="s">
        <v>236</v>
      </c>
      <c r="CE63" s="12"/>
      <c r="CF63" s="12"/>
      <c r="CG63" s="23"/>
      <c r="CH63" s="956" t="e">
        <f t="shared" si="16"/>
        <v>#DIV/0!</v>
      </c>
      <c r="CI63" s="804" t="s">
        <v>236</v>
      </c>
      <c r="CJ63" s="12"/>
      <c r="CK63" s="12"/>
      <c r="CL63" s="23"/>
      <c r="CM63" s="909" t="e">
        <f t="shared" si="17"/>
        <v>#DIV/0!</v>
      </c>
      <c r="CN63" s="11" t="s">
        <v>236</v>
      </c>
      <c r="CO63" s="12"/>
      <c r="CP63" s="12"/>
      <c r="CQ63" s="23"/>
      <c r="CR63" s="919" t="e">
        <f t="shared" si="18"/>
        <v>#DIV/0!</v>
      </c>
      <c r="CS63" s="12" t="s">
        <v>236</v>
      </c>
      <c r="CT63" s="12"/>
      <c r="CU63" s="12"/>
      <c r="CV63" s="23"/>
      <c r="CW63" s="919" t="e">
        <f t="shared" si="19"/>
        <v>#DIV/0!</v>
      </c>
      <c r="CX63" s="12" t="s">
        <v>236</v>
      </c>
      <c r="CY63" s="12"/>
      <c r="CZ63" s="12"/>
      <c r="DA63" s="23"/>
      <c r="DB63" s="919" t="e">
        <f t="shared" si="20"/>
        <v>#DIV/0!</v>
      </c>
      <c r="DC63" s="12" t="s">
        <v>236</v>
      </c>
      <c r="DD63" s="12"/>
      <c r="DE63" s="12"/>
      <c r="DF63" s="23"/>
      <c r="DG63" s="919" t="e">
        <f t="shared" si="21"/>
        <v>#DIV/0!</v>
      </c>
      <c r="DH63" s="12" t="s">
        <v>236</v>
      </c>
      <c r="DI63" s="12"/>
      <c r="DJ63" s="12"/>
      <c r="DK63" s="23"/>
      <c r="DL63" s="919" t="e">
        <f t="shared" si="22"/>
        <v>#DIV/0!</v>
      </c>
      <c r="DM63" s="12" t="s">
        <v>236</v>
      </c>
      <c r="DN63" s="12"/>
      <c r="DO63" s="12"/>
      <c r="DP63" s="23"/>
      <c r="DQ63" s="919" t="e">
        <f t="shared" si="23"/>
        <v>#DIV/0!</v>
      </c>
      <c r="DR63" s="12" t="s">
        <v>236</v>
      </c>
      <c r="DS63" s="12"/>
      <c r="DT63" s="12"/>
      <c r="DU63" s="23"/>
      <c r="DV63" s="919" t="e">
        <f t="shared" si="24"/>
        <v>#DIV/0!</v>
      </c>
      <c r="DW63" s="12" t="s">
        <v>236</v>
      </c>
      <c r="DX63" s="12"/>
      <c r="DY63" s="12"/>
      <c r="DZ63" s="23"/>
      <c r="EA63" s="919" t="e">
        <f t="shared" si="25"/>
        <v>#DIV/0!</v>
      </c>
      <c r="EB63" s="12" t="s">
        <v>236</v>
      </c>
      <c r="EC63" s="12"/>
      <c r="ED63" s="12"/>
      <c r="EE63" s="23"/>
      <c r="EF63" s="919" t="e">
        <f t="shared" si="26"/>
        <v>#DIV/0!</v>
      </c>
      <c r="EG63" s="12" t="s">
        <v>236</v>
      </c>
      <c r="EH63" s="12"/>
      <c r="EI63" s="12"/>
      <c r="EJ63" s="23"/>
      <c r="EK63" s="919" t="e">
        <f t="shared" si="27"/>
        <v>#DIV/0!</v>
      </c>
      <c r="EL63" s="12" t="s">
        <v>236</v>
      </c>
      <c r="EM63" s="12"/>
      <c r="EN63" s="12"/>
      <c r="EO63" s="23"/>
      <c r="EP63" s="919" t="e">
        <f t="shared" si="28"/>
        <v>#DIV/0!</v>
      </c>
      <c r="EQ63" s="12" t="s">
        <v>236</v>
      </c>
      <c r="ER63" s="12"/>
      <c r="ES63" s="12"/>
      <c r="ET63" s="23"/>
      <c r="EU63" s="919" t="e">
        <f t="shared" si="29"/>
        <v>#DIV/0!</v>
      </c>
      <c r="EV63" s="12" t="s">
        <v>236</v>
      </c>
      <c r="EW63" s="12"/>
      <c r="EX63" s="12"/>
      <c r="EY63" s="23"/>
      <c r="EZ63" s="919" t="e">
        <f t="shared" si="30"/>
        <v>#DIV/0!</v>
      </c>
      <c r="FA63" s="12" t="s">
        <v>236</v>
      </c>
      <c r="FB63" s="12"/>
      <c r="FC63" s="12"/>
      <c r="FD63" s="23"/>
      <c r="FE63" s="919" t="e">
        <f t="shared" si="31"/>
        <v>#DIV/0!</v>
      </c>
      <c r="FF63" s="12" t="s">
        <v>236</v>
      </c>
      <c r="FG63" s="12"/>
      <c r="FH63" s="12"/>
      <c r="FI63" s="23"/>
      <c r="FJ63" s="919" t="e">
        <f t="shared" si="32"/>
        <v>#DIV/0!</v>
      </c>
      <c r="FK63" s="12" t="s">
        <v>236</v>
      </c>
      <c r="FL63" s="12"/>
      <c r="FM63" s="12"/>
      <c r="FN63" s="23"/>
      <c r="FO63" s="919" t="e">
        <f t="shared" si="33"/>
        <v>#DIV/0!</v>
      </c>
      <c r="FP63" s="12" t="s">
        <v>236</v>
      </c>
      <c r="FQ63" s="12"/>
      <c r="FR63" s="12"/>
      <c r="FS63" s="23"/>
      <c r="FT63" s="919" t="e">
        <f t="shared" si="34"/>
        <v>#DIV/0!</v>
      </c>
      <c r="FU63" s="12" t="s">
        <v>236</v>
      </c>
      <c r="FV63" s="12"/>
      <c r="FW63" s="12"/>
      <c r="FX63" s="23"/>
      <c r="FY63" s="919" t="e">
        <f t="shared" si="35"/>
        <v>#DIV/0!</v>
      </c>
      <c r="FZ63" s="12" t="s">
        <v>236</v>
      </c>
      <c r="GA63" s="12"/>
      <c r="GB63" s="12"/>
      <c r="GC63" s="23"/>
      <c r="GD63" s="919" t="e">
        <f t="shared" si="36"/>
        <v>#DIV/0!</v>
      </c>
      <c r="GE63" s="12" t="s">
        <v>236</v>
      </c>
      <c r="GF63" s="12"/>
      <c r="GG63" s="12"/>
      <c r="GH63" s="23"/>
      <c r="GI63" s="919" t="e">
        <f t="shared" si="37"/>
        <v>#DIV/0!</v>
      </c>
      <c r="GJ63" s="12" t="s">
        <v>236</v>
      </c>
      <c r="GK63" s="12"/>
      <c r="GL63" s="12"/>
      <c r="GM63" s="23"/>
      <c r="GN63" s="919" t="e">
        <f t="shared" si="38"/>
        <v>#DIV/0!</v>
      </c>
      <c r="GO63" s="12" t="s">
        <v>236</v>
      </c>
      <c r="GP63" s="12"/>
      <c r="GQ63" s="12"/>
      <c r="GR63" s="23"/>
      <c r="GS63" s="919" t="e">
        <f t="shared" si="39"/>
        <v>#DIV/0!</v>
      </c>
      <c r="GT63" s="12" t="s">
        <v>236</v>
      </c>
      <c r="GU63" s="12"/>
      <c r="GV63" s="12"/>
      <c r="GW63" s="23"/>
      <c r="GX63" s="919" t="e">
        <f t="shared" si="40"/>
        <v>#DIV/0!</v>
      </c>
      <c r="GY63" s="12" t="s">
        <v>236</v>
      </c>
      <c r="GZ63" s="12"/>
      <c r="HA63" s="12"/>
      <c r="HB63" s="23"/>
      <c r="HC63" s="919" t="e">
        <f t="shared" si="41"/>
        <v>#DIV/0!</v>
      </c>
      <c r="HD63" s="12" t="s">
        <v>236</v>
      </c>
      <c r="HE63" s="12"/>
      <c r="HF63" s="12"/>
      <c r="HG63" s="23"/>
      <c r="HH63" s="919" t="e">
        <f t="shared" si="42"/>
        <v>#DIV/0!</v>
      </c>
      <c r="HI63" s="12" t="s">
        <v>236</v>
      </c>
      <c r="HJ63" s="12"/>
      <c r="HK63" s="12"/>
      <c r="HL63" s="23"/>
      <c r="HM63" s="919" t="e">
        <f t="shared" si="43"/>
        <v>#DIV/0!</v>
      </c>
      <c r="HN63" s="12" t="s">
        <v>236</v>
      </c>
      <c r="HO63" s="12"/>
      <c r="HP63" s="12"/>
      <c r="HQ63" s="23"/>
      <c r="HR63" s="919" t="e">
        <f t="shared" si="44"/>
        <v>#DIV/0!</v>
      </c>
      <c r="HS63" s="12" t="s">
        <v>236</v>
      </c>
      <c r="HT63" s="12"/>
      <c r="HU63" s="12"/>
      <c r="HV63" s="23"/>
      <c r="HW63" s="919" t="e">
        <f t="shared" si="45"/>
        <v>#DIV/0!</v>
      </c>
      <c r="HX63" s="12" t="s">
        <v>236</v>
      </c>
      <c r="HY63" s="12"/>
      <c r="HZ63" s="12"/>
      <c r="IA63" s="23"/>
      <c r="IB63" s="919" t="e">
        <f t="shared" si="55"/>
        <v>#DIV/0!</v>
      </c>
      <c r="IC63" s="12" t="s">
        <v>236</v>
      </c>
      <c r="ID63" s="12"/>
      <c r="IE63" s="12"/>
      <c r="IF63" s="23"/>
      <c r="IG63" s="919" t="e">
        <f t="shared" si="46"/>
        <v>#DIV/0!</v>
      </c>
      <c r="IH63" s="12" t="s">
        <v>236</v>
      </c>
      <c r="II63" s="12"/>
      <c r="IJ63" s="12"/>
      <c r="IK63" s="23"/>
      <c r="IL63" s="919" t="e">
        <f t="shared" si="47"/>
        <v>#DIV/0!</v>
      </c>
      <c r="IM63" s="12" t="s">
        <v>236</v>
      </c>
      <c r="IN63" s="12"/>
      <c r="IO63" s="12"/>
      <c r="IP63" s="23"/>
      <c r="IQ63" s="919" t="e">
        <f t="shared" si="48"/>
        <v>#DIV/0!</v>
      </c>
      <c r="IR63" s="12" t="s">
        <v>236</v>
      </c>
      <c r="IS63" s="12"/>
      <c r="IT63" s="12"/>
      <c r="IU63" s="23"/>
      <c r="IV63" s="919" t="e">
        <f t="shared" si="49"/>
        <v>#DIV/0!</v>
      </c>
      <c r="IW63" s="12" t="s">
        <v>236</v>
      </c>
      <c r="IX63" s="12"/>
      <c r="IY63" s="12"/>
      <c r="IZ63" s="23"/>
      <c r="JA63" s="919" t="e">
        <f t="shared" si="50"/>
        <v>#DIV/0!</v>
      </c>
      <c r="JB63" s="74" t="s">
        <v>236</v>
      </c>
      <c r="JC63" s="52">
        <f t="shared" si="51"/>
        <v>0</v>
      </c>
      <c r="JD63" s="52">
        <f t="shared" si="52"/>
        <v>0</v>
      </c>
      <c r="JE63" s="60">
        <f t="shared" si="53"/>
        <v>0</v>
      </c>
      <c r="JF63" s="934" t="e">
        <f t="shared" si="54"/>
        <v>#DIV/0!</v>
      </c>
    </row>
    <row r="64" spans="1:266" x14ac:dyDescent="0.25">
      <c r="A64" s="1130" t="s">
        <v>305</v>
      </c>
      <c r="B64" s="808" t="s">
        <v>228</v>
      </c>
      <c r="C64" s="16"/>
      <c r="D64" s="16"/>
      <c r="E64" s="25"/>
      <c r="F64" s="963" t="e">
        <f t="shared" si="0"/>
        <v>#DIV/0!</v>
      </c>
      <c r="G64" s="808" t="s">
        <v>228</v>
      </c>
      <c r="H64" s="16"/>
      <c r="I64" s="16"/>
      <c r="J64" s="25"/>
      <c r="K64" s="963" t="e">
        <f t="shared" si="1"/>
        <v>#DIV/0!</v>
      </c>
      <c r="L64" s="808" t="s">
        <v>228</v>
      </c>
      <c r="M64" s="16"/>
      <c r="N64" s="16"/>
      <c r="O64" s="25"/>
      <c r="P64" s="963" t="e">
        <f t="shared" si="2"/>
        <v>#DIV/0!</v>
      </c>
      <c r="Q64" s="808" t="s">
        <v>228</v>
      </c>
      <c r="R64" s="16"/>
      <c r="S64" s="16"/>
      <c r="T64" s="25"/>
      <c r="U64" s="963" t="e">
        <f t="shared" si="3"/>
        <v>#DIV/0!</v>
      </c>
      <c r="V64" s="808" t="s">
        <v>228</v>
      </c>
      <c r="W64" s="16"/>
      <c r="X64" s="16"/>
      <c r="Y64" s="25"/>
      <c r="Z64" s="963" t="e">
        <f t="shared" si="4"/>
        <v>#DIV/0!</v>
      </c>
      <c r="AA64" s="808" t="s">
        <v>228</v>
      </c>
      <c r="AB64" s="16"/>
      <c r="AC64" s="16"/>
      <c r="AD64" s="25"/>
      <c r="AE64" s="963" t="e">
        <f t="shared" si="5"/>
        <v>#DIV/0!</v>
      </c>
      <c r="AF64" s="808" t="s">
        <v>228</v>
      </c>
      <c r="AG64" s="16"/>
      <c r="AH64" s="16"/>
      <c r="AI64" s="25"/>
      <c r="AJ64" s="963" t="e">
        <f t="shared" si="6"/>
        <v>#DIV/0!</v>
      </c>
      <c r="AK64" s="808" t="s">
        <v>228</v>
      </c>
      <c r="AL64" s="16"/>
      <c r="AM64" s="16"/>
      <c r="AN64" s="25"/>
      <c r="AO64" s="963" t="e">
        <f t="shared" si="7"/>
        <v>#DIV/0!</v>
      </c>
      <c r="AP64" s="808" t="s">
        <v>228</v>
      </c>
      <c r="AQ64" s="16"/>
      <c r="AR64" s="16"/>
      <c r="AS64" s="25"/>
      <c r="AT64" s="963" t="e">
        <f t="shared" si="8"/>
        <v>#DIV/0!</v>
      </c>
      <c r="AU64" s="808" t="s">
        <v>228</v>
      </c>
      <c r="AV64" s="16"/>
      <c r="AW64" s="16"/>
      <c r="AX64" s="25"/>
      <c r="AY64" s="963" t="e">
        <f t="shared" si="9"/>
        <v>#DIV/0!</v>
      </c>
      <c r="AZ64" s="808" t="s">
        <v>228</v>
      </c>
      <c r="BA64" s="16"/>
      <c r="BB64" s="16"/>
      <c r="BC64" s="25"/>
      <c r="BD64" s="963" t="e">
        <f t="shared" si="10"/>
        <v>#DIV/0!</v>
      </c>
      <c r="BE64" s="808" t="s">
        <v>228</v>
      </c>
      <c r="BF64" s="16"/>
      <c r="BG64" s="16"/>
      <c r="BH64" s="25"/>
      <c r="BI64" s="963" t="e">
        <f t="shared" si="11"/>
        <v>#DIV/0!</v>
      </c>
      <c r="BJ64" s="808" t="s">
        <v>228</v>
      </c>
      <c r="BK64" s="16"/>
      <c r="BL64" s="16"/>
      <c r="BM64" s="25"/>
      <c r="BN64" s="963" t="e">
        <f t="shared" si="12"/>
        <v>#DIV/0!</v>
      </c>
      <c r="BO64" s="808" t="s">
        <v>228</v>
      </c>
      <c r="BP64" s="16"/>
      <c r="BQ64" s="16"/>
      <c r="BR64" s="25"/>
      <c r="BS64" s="963" t="e">
        <f t="shared" si="13"/>
        <v>#DIV/0!</v>
      </c>
      <c r="BT64" s="808" t="s">
        <v>228</v>
      </c>
      <c r="BU64" s="16"/>
      <c r="BV64" s="16"/>
      <c r="BW64" s="25"/>
      <c r="BX64" s="963" t="e">
        <f t="shared" si="14"/>
        <v>#DIV/0!</v>
      </c>
      <c r="BY64" s="808" t="s">
        <v>228</v>
      </c>
      <c r="BZ64" s="16"/>
      <c r="CA64" s="16"/>
      <c r="CB64" s="25"/>
      <c r="CC64" s="963" t="e">
        <f t="shared" si="15"/>
        <v>#DIV/0!</v>
      </c>
      <c r="CD64" s="808" t="s">
        <v>228</v>
      </c>
      <c r="CE64" s="16"/>
      <c r="CF64" s="16"/>
      <c r="CG64" s="25"/>
      <c r="CH64" s="963" t="e">
        <f t="shared" si="16"/>
        <v>#DIV/0!</v>
      </c>
      <c r="CI64" s="808" t="s">
        <v>228</v>
      </c>
      <c r="CJ64" s="16"/>
      <c r="CK64" s="16"/>
      <c r="CL64" s="25"/>
      <c r="CM64" s="913" t="e">
        <f t="shared" si="17"/>
        <v>#DIV/0!</v>
      </c>
      <c r="CN64" s="15" t="s">
        <v>228</v>
      </c>
      <c r="CO64" s="16"/>
      <c r="CP64" s="16"/>
      <c r="CQ64" s="25"/>
      <c r="CR64" s="923" t="e">
        <f t="shared" si="18"/>
        <v>#DIV/0!</v>
      </c>
      <c r="CS64" s="16" t="s">
        <v>228</v>
      </c>
      <c r="CT64" s="16"/>
      <c r="CU64" s="16"/>
      <c r="CV64" s="25"/>
      <c r="CW64" s="923" t="e">
        <f t="shared" si="19"/>
        <v>#DIV/0!</v>
      </c>
      <c r="CX64" s="16" t="s">
        <v>228</v>
      </c>
      <c r="CY64" s="16"/>
      <c r="CZ64" s="16"/>
      <c r="DA64" s="25"/>
      <c r="DB64" s="923" t="e">
        <f t="shared" si="20"/>
        <v>#DIV/0!</v>
      </c>
      <c r="DC64" s="16" t="s">
        <v>228</v>
      </c>
      <c r="DD64" s="16"/>
      <c r="DE64" s="16"/>
      <c r="DF64" s="25"/>
      <c r="DG64" s="923" t="e">
        <f t="shared" si="21"/>
        <v>#DIV/0!</v>
      </c>
      <c r="DH64" s="16" t="s">
        <v>228</v>
      </c>
      <c r="DI64" s="16"/>
      <c r="DJ64" s="16"/>
      <c r="DK64" s="25"/>
      <c r="DL64" s="923" t="e">
        <f t="shared" si="22"/>
        <v>#DIV/0!</v>
      </c>
      <c r="DM64" s="16" t="s">
        <v>228</v>
      </c>
      <c r="DN64" s="16"/>
      <c r="DO64" s="16"/>
      <c r="DP64" s="25"/>
      <c r="DQ64" s="923" t="e">
        <f t="shared" si="23"/>
        <v>#DIV/0!</v>
      </c>
      <c r="DR64" s="16" t="s">
        <v>228</v>
      </c>
      <c r="DS64" s="16"/>
      <c r="DT64" s="16">
        <v>1</v>
      </c>
      <c r="DU64" s="25">
        <v>50000</v>
      </c>
      <c r="DV64" s="923" t="e">
        <f t="shared" si="24"/>
        <v>#DIV/0!</v>
      </c>
      <c r="DW64" s="16" t="s">
        <v>228</v>
      </c>
      <c r="DX64" s="16"/>
      <c r="DY64" s="16"/>
      <c r="DZ64" s="25"/>
      <c r="EA64" s="923" t="e">
        <f t="shared" si="25"/>
        <v>#DIV/0!</v>
      </c>
      <c r="EB64" s="16" t="s">
        <v>228</v>
      </c>
      <c r="EC64" s="16"/>
      <c r="ED64" s="16"/>
      <c r="EE64" s="25"/>
      <c r="EF64" s="923" t="e">
        <f t="shared" si="26"/>
        <v>#DIV/0!</v>
      </c>
      <c r="EG64" s="16" t="s">
        <v>228</v>
      </c>
      <c r="EH64" s="16"/>
      <c r="EI64" s="16"/>
      <c r="EJ64" s="25"/>
      <c r="EK64" s="923" t="e">
        <f t="shared" si="27"/>
        <v>#DIV/0!</v>
      </c>
      <c r="EL64" s="16" t="s">
        <v>228</v>
      </c>
      <c r="EM64" s="16"/>
      <c r="EN64" s="16"/>
      <c r="EO64" s="25"/>
      <c r="EP64" s="923" t="e">
        <f t="shared" si="28"/>
        <v>#DIV/0!</v>
      </c>
      <c r="EQ64" s="16" t="s">
        <v>228</v>
      </c>
      <c r="ER64" s="16"/>
      <c r="ES64" s="16"/>
      <c r="ET64" s="25"/>
      <c r="EU64" s="923" t="e">
        <f t="shared" si="29"/>
        <v>#DIV/0!</v>
      </c>
      <c r="EV64" s="16" t="s">
        <v>228</v>
      </c>
      <c r="EW64" s="16"/>
      <c r="EX64" s="16"/>
      <c r="EY64" s="25"/>
      <c r="EZ64" s="923" t="e">
        <f t="shared" si="30"/>
        <v>#DIV/0!</v>
      </c>
      <c r="FA64" s="16" t="s">
        <v>228</v>
      </c>
      <c r="FB64" s="16"/>
      <c r="FC64" s="16"/>
      <c r="FD64" s="25"/>
      <c r="FE64" s="923" t="e">
        <f t="shared" si="31"/>
        <v>#DIV/0!</v>
      </c>
      <c r="FF64" s="16" t="s">
        <v>228</v>
      </c>
      <c r="FG64" s="16"/>
      <c r="FH64" s="16"/>
      <c r="FI64" s="25"/>
      <c r="FJ64" s="923" t="e">
        <f t="shared" si="32"/>
        <v>#DIV/0!</v>
      </c>
      <c r="FK64" s="16" t="s">
        <v>228</v>
      </c>
      <c r="FL64" s="16"/>
      <c r="FM64" s="16"/>
      <c r="FN64" s="25"/>
      <c r="FO64" s="923" t="e">
        <f t="shared" si="33"/>
        <v>#DIV/0!</v>
      </c>
      <c r="FP64" s="16" t="s">
        <v>228</v>
      </c>
      <c r="FQ64" s="16"/>
      <c r="FR64" s="16"/>
      <c r="FS64" s="25"/>
      <c r="FT64" s="923" t="e">
        <f t="shared" si="34"/>
        <v>#DIV/0!</v>
      </c>
      <c r="FU64" s="16" t="s">
        <v>228</v>
      </c>
      <c r="FV64" s="16"/>
      <c r="FW64" s="16"/>
      <c r="FX64" s="25"/>
      <c r="FY64" s="923" t="e">
        <f t="shared" si="35"/>
        <v>#DIV/0!</v>
      </c>
      <c r="FZ64" s="16" t="s">
        <v>228</v>
      </c>
      <c r="GA64" s="16"/>
      <c r="GB64" s="16"/>
      <c r="GC64" s="25"/>
      <c r="GD64" s="923" t="e">
        <f t="shared" si="36"/>
        <v>#DIV/0!</v>
      </c>
      <c r="GE64" s="16" t="s">
        <v>228</v>
      </c>
      <c r="GF64" s="16"/>
      <c r="GG64" s="16"/>
      <c r="GH64" s="25"/>
      <c r="GI64" s="923" t="e">
        <f t="shared" si="37"/>
        <v>#DIV/0!</v>
      </c>
      <c r="GJ64" s="16" t="s">
        <v>228</v>
      </c>
      <c r="GK64" s="16"/>
      <c r="GL64" s="16"/>
      <c r="GM64" s="25"/>
      <c r="GN64" s="923" t="e">
        <f t="shared" si="38"/>
        <v>#DIV/0!</v>
      </c>
      <c r="GO64" s="16" t="s">
        <v>228</v>
      </c>
      <c r="GP64" s="16"/>
      <c r="GQ64" s="16"/>
      <c r="GR64" s="25"/>
      <c r="GS64" s="923" t="e">
        <f t="shared" si="39"/>
        <v>#DIV/0!</v>
      </c>
      <c r="GT64" s="16" t="s">
        <v>228</v>
      </c>
      <c r="GU64" s="16"/>
      <c r="GV64" s="16"/>
      <c r="GW64" s="25"/>
      <c r="GX64" s="923" t="e">
        <f t="shared" si="40"/>
        <v>#DIV/0!</v>
      </c>
      <c r="GY64" s="16" t="s">
        <v>228</v>
      </c>
      <c r="GZ64" s="16"/>
      <c r="HA64" s="16"/>
      <c r="HB64" s="25"/>
      <c r="HC64" s="923" t="e">
        <f t="shared" si="41"/>
        <v>#DIV/0!</v>
      </c>
      <c r="HD64" s="16" t="s">
        <v>228</v>
      </c>
      <c r="HE64" s="16"/>
      <c r="HF64" s="16"/>
      <c r="HG64" s="25"/>
      <c r="HH64" s="923" t="e">
        <f t="shared" si="42"/>
        <v>#DIV/0!</v>
      </c>
      <c r="HI64" s="16" t="s">
        <v>228</v>
      </c>
      <c r="HJ64" s="16"/>
      <c r="HK64" s="16"/>
      <c r="HL64" s="25"/>
      <c r="HM64" s="923" t="e">
        <f t="shared" si="43"/>
        <v>#DIV/0!</v>
      </c>
      <c r="HN64" s="16" t="s">
        <v>228</v>
      </c>
      <c r="HO64" s="16"/>
      <c r="HP64" s="16"/>
      <c r="HQ64" s="25"/>
      <c r="HR64" s="923" t="e">
        <f t="shared" si="44"/>
        <v>#DIV/0!</v>
      </c>
      <c r="HS64" s="16" t="s">
        <v>228</v>
      </c>
      <c r="HT64" s="16"/>
      <c r="HU64" s="16"/>
      <c r="HV64" s="25"/>
      <c r="HW64" s="923" t="e">
        <f t="shared" si="45"/>
        <v>#DIV/0!</v>
      </c>
      <c r="HX64" s="16" t="s">
        <v>228</v>
      </c>
      <c r="HY64" s="16"/>
      <c r="HZ64" s="16"/>
      <c r="IA64" s="25"/>
      <c r="IB64" s="923" t="e">
        <f t="shared" si="55"/>
        <v>#DIV/0!</v>
      </c>
      <c r="IC64" s="16" t="s">
        <v>228</v>
      </c>
      <c r="ID64" s="16"/>
      <c r="IE64" s="16"/>
      <c r="IF64" s="25"/>
      <c r="IG64" s="923" t="e">
        <f t="shared" si="46"/>
        <v>#DIV/0!</v>
      </c>
      <c r="IH64" s="16" t="s">
        <v>228</v>
      </c>
      <c r="II64" s="16"/>
      <c r="IJ64" s="16"/>
      <c r="IK64" s="25"/>
      <c r="IL64" s="923" t="e">
        <f t="shared" si="47"/>
        <v>#DIV/0!</v>
      </c>
      <c r="IM64" s="16" t="s">
        <v>228</v>
      </c>
      <c r="IN64" s="16"/>
      <c r="IO64" s="16"/>
      <c r="IP64" s="25"/>
      <c r="IQ64" s="923" t="e">
        <f t="shared" si="48"/>
        <v>#DIV/0!</v>
      </c>
      <c r="IR64" s="16" t="s">
        <v>228</v>
      </c>
      <c r="IS64" s="16"/>
      <c r="IT64" s="16"/>
      <c r="IU64" s="25"/>
      <c r="IV64" s="923" t="e">
        <f t="shared" si="49"/>
        <v>#DIV/0!</v>
      </c>
      <c r="IW64" s="16" t="s">
        <v>228</v>
      </c>
      <c r="IX64" s="16"/>
      <c r="IY64" s="16"/>
      <c r="IZ64" s="25"/>
      <c r="JA64" s="923" t="e">
        <f t="shared" si="50"/>
        <v>#DIV/0!</v>
      </c>
      <c r="JB64" s="78" t="s">
        <v>228</v>
      </c>
      <c r="JC64" s="56">
        <f t="shared" si="51"/>
        <v>0</v>
      </c>
      <c r="JD64" s="56">
        <f t="shared" si="52"/>
        <v>1</v>
      </c>
      <c r="JE64" s="64">
        <f t="shared" si="53"/>
        <v>50000</v>
      </c>
      <c r="JF64" s="931" t="e">
        <f t="shared" si="54"/>
        <v>#DIV/0!</v>
      </c>
    </row>
    <row r="65" spans="1:301" x14ac:dyDescent="0.25">
      <c r="A65" s="1131"/>
      <c r="B65" s="808" t="s">
        <v>230</v>
      </c>
      <c r="C65" s="16"/>
      <c r="D65" s="16"/>
      <c r="E65" s="25"/>
      <c r="F65" s="963" t="e">
        <f t="shared" si="0"/>
        <v>#DIV/0!</v>
      </c>
      <c r="G65" s="808" t="s">
        <v>230</v>
      </c>
      <c r="H65" s="16"/>
      <c r="I65" s="16"/>
      <c r="J65" s="25"/>
      <c r="K65" s="963" t="e">
        <f t="shared" si="1"/>
        <v>#DIV/0!</v>
      </c>
      <c r="L65" s="808" t="s">
        <v>230</v>
      </c>
      <c r="M65" s="16"/>
      <c r="N65" s="16"/>
      <c r="O65" s="25"/>
      <c r="P65" s="963" t="e">
        <f t="shared" si="2"/>
        <v>#DIV/0!</v>
      </c>
      <c r="Q65" s="808" t="s">
        <v>230</v>
      </c>
      <c r="R65" s="16"/>
      <c r="S65" s="16"/>
      <c r="T65" s="25"/>
      <c r="U65" s="963" t="e">
        <f t="shared" si="3"/>
        <v>#DIV/0!</v>
      </c>
      <c r="V65" s="808" t="s">
        <v>230</v>
      </c>
      <c r="W65" s="16"/>
      <c r="X65" s="16"/>
      <c r="Y65" s="25"/>
      <c r="Z65" s="963" t="e">
        <f t="shared" si="4"/>
        <v>#DIV/0!</v>
      </c>
      <c r="AA65" s="808" t="s">
        <v>230</v>
      </c>
      <c r="AB65" s="16"/>
      <c r="AC65" s="16"/>
      <c r="AD65" s="25"/>
      <c r="AE65" s="963" t="e">
        <f t="shared" si="5"/>
        <v>#DIV/0!</v>
      </c>
      <c r="AF65" s="808" t="s">
        <v>230</v>
      </c>
      <c r="AG65" s="16"/>
      <c r="AH65" s="16"/>
      <c r="AI65" s="25"/>
      <c r="AJ65" s="963" t="e">
        <f t="shared" si="6"/>
        <v>#DIV/0!</v>
      </c>
      <c r="AK65" s="808" t="s">
        <v>230</v>
      </c>
      <c r="AL65" s="16"/>
      <c r="AM65" s="16"/>
      <c r="AN65" s="25"/>
      <c r="AO65" s="963" t="e">
        <f t="shared" si="7"/>
        <v>#DIV/0!</v>
      </c>
      <c r="AP65" s="808" t="s">
        <v>230</v>
      </c>
      <c r="AQ65" s="16"/>
      <c r="AR65" s="16"/>
      <c r="AS65" s="25"/>
      <c r="AT65" s="963" t="e">
        <f t="shared" si="8"/>
        <v>#DIV/0!</v>
      </c>
      <c r="AU65" s="808" t="s">
        <v>230</v>
      </c>
      <c r="AV65" s="16"/>
      <c r="AW65" s="16"/>
      <c r="AX65" s="25"/>
      <c r="AY65" s="963" t="e">
        <f t="shared" si="9"/>
        <v>#DIV/0!</v>
      </c>
      <c r="AZ65" s="808" t="s">
        <v>230</v>
      </c>
      <c r="BA65" s="16"/>
      <c r="BB65" s="16"/>
      <c r="BC65" s="25"/>
      <c r="BD65" s="963" t="e">
        <f t="shared" si="10"/>
        <v>#DIV/0!</v>
      </c>
      <c r="BE65" s="808" t="s">
        <v>230</v>
      </c>
      <c r="BF65" s="16"/>
      <c r="BG65" s="16"/>
      <c r="BH65" s="25"/>
      <c r="BI65" s="963" t="e">
        <f t="shared" si="11"/>
        <v>#DIV/0!</v>
      </c>
      <c r="BJ65" s="808" t="s">
        <v>230</v>
      </c>
      <c r="BK65" s="16"/>
      <c r="BL65" s="16"/>
      <c r="BM65" s="25"/>
      <c r="BN65" s="963" t="e">
        <f t="shared" si="12"/>
        <v>#DIV/0!</v>
      </c>
      <c r="BO65" s="808" t="s">
        <v>230</v>
      </c>
      <c r="BP65" s="16"/>
      <c r="BQ65" s="16"/>
      <c r="BR65" s="25"/>
      <c r="BS65" s="963" t="e">
        <f t="shared" si="13"/>
        <v>#DIV/0!</v>
      </c>
      <c r="BT65" s="808" t="s">
        <v>230</v>
      </c>
      <c r="BU65" s="16"/>
      <c r="BV65" s="16"/>
      <c r="BW65" s="25"/>
      <c r="BX65" s="963" t="e">
        <f t="shared" si="14"/>
        <v>#DIV/0!</v>
      </c>
      <c r="BY65" s="808" t="s">
        <v>230</v>
      </c>
      <c r="BZ65" s="16"/>
      <c r="CA65" s="16"/>
      <c r="CB65" s="25"/>
      <c r="CC65" s="963" t="e">
        <f t="shared" si="15"/>
        <v>#DIV/0!</v>
      </c>
      <c r="CD65" s="808" t="s">
        <v>230</v>
      </c>
      <c r="CE65" s="16"/>
      <c r="CF65" s="16"/>
      <c r="CG65" s="25"/>
      <c r="CH65" s="963" t="e">
        <f t="shared" si="16"/>
        <v>#DIV/0!</v>
      </c>
      <c r="CI65" s="808" t="s">
        <v>230</v>
      </c>
      <c r="CJ65" s="16"/>
      <c r="CK65" s="16"/>
      <c r="CL65" s="25"/>
      <c r="CM65" s="913" t="e">
        <f t="shared" si="17"/>
        <v>#DIV/0!</v>
      </c>
      <c r="CN65" s="15" t="s">
        <v>230</v>
      </c>
      <c r="CO65" s="16"/>
      <c r="CP65" s="16"/>
      <c r="CQ65" s="25"/>
      <c r="CR65" s="923" t="e">
        <f t="shared" si="18"/>
        <v>#DIV/0!</v>
      </c>
      <c r="CS65" s="16" t="s">
        <v>230</v>
      </c>
      <c r="CT65" s="16"/>
      <c r="CU65" s="16"/>
      <c r="CV65" s="25"/>
      <c r="CW65" s="923" t="e">
        <f t="shared" si="19"/>
        <v>#DIV/0!</v>
      </c>
      <c r="CX65" s="16" t="s">
        <v>230</v>
      </c>
      <c r="CY65" s="16"/>
      <c r="CZ65" s="16"/>
      <c r="DA65" s="25"/>
      <c r="DB65" s="923" t="e">
        <f t="shared" si="20"/>
        <v>#DIV/0!</v>
      </c>
      <c r="DC65" s="16" t="s">
        <v>230</v>
      </c>
      <c r="DD65" s="16"/>
      <c r="DE65" s="16"/>
      <c r="DF65" s="25"/>
      <c r="DG65" s="923" t="e">
        <f t="shared" si="21"/>
        <v>#DIV/0!</v>
      </c>
      <c r="DH65" s="16" t="s">
        <v>230</v>
      </c>
      <c r="DI65" s="16"/>
      <c r="DJ65" s="16"/>
      <c r="DK65" s="25"/>
      <c r="DL65" s="923" t="e">
        <f t="shared" si="22"/>
        <v>#DIV/0!</v>
      </c>
      <c r="DM65" s="16" t="s">
        <v>230</v>
      </c>
      <c r="DN65" s="16">
        <v>2</v>
      </c>
      <c r="DO65" s="16"/>
      <c r="DP65" s="25"/>
      <c r="DQ65" s="923">
        <f t="shared" si="23"/>
        <v>0</v>
      </c>
      <c r="DR65" s="16" t="s">
        <v>230</v>
      </c>
      <c r="DS65" s="16"/>
      <c r="DT65" s="16"/>
      <c r="DU65" s="25"/>
      <c r="DV65" s="923" t="e">
        <f t="shared" si="24"/>
        <v>#DIV/0!</v>
      </c>
      <c r="DW65" s="16" t="s">
        <v>230</v>
      </c>
      <c r="DX65" s="16">
        <v>1</v>
      </c>
      <c r="DY65" s="16"/>
      <c r="DZ65" s="25"/>
      <c r="EA65" s="923">
        <f t="shared" si="25"/>
        <v>0</v>
      </c>
      <c r="EB65" s="16" t="s">
        <v>230</v>
      </c>
      <c r="EC65" s="16"/>
      <c r="ED65" s="16"/>
      <c r="EE65" s="25"/>
      <c r="EF65" s="923" t="e">
        <f t="shared" si="26"/>
        <v>#DIV/0!</v>
      </c>
      <c r="EG65" s="16" t="s">
        <v>230</v>
      </c>
      <c r="EH65" s="16"/>
      <c r="EI65" s="16"/>
      <c r="EJ65" s="25"/>
      <c r="EK65" s="923" t="e">
        <f t="shared" si="27"/>
        <v>#DIV/0!</v>
      </c>
      <c r="EL65" s="16" t="s">
        <v>230</v>
      </c>
      <c r="EM65" s="16"/>
      <c r="EN65" s="16"/>
      <c r="EO65" s="25"/>
      <c r="EP65" s="923" t="e">
        <f t="shared" si="28"/>
        <v>#DIV/0!</v>
      </c>
      <c r="EQ65" s="16" t="s">
        <v>230</v>
      </c>
      <c r="ER65" s="16"/>
      <c r="ES65" s="16"/>
      <c r="ET65" s="25"/>
      <c r="EU65" s="923" t="e">
        <f t="shared" si="29"/>
        <v>#DIV/0!</v>
      </c>
      <c r="EV65" s="16" t="s">
        <v>230</v>
      </c>
      <c r="EW65" s="16"/>
      <c r="EX65" s="16"/>
      <c r="EY65" s="25"/>
      <c r="EZ65" s="923" t="e">
        <f t="shared" si="30"/>
        <v>#DIV/0!</v>
      </c>
      <c r="FA65" s="16" t="s">
        <v>230</v>
      </c>
      <c r="FB65" s="16"/>
      <c r="FC65" s="16"/>
      <c r="FD65" s="25"/>
      <c r="FE65" s="923" t="e">
        <f t="shared" si="31"/>
        <v>#DIV/0!</v>
      </c>
      <c r="FF65" s="16" t="s">
        <v>230</v>
      </c>
      <c r="FG65" s="16"/>
      <c r="FH65" s="16"/>
      <c r="FI65" s="25"/>
      <c r="FJ65" s="923" t="e">
        <f t="shared" si="32"/>
        <v>#DIV/0!</v>
      </c>
      <c r="FK65" s="16" t="s">
        <v>230</v>
      </c>
      <c r="FL65" s="16"/>
      <c r="FM65" s="16"/>
      <c r="FN65" s="25"/>
      <c r="FO65" s="923" t="e">
        <f t="shared" si="33"/>
        <v>#DIV/0!</v>
      </c>
      <c r="FP65" s="16" t="s">
        <v>230</v>
      </c>
      <c r="FQ65" s="16"/>
      <c r="FR65" s="16"/>
      <c r="FS65" s="25"/>
      <c r="FT65" s="923" t="e">
        <f t="shared" si="34"/>
        <v>#DIV/0!</v>
      </c>
      <c r="FU65" s="16" t="s">
        <v>230</v>
      </c>
      <c r="FV65" s="16"/>
      <c r="FW65" s="16"/>
      <c r="FX65" s="25"/>
      <c r="FY65" s="923" t="e">
        <f t="shared" si="35"/>
        <v>#DIV/0!</v>
      </c>
      <c r="FZ65" s="16" t="s">
        <v>230</v>
      </c>
      <c r="GA65" s="16"/>
      <c r="GB65" s="16"/>
      <c r="GC65" s="25"/>
      <c r="GD65" s="923" t="e">
        <f t="shared" si="36"/>
        <v>#DIV/0!</v>
      </c>
      <c r="GE65" s="16" t="s">
        <v>230</v>
      </c>
      <c r="GF65" s="16"/>
      <c r="GG65" s="16"/>
      <c r="GH65" s="25"/>
      <c r="GI65" s="923" t="e">
        <f t="shared" si="37"/>
        <v>#DIV/0!</v>
      </c>
      <c r="GJ65" s="16" t="s">
        <v>230</v>
      </c>
      <c r="GK65" s="16"/>
      <c r="GL65" s="16"/>
      <c r="GM65" s="25"/>
      <c r="GN65" s="923" t="e">
        <f t="shared" si="38"/>
        <v>#DIV/0!</v>
      </c>
      <c r="GO65" s="16" t="s">
        <v>230</v>
      </c>
      <c r="GP65" s="16"/>
      <c r="GQ65" s="16"/>
      <c r="GR65" s="25"/>
      <c r="GS65" s="923" t="e">
        <f t="shared" si="39"/>
        <v>#DIV/0!</v>
      </c>
      <c r="GT65" s="16" t="s">
        <v>230</v>
      </c>
      <c r="GU65" s="16"/>
      <c r="GV65" s="16"/>
      <c r="GW65" s="25"/>
      <c r="GX65" s="923" t="e">
        <f t="shared" si="40"/>
        <v>#DIV/0!</v>
      </c>
      <c r="GY65" s="16" t="s">
        <v>230</v>
      </c>
      <c r="GZ65" s="16"/>
      <c r="HA65" s="16"/>
      <c r="HB65" s="25"/>
      <c r="HC65" s="923" t="e">
        <f t="shared" si="41"/>
        <v>#DIV/0!</v>
      </c>
      <c r="HD65" s="16" t="s">
        <v>230</v>
      </c>
      <c r="HE65" s="16"/>
      <c r="HF65" s="16"/>
      <c r="HG65" s="25"/>
      <c r="HH65" s="923" t="e">
        <f t="shared" si="42"/>
        <v>#DIV/0!</v>
      </c>
      <c r="HI65" s="16" t="s">
        <v>230</v>
      </c>
      <c r="HJ65" s="16"/>
      <c r="HK65" s="16"/>
      <c r="HL65" s="25"/>
      <c r="HM65" s="923" t="e">
        <f t="shared" si="43"/>
        <v>#DIV/0!</v>
      </c>
      <c r="HN65" s="16" t="s">
        <v>230</v>
      </c>
      <c r="HO65" s="16"/>
      <c r="HP65" s="16"/>
      <c r="HQ65" s="25"/>
      <c r="HR65" s="923" t="e">
        <f t="shared" si="44"/>
        <v>#DIV/0!</v>
      </c>
      <c r="HS65" s="16" t="s">
        <v>230</v>
      </c>
      <c r="HT65" s="16"/>
      <c r="HU65" s="16"/>
      <c r="HV65" s="25"/>
      <c r="HW65" s="923" t="e">
        <f t="shared" si="45"/>
        <v>#DIV/0!</v>
      </c>
      <c r="HX65" s="16" t="s">
        <v>230</v>
      </c>
      <c r="HY65" s="16"/>
      <c r="HZ65" s="16"/>
      <c r="IA65" s="25"/>
      <c r="IB65" s="923" t="e">
        <f t="shared" si="55"/>
        <v>#DIV/0!</v>
      </c>
      <c r="IC65" s="16" t="s">
        <v>230</v>
      </c>
      <c r="ID65" s="16"/>
      <c r="IE65" s="16"/>
      <c r="IF65" s="25"/>
      <c r="IG65" s="923" t="e">
        <f t="shared" si="46"/>
        <v>#DIV/0!</v>
      </c>
      <c r="IH65" s="16" t="s">
        <v>230</v>
      </c>
      <c r="II65" s="16"/>
      <c r="IJ65" s="16"/>
      <c r="IK65" s="25"/>
      <c r="IL65" s="923" t="e">
        <f t="shared" si="47"/>
        <v>#DIV/0!</v>
      </c>
      <c r="IM65" s="16" t="s">
        <v>230</v>
      </c>
      <c r="IN65" s="16"/>
      <c r="IO65" s="16"/>
      <c r="IP65" s="25"/>
      <c r="IQ65" s="923" t="e">
        <f t="shared" si="48"/>
        <v>#DIV/0!</v>
      </c>
      <c r="IR65" s="16" t="s">
        <v>230</v>
      </c>
      <c r="IS65" s="16"/>
      <c r="IT65" s="16"/>
      <c r="IU65" s="25"/>
      <c r="IV65" s="923" t="e">
        <f t="shared" si="49"/>
        <v>#DIV/0!</v>
      </c>
      <c r="IW65" s="16" t="s">
        <v>230</v>
      </c>
      <c r="IX65" s="16"/>
      <c r="IY65" s="16"/>
      <c r="IZ65" s="25"/>
      <c r="JA65" s="923" t="e">
        <f t="shared" si="50"/>
        <v>#DIV/0!</v>
      </c>
      <c r="JB65" s="78" t="s">
        <v>230</v>
      </c>
      <c r="JC65" s="56">
        <f t="shared" si="51"/>
        <v>3</v>
      </c>
      <c r="JD65" s="56">
        <f t="shared" si="52"/>
        <v>0</v>
      </c>
      <c r="JE65" s="64">
        <f t="shared" si="53"/>
        <v>0</v>
      </c>
      <c r="JF65" s="931">
        <f t="shared" si="54"/>
        <v>0</v>
      </c>
    </row>
    <row r="66" spans="1:301" x14ac:dyDescent="0.25">
      <c r="A66" s="1131"/>
      <c r="B66" s="808" t="s">
        <v>234</v>
      </c>
      <c r="C66" s="16"/>
      <c r="D66" s="16"/>
      <c r="E66" s="25"/>
      <c r="F66" s="963" t="e">
        <f t="shared" si="0"/>
        <v>#DIV/0!</v>
      </c>
      <c r="G66" s="808" t="s">
        <v>234</v>
      </c>
      <c r="H66" s="16"/>
      <c r="I66" s="16"/>
      <c r="J66" s="25"/>
      <c r="K66" s="963" t="e">
        <f t="shared" si="1"/>
        <v>#DIV/0!</v>
      </c>
      <c r="L66" s="808" t="s">
        <v>234</v>
      </c>
      <c r="M66" s="16"/>
      <c r="N66" s="16"/>
      <c r="O66" s="25"/>
      <c r="P66" s="963" t="e">
        <f t="shared" si="2"/>
        <v>#DIV/0!</v>
      </c>
      <c r="Q66" s="808" t="s">
        <v>234</v>
      </c>
      <c r="R66" s="16"/>
      <c r="S66" s="16"/>
      <c r="T66" s="25"/>
      <c r="U66" s="963" t="e">
        <f t="shared" si="3"/>
        <v>#DIV/0!</v>
      </c>
      <c r="V66" s="808" t="s">
        <v>234</v>
      </c>
      <c r="W66" s="16"/>
      <c r="X66" s="16"/>
      <c r="Y66" s="25"/>
      <c r="Z66" s="963" t="e">
        <f t="shared" si="4"/>
        <v>#DIV/0!</v>
      </c>
      <c r="AA66" s="808" t="s">
        <v>234</v>
      </c>
      <c r="AB66" s="16"/>
      <c r="AC66" s="16"/>
      <c r="AD66" s="25"/>
      <c r="AE66" s="963" t="e">
        <f t="shared" si="5"/>
        <v>#DIV/0!</v>
      </c>
      <c r="AF66" s="808" t="s">
        <v>234</v>
      </c>
      <c r="AG66" s="16"/>
      <c r="AH66" s="16"/>
      <c r="AI66" s="25"/>
      <c r="AJ66" s="963" t="e">
        <f t="shared" si="6"/>
        <v>#DIV/0!</v>
      </c>
      <c r="AK66" s="808" t="s">
        <v>234</v>
      </c>
      <c r="AL66" s="16"/>
      <c r="AM66" s="16"/>
      <c r="AN66" s="25"/>
      <c r="AO66" s="963" t="e">
        <f t="shared" si="7"/>
        <v>#DIV/0!</v>
      </c>
      <c r="AP66" s="808" t="s">
        <v>234</v>
      </c>
      <c r="AQ66" s="16"/>
      <c r="AR66" s="16"/>
      <c r="AS66" s="25"/>
      <c r="AT66" s="963" t="e">
        <f t="shared" si="8"/>
        <v>#DIV/0!</v>
      </c>
      <c r="AU66" s="808" t="s">
        <v>234</v>
      </c>
      <c r="AV66" s="16"/>
      <c r="AW66" s="16"/>
      <c r="AX66" s="25"/>
      <c r="AY66" s="963" t="e">
        <f t="shared" si="9"/>
        <v>#DIV/0!</v>
      </c>
      <c r="AZ66" s="808" t="s">
        <v>234</v>
      </c>
      <c r="BA66" s="16"/>
      <c r="BB66" s="16"/>
      <c r="BC66" s="25"/>
      <c r="BD66" s="963" t="e">
        <f t="shared" si="10"/>
        <v>#DIV/0!</v>
      </c>
      <c r="BE66" s="808" t="s">
        <v>234</v>
      </c>
      <c r="BF66" s="16"/>
      <c r="BG66" s="16"/>
      <c r="BH66" s="25"/>
      <c r="BI66" s="963" t="e">
        <f t="shared" si="11"/>
        <v>#DIV/0!</v>
      </c>
      <c r="BJ66" s="808" t="s">
        <v>234</v>
      </c>
      <c r="BK66" s="16"/>
      <c r="BL66" s="16"/>
      <c r="BM66" s="25"/>
      <c r="BN66" s="963" t="e">
        <f t="shared" si="12"/>
        <v>#DIV/0!</v>
      </c>
      <c r="BO66" s="808" t="s">
        <v>234</v>
      </c>
      <c r="BP66" s="16"/>
      <c r="BQ66" s="16"/>
      <c r="BR66" s="25"/>
      <c r="BS66" s="963" t="e">
        <f t="shared" si="13"/>
        <v>#DIV/0!</v>
      </c>
      <c r="BT66" s="808" t="s">
        <v>234</v>
      </c>
      <c r="BU66" s="16"/>
      <c r="BV66" s="16"/>
      <c r="BW66" s="25"/>
      <c r="BX66" s="963" t="e">
        <f t="shared" si="14"/>
        <v>#DIV/0!</v>
      </c>
      <c r="BY66" s="808" t="s">
        <v>234</v>
      </c>
      <c r="BZ66" s="16"/>
      <c r="CA66" s="16"/>
      <c r="CB66" s="25"/>
      <c r="CC66" s="963" t="e">
        <f t="shared" si="15"/>
        <v>#DIV/0!</v>
      </c>
      <c r="CD66" s="808" t="s">
        <v>234</v>
      </c>
      <c r="CE66" s="16"/>
      <c r="CF66" s="16"/>
      <c r="CG66" s="25"/>
      <c r="CH66" s="963" t="e">
        <f t="shared" si="16"/>
        <v>#DIV/0!</v>
      </c>
      <c r="CI66" s="808" t="s">
        <v>234</v>
      </c>
      <c r="CJ66" s="16"/>
      <c r="CK66" s="16"/>
      <c r="CL66" s="25"/>
      <c r="CM66" s="913" t="e">
        <f t="shared" si="17"/>
        <v>#DIV/0!</v>
      </c>
      <c r="CN66" s="15" t="s">
        <v>234</v>
      </c>
      <c r="CO66" s="16"/>
      <c r="CP66" s="16"/>
      <c r="CQ66" s="25"/>
      <c r="CR66" s="923" t="e">
        <f t="shared" si="18"/>
        <v>#DIV/0!</v>
      </c>
      <c r="CS66" s="16" t="s">
        <v>234</v>
      </c>
      <c r="CT66" s="16"/>
      <c r="CU66" s="16"/>
      <c r="CV66" s="25"/>
      <c r="CW66" s="923" t="e">
        <f t="shared" si="19"/>
        <v>#DIV/0!</v>
      </c>
      <c r="CX66" s="16" t="s">
        <v>234</v>
      </c>
      <c r="CY66" s="16"/>
      <c r="CZ66" s="16"/>
      <c r="DA66" s="25"/>
      <c r="DB66" s="923" t="e">
        <f t="shared" si="20"/>
        <v>#DIV/0!</v>
      </c>
      <c r="DC66" s="16" t="s">
        <v>234</v>
      </c>
      <c r="DD66" s="16"/>
      <c r="DE66" s="16"/>
      <c r="DF66" s="25"/>
      <c r="DG66" s="923" t="e">
        <f t="shared" si="21"/>
        <v>#DIV/0!</v>
      </c>
      <c r="DH66" s="16" t="s">
        <v>234</v>
      </c>
      <c r="DI66" s="16"/>
      <c r="DJ66" s="16"/>
      <c r="DK66" s="25"/>
      <c r="DL66" s="923" t="e">
        <f t="shared" si="22"/>
        <v>#DIV/0!</v>
      </c>
      <c r="DM66" s="16" t="s">
        <v>234</v>
      </c>
      <c r="DN66" s="16"/>
      <c r="DO66" s="16"/>
      <c r="DP66" s="25"/>
      <c r="DQ66" s="923" t="e">
        <f t="shared" si="23"/>
        <v>#DIV/0!</v>
      </c>
      <c r="DR66" s="16" t="s">
        <v>234</v>
      </c>
      <c r="DS66" s="16"/>
      <c r="DT66" s="16"/>
      <c r="DU66" s="25"/>
      <c r="DV66" s="923" t="e">
        <f t="shared" si="24"/>
        <v>#DIV/0!</v>
      </c>
      <c r="DW66" s="16" t="s">
        <v>234</v>
      </c>
      <c r="DX66" s="16"/>
      <c r="DY66" s="16"/>
      <c r="DZ66" s="25"/>
      <c r="EA66" s="923" t="e">
        <f t="shared" si="25"/>
        <v>#DIV/0!</v>
      </c>
      <c r="EB66" s="16" t="s">
        <v>234</v>
      </c>
      <c r="EC66" s="16"/>
      <c r="ED66" s="16"/>
      <c r="EE66" s="25"/>
      <c r="EF66" s="923" t="e">
        <f t="shared" si="26"/>
        <v>#DIV/0!</v>
      </c>
      <c r="EG66" s="16" t="s">
        <v>234</v>
      </c>
      <c r="EH66" s="16"/>
      <c r="EI66" s="16"/>
      <c r="EJ66" s="25"/>
      <c r="EK66" s="923" t="e">
        <f t="shared" si="27"/>
        <v>#DIV/0!</v>
      </c>
      <c r="EL66" s="16" t="s">
        <v>234</v>
      </c>
      <c r="EM66" s="16"/>
      <c r="EN66" s="16"/>
      <c r="EO66" s="25"/>
      <c r="EP66" s="923" t="e">
        <f t="shared" si="28"/>
        <v>#DIV/0!</v>
      </c>
      <c r="EQ66" s="16" t="s">
        <v>234</v>
      </c>
      <c r="ER66" s="16"/>
      <c r="ES66" s="16"/>
      <c r="ET66" s="25"/>
      <c r="EU66" s="923" t="e">
        <f t="shared" si="29"/>
        <v>#DIV/0!</v>
      </c>
      <c r="EV66" s="16" t="s">
        <v>234</v>
      </c>
      <c r="EW66" s="16"/>
      <c r="EX66" s="16"/>
      <c r="EY66" s="25"/>
      <c r="EZ66" s="923" t="e">
        <f t="shared" si="30"/>
        <v>#DIV/0!</v>
      </c>
      <c r="FA66" s="16" t="s">
        <v>234</v>
      </c>
      <c r="FB66" s="16"/>
      <c r="FC66" s="16"/>
      <c r="FD66" s="25"/>
      <c r="FE66" s="923" t="e">
        <f t="shared" si="31"/>
        <v>#DIV/0!</v>
      </c>
      <c r="FF66" s="16" t="s">
        <v>234</v>
      </c>
      <c r="FG66" s="16"/>
      <c r="FH66" s="16"/>
      <c r="FI66" s="25"/>
      <c r="FJ66" s="923" t="e">
        <f t="shared" si="32"/>
        <v>#DIV/0!</v>
      </c>
      <c r="FK66" s="16" t="s">
        <v>234</v>
      </c>
      <c r="FL66" s="16"/>
      <c r="FM66" s="16"/>
      <c r="FN66" s="25"/>
      <c r="FO66" s="923" t="e">
        <f t="shared" si="33"/>
        <v>#DIV/0!</v>
      </c>
      <c r="FP66" s="16" t="s">
        <v>234</v>
      </c>
      <c r="FQ66" s="16"/>
      <c r="FR66" s="16"/>
      <c r="FS66" s="25"/>
      <c r="FT66" s="923" t="e">
        <f t="shared" si="34"/>
        <v>#DIV/0!</v>
      </c>
      <c r="FU66" s="16" t="s">
        <v>234</v>
      </c>
      <c r="FV66" s="16"/>
      <c r="FW66" s="16"/>
      <c r="FX66" s="25"/>
      <c r="FY66" s="923" t="e">
        <f t="shared" si="35"/>
        <v>#DIV/0!</v>
      </c>
      <c r="FZ66" s="16" t="s">
        <v>234</v>
      </c>
      <c r="GA66" s="16"/>
      <c r="GB66" s="16"/>
      <c r="GC66" s="25"/>
      <c r="GD66" s="923" t="e">
        <f t="shared" si="36"/>
        <v>#DIV/0!</v>
      </c>
      <c r="GE66" s="16" t="s">
        <v>234</v>
      </c>
      <c r="GF66" s="16"/>
      <c r="GG66" s="16"/>
      <c r="GH66" s="25"/>
      <c r="GI66" s="923" t="e">
        <f t="shared" si="37"/>
        <v>#DIV/0!</v>
      </c>
      <c r="GJ66" s="16" t="s">
        <v>234</v>
      </c>
      <c r="GK66" s="16"/>
      <c r="GL66" s="16"/>
      <c r="GM66" s="25"/>
      <c r="GN66" s="923" t="e">
        <f t="shared" si="38"/>
        <v>#DIV/0!</v>
      </c>
      <c r="GO66" s="16" t="s">
        <v>234</v>
      </c>
      <c r="GP66" s="16"/>
      <c r="GQ66" s="16"/>
      <c r="GR66" s="25"/>
      <c r="GS66" s="923" t="e">
        <f t="shared" si="39"/>
        <v>#DIV/0!</v>
      </c>
      <c r="GT66" s="16" t="s">
        <v>234</v>
      </c>
      <c r="GU66" s="16"/>
      <c r="GV66" s="16"/>
      <c r="GW66" s="25"/>
      <c r="GX66" s="923" t="e">
        <f t="shared" si="40"/>
        <v>#DIV/0!</v>
      </c>
      <c r="GY66" s="16" t="s">
        <v>234</v>
      </c>
      <c r="GZ66" s="16"/>
      <c r="HA66" s="16"/>
      <c r="HB66" s="25"/>
      <c r="HC66" s="923" t="e">
        <f t="shared" si="41"/>
        <v>#DIV/0!</v>
      </c>
      <c r="HD66" s="16" t="s">
        <v>234</v>
      </c>
      <c r="HE66" s="16"/>
      <c r="HF66" s="16"/>
      <c r="HG66" s="25"/>
      <c r="HH66" s="923" t="e">
        <f t="shared" si="42"/>
        <v>#DIV/0!</v>
      </c>
      <c r="HI66" s="16" t="s">
        <v>234</v>
      </c>
      <c r="HJ66" s="16"/>
      <c r="HK66" s="16"/>
      <c r="HL66" s="25"/>
      <c r="HM66" s="923" t="e">
        <f t="shared" si="43"/>
        <v>#DIV/0!</v>
      </c>
      <c r="HN66" s="16" t="s">
        <v>234</v>
      </c>
      <c r="HO66" s="16"/>
      <c r="HP66" s="16"/>
      <c r="HQ66" s="25"/>
      <c r="HR66" s="923" t="e">
        <f t="shared" si="44"/>
        <v>#DIV/0!</v>
      </c>
      <c r="HS66" s="16" t="s">
        <v>234</v>
      </c>
      <c r="HT66" s="16"/>
      <c r="HU66" s="16"/>
      <c r="HV66" s="25"/>
      <c r="HW66" s="923" t="e">
        <f t="shared" si="45"/>
        <v>#DIV/0!</v>
      </c>
      <c r="HX66" s="16" t="s">
        <v>234</v>
      </c>
      <c r="HY66" s="16"/>
      <c r="HZ66" s="16"/>
      <c r="IA66" s="25"/>
      <c r="IB66" s="923" t="e">
        <f t="shared" si="55"/>
        <v>#DIV/0!</v>
      </c>
      <c r="IC66" s="16" t="s">
        <v>234</v>
      </c>
      <c r="ID66" s="16"/>
      <c r="IE66" s="16"/>
      <c r="IF66" s="25"/>
      <c r="IG66" s="923" t="e">
        <f t="shared" si="46"/>
        <v>#DIV/0!</v>
      </c>
      <c r="IH66" s="16" t="s">
        <v>234</v>
      </c>
      <c r="II66" s="16"/>
      <c r="IJ66" s="16"/>
      <c r="IK66" s="25"/>
      <c r="IL66" s="923" t="e">
        <f t="shared" si="47"/>
        <v>#DIV/0!</v>
      </c>
      <c r="IM66" s="16" t="s">
        <v>234</v>
      </c>
      <c r="IN66" s="16"/>
      <c r="IO66" s="16"/>
      <c r="IP66" s="25"/>
      <c r="IQ66" s="923" t="e">
        <f t="shared" si="48"/>
        <v>#DIV/0!</v>
      </c>
      <c r="IR66" s="16" t="s">
        <v>234</v>
      </c>
      <c r="IS66" s="16"/>
      <c r="IT66" s="16"/>
      <c r="IU66" s="25"/>
      <c r="IV66" s="923" t="e">
        <f t="shared" si="49"/>
        <v>#DIV/0!</v>
      </c>
      <c r="IW66" s="16" t="s">
        <v>234</v>
      </c>
      <c r="IX66" s="16"/>
      <c r="IY66" s="16"/>
      <c r="IZ66" s="25"/>
      <c r="JA66" s="923" t="e">
        <f t="shared" si="50"/>
        <v>#DIV/0!</v>
      </c>
      <c r="JB66" s="78" t="s">
        <v>234</v>
      </c>
      <c r="JC66" s="56">
        <f t="shared" si="51"/>
        <v>0</v>
      </c>
      <c r="JD66" s="56">
        <f t="shared" si="52"/>
        <v>0</v>
      </c>
      <c r="JE66" s="64">
        <f t="shared" si="53"/>
        <v>0</v>
      </c>
      <c r="JF66" s="931" t="e">
        <f t="shared" si="54"/>
        <v>#DIV/0!</v>
      </c>
    </row>
    <row r="67" spans="1:301" x14ac:dyDescent="0.25">
      <c r="A67" s="1131"/>
      <c r="B67" s="808" t="s">
        <v>232</v>
      </c>
      <c r="C67" s="16"/>
      <c r="D67" s="16"/>
      <c r="E67" s="25"/>
      <c r="F67" s="963" t="e">
        <f t="shared" si="0"/>
        <v>#DIV/0!</v>
      </c>
      <c r="G67" s="808" t="s">
        <v>232</v>
      </c>
      <c r="H67" s="16"/>
      <c r="I67" s="16"/>
      <c r="J67" s="25"/>
      <c r="K67" s="963" t="e">
        <f t="shared" si="1"/>
        <v>#DIV/0!</v>
      </c>
      <c r="L67" s="808" t="s">
        <v>232</v>
      </c>
      <c r="M67" s="16"/>
      <c r="N67" s="16"/>
      <c r="O67" s="25"/>
      <c r="P67" s="963" t="e">
        <f t="shared" si="2"/>
        <v>#DIV/0!</v>
      </c>
      <c r="Q67" s="808" t="s">
        <v>232</v>
      </c>
      <c r="R67" s="16"/>
      <c r="S67" s="16"/>
      <c r="T67" s="25"/>
      <c r="U67" s="963" t="e">
        <f t="shared" si="3"/>
        <v>#DIV/0!</v>
      </c>
      <c r="V67" s="808" t="s">
        <v>232</v>
      </c>
      <c r="W67" s="16"/>
      <c r="X67" s="16"/>
      <c r="Y67" s="25"/>
      <c r="Z67" s="963" t="e">
        <f t="shared" si="4"/>
        <v>#DIV/0!</v>
      </c>
      <c r="AA67" s="808" t="s">
        <v>232</v>
      </c>
      <c r="AB67" s="16"/>
      <c r="AC67" s="16"/>
      <c r="AD67" s="25"/>
      <c r="AE67" s="963" t="e">
        <f t="shared" si="5"/>
        <v>#DIV/0!</v>
      </c>
      <c r="AF67" s="808" t="s">
        <v>232</v>
      </c>
      <c r="AG67" s="16"/>
      <c r="AH67" s="16"/>
      <c r="AI67" s="25"/>
      <c r="AJ67" s="963" t="e">
        <f t="shared" si="6"/>
        <v>#DIV/0!</v>
      </c>
      <c r="AK67" s="808" t="s">
        <v>232</v>
      </c>
      <c r="AL67" s="16"/>
      <c r="AM67" s="16"/>
      <c r="AN67" s="25"/>
      <c r="AO67" s="963" t="e">
        <f t="shared" si="7"/>
        <v>#DIV/0!</v>
      </c>
      <c r="AP67" s="808" t="s">
        <v>232</v>
      </c>
      <c r="AQ67" s="16"/>
      <c r="AR67" s="16"/>
      <c r="AS67" s="25"/>
      <c r="AT67" s="963" t="e">
        <f t="shared" si="8"/>
        <v>#DIV/0!</v>
      </c>
      <c r="AU67" s="808" t="s">
        <v>232</v>
      </c>
      <c r="AV67" s="16"/>
      <c r="AW67" s="16"/>
      <c r="AX67" s="25"/>
      <c r="AY67" s="963" t="e">
        <f t="shared" si="9"/>
        <v>#DIV/0!</v>
      </c>
      <c r="AZ67" s="808" t="s">
        <v>232</v>
      </c>
      <c r="BA67" s="16"/>
      <c r="BB67" s="16"/>
      <c r="BC67" s="25"/>
      <c r="BD67" s="963" t="e">
        <f t="shared" si="10"/>
        <v>#DIV/0!</v>
      </c>
      <c r="BE67" s="808" t="s">
        <v>232</v>
      </c>
      <c r="BF67" s="16"/>
      <c r="BG67" s="16"/>
      <c r="BH67" s="25"/>
      <c r="BI67" s="963" t="e">
        <f t="shared" si="11"/>
        <v>#DIV/0!</v>
      </c>
      <c r="BJ67" s="808" t="s">
        <v>232</v>
      </c>
      <c r="BK67" s="16"/>
      <c r="BL67" s="16"/>
      <c r="BM67" s="25"/>
      <c r="BN67" s="963" t="e">
        <f t="shared" si="12"/>
        <v>#DIV/0!</v>
      </c>
      <c r="BO67" s="808" t="s">
        <v>232</v>
      </c>
      <c r="BP67" s="16"/>
      <c r="BQ67" s="16"/>
      <c r="BR67" s="25"/>
      <c r="BS67" s="963" t="e">
        <f t="shared" si="13"/>
        <v>#DIV/0!</v>
      </c>
      <c r="BT67" s="808" t="s">
        <v>232</v>
      </c>
      <c r="BU67" s="16"/>
      <c r="BV67" s="16"/>
      <c r="BW67" s="25"/>
      <c r="BX67" s="963" t="e">
        <f t="shared" si="14"/>
        <v>#DIV/0!</v>
      </c>
      <c r="BY67" s="808" t="s">
        <v>232</v>
      </c>
      <c r="BZ67" s="16"/>
      <c r="CA67" s="16"/>
      <c r="CB67" s="25"/>
      <c r="CC67" s="963" t="e">
        <f t="shared" si="15"/>
        <v>#DIV/0!</v>
      </c>
      <c r="CD67" s="808" t="s">
        <v>232</v>
      </c>
      <c r="CE67" s="16"/>
      <c r="CF67" s="16"/>
      <c r="CG67" s="25"/>
      <c r="CH67" s="963" t="e">
        <f t="shared" si="16"/>
        <v>#DIV/0!</v>
      </c>
      <c r="CI67" s="808" t="s">
        <v>232</v>
      </c>
      <c r="CJ67" s="16"/>
      <c r="CK67" s="16"/>
      <c r="CL67" s="25"/>
      <c r="CM67" s="913" t="e">
        <f t="shared" si="17"/>
        <v>#DIV/0!</v>
      </c>
      <c r="CN67" s="15" t="s">
        <v>232</v>
      </c>
      <c r="CO67" s="16"/>
      <c r="CP67" s="16"/>
      <c r="CQ67" s="25"/>
      <c r="CR67" s="923" t="e">
        <f t="shared" si="18"/>
        <v>#DIV/0!</v>
      </c>
      <c r="CS67" s="16" t="s">
        <v>232</v>
      </c>
      <c r="CT67" s="16"/>
      <c r="CU67" s="16"/>
      <c r="CV67" s="25"/>
      <c r="CW67" s="923" t="e">
        <f t="shared" si="19"/>
        <v>#DIV/0!</v>
      </c>
      <c r="CX67" s="16" t="s">
        <v>232</v>
      </c>
      <c r="CY67" s="16"/>
      <c r="CZ67" s="16"/>
      <c r="DA67" s="25"/>
      <c r="DB67" s="923" t="e">
        <f t="shared" si="20"/>
        <v>#DIV/0!</v>
      </c>
      <c r="DC67" s="16" t="s">
        <v>232</v>
      </c>
      <c r="DD67" s="16"/>
      <c r="DE67" s="16"/>
      <c r="DF67" s="25"/>
      <c r="DG67" s="923" t="e">
        <f t="shared" si="21"/>
        <v>#DIV/0!</v>
      </c>
      <c r="DH67" s="16" t="s">
        <v>232</v>
      </c>
      <c r="DI67" s="16"/>
      <c r="DJ67" s="16"/>
      <c r="DK67" s="25"/>
      <c r="DL67" s="923" t="e">
        <f t="shared" si="22"/>
        <v>#DIV/0!</v>
      </c>
      <c r="DM67" s="16" t="s">
        <v>232</v>
      </c>
      <c r="DN67" s="16"/>
      <c r="DO67" s="16"/>
      <c r="DP67" s="25"/>
      <c r="DQ67" s="923" t="e">
        <f t="shared" si="23"/>
        <v>#DIV/0!</v>
      </c>
      <c r="DR67" s="16" t="s">
        <v>232</v>
      </c>
      <c r="DS67" s="16"/>
      <c r="DT67" s="16"/>
      <c r="DU67" s="25"/>
      <c r="DV67" s="923" t="e">
        <f t="shared" si="24"/>
        <v>#DIV/0!</v>
      </c>
      <c r="DW67" s="16" t="s">
        <v>232</v>
      </c>
      <c r="DX67" s="16"/>
      <c r="DY67" s="16"/>
      <c r="DZ67" s="25"/>
      <c r="EA67" s="923" t="e">
        <f t="shared" si="25"/>
        <v>#DIV/0!</v>
      </c>
      <c r="EB67" s="16" t="s">
        <v>232</v>
      </c>
      <c r="EC67" s="16"/>
      <c r="ED67" s="16"/>
      <c r="EE67" s="25"/>
      <c r="EF67" s="923" t="e">
        <f t="shared" si="26"/>
        <v>#DIV/0!</v>
      </c>
      <c r="EG67" s="16" t="s">
        <v>232</v>
      </c>
      <c r="EH67" s="16"/>
      <c r="EI67" s="16"/>
      <c r="EJ67" s="25"/>
      <c r="EK67" s="923" t="e">
        <f t="shared" si="27"/>
        <v>#DIV/0!</v>
      </c>
      <c r="EL67" s="16" t="s">
        <v>232</v>
      </c>
      <c r="EM67" s="16"/>
      <c r="EN67" s="16"/>
      <c r="EO67" s="25"/>
      <c r="EP67" s="923" t="e">
        <f t="shared" si="28"/>
        <v>#DIV/0!</v>
      </c>
      <c r="EQ67" s="16" t="s">
        <v>232</v>
      </c>
      <c r="ER67" s="16"/>
      <c r="ES67" s="16"/>
      <c r="ET67" s="25"/>
      <c r="EU67" s="923" t="e">
        <f t="shared" si="29"/>
        <v>#DIV/0!</v>
      </c>
      <c r="EV67" s="16" t="s">
        <v>232</v>
      </c>
      <c r="EW67" s="16"/>
      <c r="EX67" s="16"/>
      <c r="EY67" s="25"/>
      <c r="EZ67" s="923" t="e">
        <f t="shared" si="30"/>
        <v>#DIV/0!</v>
      </c>
      <c r="FA67" s="16" t="s">
        <v>232</v>
      </c>
      <c r="FB67" s="16"/>
      <c r="FC67" s="16"/>
      <c r="FD67" s="25"/>
      <c r="FE67" s="923" t="e">
        <f t="shared" si="31"/>
        <v>#DIV/0!</v>
      </c>
      <c r="FF67" s="16" t="s">
        <v>232</v>
      </c>
      <c r="FG67" s="16"/>
      <c r="FH67" s="16"/>
      <c r="FI67" s="25"/>
      <c r="FJ67" s="923" t="e">
        <f t="shared" si="32"/>
        <v>#DIV/0!</v>
      </c>
      <c r="FK67" s="16" t="s">
        <v>232</v>
      </c>
      <c r="FL67" s="16"/>
      <c r="FM67" s="16"/>
      <c r="FN67" s="25"/>
      <c r="FO67" s="923" t="e">
        <f t="shared" si="33"/>
        <v>#DIV/0!</v>
      </c>
      <c r="FP67" s="16" t="s">
        <v>232</v>
      </c>
      <c r="FQ67" s="16"/>
      <c r="FR67" s="16"/>
      <c r="FS67" s="25"/>
      <c r="FT67" s="923" t="e">
        <f t="shared" si="34"/>
        <v>#DIV/0!</v>
      </c>
      <c r="FU67" s="16" t="s">
        <v>232</v>
      </c>
      <c r="FV67" s="16"/>
      <c r="FW67" s="16"/>
      <c r="FX67" s="25"/>
      <c r="FY67" s="923" t="e">
        <f t="shared" si="35"/>
        <v>#DIV/0!</v>
      </c>
      <c r="FZ67" s="16" t="s">
        <v>232</v>
      </c>
      <c r="GA67" s="16"/>
      <c r="GB67" s="16"/>
      <c r="GC67" s="25"/>
      <c r="GD67" s="923" t="e">
        <f t="shared" si="36"/>
        <v>#DIV/0!</v>
      </c>
      <c r="GE67" s="16" t="s">
        <v>232</v>
      </c>
      <c r="GF67" s="16"/>
      <c r="GG67" s="16"/>
      <c r="GH67" s="25"/>
      <c r="GI67" s="923" t="e">
        <f t="shared" si="37"/>
        <v>#DIV/0!</v>
      </c>
      <c r="GJ67" s="16" t="s">
        <v>232</v>
      </c>
      <c r="GK67" s="16"/>
      <c r="GL67" s="16"/>
      <c r="GM67" s="25"/>
      <c r="GN67" s="923" t="e">
        <f t="shared" si="38"/>
        <v>#DIV/0!</v>
      </c>
      <c r="GO67" s="16" t="s">
        <v>232</v>
      </c>
      <c r="GP67" s="16"/>
      <c r="GQ67" s="16"/>
      <c r="GR67" s="25"/>
      <c r="GS67" s="923" t="e">
        <f t="shared" si="39"/>
        <v>#DIV/0!</v>
      </c>
      <c r="GT67" s="16" t="s">
        <v>232</v>
      </c>
      <c r="GU67" s="16"/>
      <c r="GV67" s="16"/>
      <c r="GW67" s="25"/>
      <c r="GX67" s="923" t="e">
        <f t="shared" si="40"/>
        <v>#DIV/0!</v>
      </c>
      <c r="GY67" s="16" t="s">
        <v>232</v>
      </c>
      <c r="GZ67" s="16"/>
      <c r="HA67" s="16"/>
      <c r="HB67" s="25"/>
      <c r="HC67" s="923" t="e">
        <f t="shared" si="41"/>
        <v>#DIV/0!</v>
      </c>
      <c r="HD67" s="16" t="s">
        <v>232</v>
      </c>
      <c r="HE67" s="16"/>
      <c r="HF67" s="16"/>
      <c r="HG67" s="25"/>
      <c r="HH67" s="923" t="e">
        <f t="shared" si="42"/>
        <v>#DIV/0!</v>
      </c>
      <c r="HI67" s="16" t="s">
        <v>232</v>
      </c>
      <c r="HJ67" s="16"/>
      <c r="HK67" s="16"/>
      <c r="HL67" s="25"/>
      <c r="HM67" s="923" t="e">
        <f t="shared" si="43"/>
        <v>#DIV/0!</v>
      </c>
      <c r="HN67" s="16" t="s">
        <v>232</v>
      </c>
      <c r="HO67" s="16"/>
      <c r="HP67" s="16"/>
      <c r="HQ67" s="25"/>
      <c r="HR67" s="923" t="e">
        <f t="shared" si="44"/>
        <v>#DIV/0!</v>
      </c>
      <c r="HS67" s="16" t="s">
        <v>232</v>
      </c>
      <c r="HT67" s="16"/>
      <c r="HU67" s="16"/>
      <c r="HV67" s="25"/>
      <c r="HW67" s="923" t="e">
        <f t="shared" si="45"/>
        <v>#DIV/0!</v>
      </c>
      <c r="HX67" s="16" t="s">
        <v>232</v>
      </c>
      <c r="HY67" s="16"/>
      <c r="HZ67" s="16"/>
      <c r="IA67" s="25"/>
      <c r="IB67" s="923" t="e">
        <f t="shared" si="55"/>
        <v>#DIV/0!</v>
      </c>
      <c r="IC67" s="16" t="s">
        <v>232</v>
      </c>
      <c r="ID67" s="16"/>
      <c r="IE67" s="16"/>
      <c r="IF67" s="25"/>
      <c r="IG67" s="923" t="e">
        <f t="shared" si="46"/>
        <v>#DIV/0!</v>
      </c>
      <c r="IH67" s="16" t="s">
        <v>232</v>
      </c>
      <c r="II67" s="16"/>
      <c r="IJ67" s="16"/>
      <c r="IK67" s="25"/>
      <c r="IL67" s="923" t="e">
        <f t="shared" si="47"/>
        <v>#DIV/0!</v>
      </c>
      <c r="IM67" s="16" t="s">
        <v>232</v>
      </c>
      <c r="IN67" s="16"/>
      <c r="IO67" s="16"/>
      <c r="IP67" s="25"/>
      <c r="IQ67" s="923" t="e">
        <f t="shared" si="48"/>
        <v>#DIV/0!</v>
      </c>
      <c r="IR67" s="16" t="s">
        <v>232</v>
      </c>
      <c r="IS67" s="16"/>
      <c r="IT67" s="16"/>
      <c r="IU67" s="25"/>
      <c r="IV67" s="923" t="e">
        <f t="shared" si="49"/>
        <v>#DIV/0!</v>
      </c>
      <c r="IW67" s="16" t="s">
        <v>232</v>
      </c>
      <c r="IX67" s="16"/>
      <c r="IY67" s="16"/>
      <c r="IZ67" s="25"/>
      <c r="JA67" s="923" t="e">
        <f t="shared" si="50"/>
        <v>#DIV/0!</v>
      </c>
      <c r="JB67" s="78" t="s">
        <v>232</v>
      </c>
      <c r="JC67" s="56">
        <f t="shared" si="51"/>
        <v>0</v>
      </c>
      <c r="JD67" s="56">
        <f t="shared" si="52"/>
        <v>0</v>
      </c>
      <c r="JE67" s="64">
        <f t="shared" si="53"/>
        <v>0</v>
      </c>
      <c r="JF67" s="931" t="e">
        <f t="shared" si="54"/>
        <v>#DIV/0!</v>
      </c>
    </row>
    <row r="68" spans="1:301" x14ac:dyDescent="0.25">
      <c r="A68" s="1131"/>
      <c r="B68" s="808" t="s">
        <v>236</v>
      </c>
      <c r="C68" s="16"/>
      <c r="D68" s="16"/>
      <c r="E68" s="25"/>
      <c r="F68" s="963" t="e">
        <f t="shared" si="0"/>
        <v>#DIV/0!</v>
      </c>
      <c r="G68" s="808" t="s">
        <v>236</v>
      </c>
      <c r="H68" s="16"/>
      <c r="I68" s="16"/>
      <c r="J68" s="25"/>
      <c r="K68" s="963" t="e">
        <f t="shared" si="1"/>
        <v>#DIV/0!</v>
      </c>
      <c r="L68" s="808" t="s">
        <v>236</v>
      </c>
      <c r="M68" s="16"/>
      <c r="N68" s="16"/>
      <c r="O68" s="25"/>
      <c r="P68" s="963" t="e">
        <f t="shared" si="2"/>
        <v>#DIV/0!</v>
      </c>
      <c r="Q68" s="808" t="s">
        <v>236</v>
      </c>
      <c r="R68" s="16"/>
      <c r="S68" s="16"/>
      <c r="T68" s="25"/>
      <c r="U68" s="963" t="e">
        <f t="shared" si="3"/>
        <v>#DIV/0!</v>
      </c>
      <c r="V68" s="808" t="s">
        <v>236</v>
      </c>
      <c r="W68" s="16"/>
      <c r="X68" s="16"/>
      <c r="Y68" s="25"/>
      <c r="Z68" s="963" t="e">
        <f t="shared" si="4"/>
        <v>#DIV/0!</v>
      </c>
      <c r="AA68" s="808" t="s">
        <v>236</v>
      </c>
      <c r="AB68" s="16"/>
      <c r="AC68" s="16"/>
      <c r="AD68" s="25"/>
      <c r="AE68" s="963" t="e">
        <f t="shared" si="5"/>
        <v>#DIV/0!</v>
      </c>
      <c r="AF68" s="808" t="s">
        <v>236</v>
      </c>
      <c r="AG68" s="16"/>
      <c r="AH68" s="16"/>
      <c r="AI68" s="25"/>
      <c r="AJ68" s="963" t="e">
        <f t="shared" si="6"/>
        <v>#DIV/0!</v>
      </c>
      <c r="AK68" s="808" t="s">
        <v>236</v>
      </c>
      <c r="AL68" s="16"/>
      <c r="AM68" s="16"/>
      <c r="AN68" s="25"/>
      <c r="AO68" s="963" t="e">
        <f t="shared" si="7"/>
        <v>#DIV/0!</v>
      </c>
      <c r="AP68" s="808" t="s">
        <v>236</v>
      </c>
      <c r="AQ68" s="16"/>
      <c r="AR68" s="16"/>
      <c r="AS68" s="25"/>
      <c r="AT68" s="963" t="e">
        <f t="shared" si="8"/>
        <v>#DIV/0!</v>
      </c>
      <c r="AU68" s="808" t="s">
        <v>236</v>
      </c>
      <c r="AV68" s="16"/>
      <c r="AW68" s="16"/>
      <c r="AX68" s="25"/>
      <c r="AY68" s="963" t="e">
        <f t="shared" si="9"/>
        <v>#DIV/0!</v>
      </c>
      <c r="AZ68" s="808" t="s">
        <v>236</v>
      </c>
      <c r="BA68" s="16"/>
      <c r="BB68" s="16"/>
      <c r="BC68" s="25"/>
      <c r="BD68" s="963" t="e">
        <f t="shared" si="10"/>
        <v>#DIV/0!</v>
      </c>
      <c r="BE68" s="808" t="s">
        <v>236</v>
      </c>
      <c r="BF68" s="16"/>
      <c r="BG68" s="16"/>
      <c r="BH68" s="25"/>
      <c r="BI68" s="963" t="e">
        <f t="shared" si="11"/>
        <v>#DIV/0!</v>
      </c>
      <c r="BJ68" s="808" t="s">
        <v>236</v>
      </c>
      <c r="BK68" s="16"/>
      <c r="BL68" s="16"/>
      <c r="BM68" s="25"/>
      <c r="BN68" s="963" t="e">
        <f t="shared" si="12"/>
        <v>#DIV/0!</v>
      </c>
      <c r="BO68" s="808" t="s">
        <v>236</v>
      </c>
      <c r="BP68" s="16"/>
      <c r="BQ68" s="16"/>
      <c r="BR68" s="25"/>
      <c r="BS68" s="963" t="e">
        <f t="shared" si="13"/>
        <v>#DIV/0!</v>
      </c>
      <c r="BT68" s="808" t="s">
        <v>236</v>
      </c>
      <c r="BU68" s="16"/>
      <c r="BV68" s="16"/>
      <c r="BW68" s="25"/>
      <c r="BX68" s="963" t="e">
        <f t="shared" si="14"/>
        <v>#DIV/0!</v>
      </c>
      <c r="BY68" s="808" t="s">
        <v>236</v>
      </c>
      <c r="BZ68" s="16"/>
      <c r="CA68" s="16"/>
      <c r="CB68" s="25"/>
      <c r="CC68" s="963" t="e">
        <f t="shared" si="15"/>
        <v>#DIV/0!</v>
      </c>
      <c r="CD68" s="808" t="s">
        <v>236</v>
      </c>
      <c r="CE68" s="16"/>
      <c r="CF68" s="16"/>
      <c r="CG68" s="25"/>
      <c r="CH68" s="963" t="e">
        <f t="shared" si="16"/>
        <v>#DIV/0!</v>
      </c>
      <c r="CI68" s="808" t="s">
        <v>236</v>
      </c>
      <c r="CJ68" s="16"/>
      <c r="CK68" s="16"/>
      <c r="CL68" s="25"/>
      <c r="CM68" s="913" t="e">
        <f t="shared" si="17"/>
        <v>#DIV/0!</v>
      </c>
      <c r="CN68" s="15" t="s">
        <v>236</v>
      </c>
      <c r="CO68" s="16"/>
      <c r="CP68" s="16"/>
      <c r="CQ68" s="25"/>
      <c r="CR68" s="923" t="e">
        <f t="shared" si="18"/>
        <v>#DIV/0!</v>
      </c>
      <c r="CS68" s="16" t="s">
        <v>236</v>
      </c>
      <c r="CT68" s="16"/>
      <c r="CU68" s="16"/>
      <c r="CV68" s="25"/>
      <c r="CW68" s="923" t="e">
        <f t="shared" si="19"/>
        <v>#DIV/0!</v>
      </c>
      <c r="CX68" s="16" t="s">
        <v>236</v>
      </c>
      <c r="CY68" s="16"/>
      <c r="CZ68" s="16"/>
      <c r="DA68" s="25"/>
      <c r="DB68" s="923" t="e">
        <f t="shared" si="20"/>
        <v>#DIV/0!</v>
      </c>
      <c r="DC68" s="16" t="s">
        <v>236</v>
      </c>
      <c r="DD68" s="16"/>
      <c r="DE68" s="16"/>
      <c r="DF68" s="25"/>
      <c r="DG68" s="923" t="e">
        <f t="shared" si="21"/>
        <v>#DIV/0!</v>
      </c>
      <c r="DH68" s="16" t="s">
        <v>236</v>
      </c>
      <c r="DI68" s="16"/>
      <c r="DJ68" s="16"/>
      <c r="DK68" s="25"/>
      <c r="DL68" s="923" t="e">
        <f t="shared" si="22"/>
        <v>#DIV/0!</v>
      </c>
      <c r="DM68" s="16" t="s">
        <v>236</v>
      </c>
      <c r="DN68" s="16"/>
      <c r="DO68" s="16"/>
      <c r="DP68" s="25"/>
      <c r="DQ68" s="923" t="e">
        <f t="shared" si="23"/>
        <v>#DIV/0!</v>
      </c>
      <c r="DR68" s="16" t="s">
        <v>236</v>
      </c>
      <c r="DS68" s="16"/>
      <c r="DT68" s="16"/>
      <c r="DU68" s="25"/>
      <c r="DV68" s="923" t="e">
        <f t="shared" si="24"/>
        <v>#DIV/0!</v>
      </c>
      <c r="DW68" s="16" t="s">
        <v>236</v>
      </c>
      <c r="DX68" s="16"/>
      <c r="DY68" s="16"/>
      <c r="DZ68" s="25"/>
      <c r="EA68" s="923" t="e">
        <f t="shared" si="25"/>
        <v>#DIV/0!</v>
      </c>
      <c r="EB68" s="16" t="s">
        <v>236</v>
      </c>
      <c r="EC68" s="16"/>
      <c r="ED68" s="16"/>
      <c r="EE68" s="25"/>
      <c r="EF68" s="923" t="e">
        <f t="shared" si="26"/>
        <v>#DIV/0!</v>
      </c>
      <c r="EG68" s="16" t="s">
        <v>236</v>
      </c>
      <c r="EH68" s="16"/>
      <c r="EI68" s="16"/>
      <c r="EJ68" s="25"/>
      <c r="EK68" s="923" t="e">
        <f t="shared" si="27"/>
        <v>#DIV/0!</v>
      </c>
      <c r="EL68" s="16" t="s">
        <v>236</v>
      </c>
      <c r="EM68" s="16"/>
      <c r="EN68" s="16"/>
      <c r="EO68" s="25"/>
      <c r="EP68" s="923" t="e">
        <f t="shared" si="28"/>
        <v>#DIV/0!</v>
      </c>
      <c r="EQ68" s="16" t="s">
        <v>236</v>
      </c>
      <c r="ER68" s="16"/>
      <c r="ES68" s="16"/>
      <c r="ET68" s="25"/>
      <c r="EU68" s="923" t="e">
        <f t="shared" si="29"/>
        <v>#DIV/0!</v>
      </c>
      <c r="EV68" s="16" t="s">
        <v>236</v>
      </c>
      <c r="EW68" s="16"/>
      <c r="EX68" s="16"/>
      <c r="EY68" s="25"/>
      <c r="EZ68" s="923" t="e">
        <f t="shared" si="30"/>
        <v>#DIV/0!</v>
      </c>
      <c r="FA68" s="16" t="s">
        <v>236</v>
      </c>
      <c r="FB68" s="16"/>
      <c r="FC68" s="16"/>
      <c r="FD68" s="25"/>
      <c r="FE68" s="923" t="e">
        <f t="shared" si="31"/>
        <v>#DIV/0!</v>
      </c>
      <c r="FF68" s="16" t="s">
        <v>236</v>
      </c>
      <c r="FG68" s="16"/>
      <c r="FH68" s="16"/>
      <c r="FI68" s="25"/>
      <c r="FJ68" s="923" t="e">
        <f t="shared" si="32"/>
        <v>#DIV/0!</v>
      </c>
      <c r="FK68" s="16" t="s">
        <v>236</v>
      </c>
      <c r="FL68" s="16"/>
      <c r="FM68" s="16"/>
      <c r="FN68" s="25"/>
      <c r="FO68" s="923" t="e">
        <f t="shared" si="33"/>
        <v>#DIV/0!</v>
      </c>
      <c r="FP68" s="16" t="s">
        <v>236</v>
      </c>
      <c r="FQ68" s="16"/>
      <c r="FR68" s="16"/>
      <c r="FS68" s="25"/>
      <c r="FT68" s="923" t="e">
        <f t="shared" si="34"/>
        <v>#DIV/0!</v>
      </c>
      <c r="FU68" s="16" t="s">
        <v>236</v>
      </c>
      <c r="FV68" s="16"/>
      <c r="FW68" s="16"/>
      <c r="FX68" s="25"/>
      <c r="FY68" s="923" t="e">
        <f t="shared" si="35"/>
        <v>#DIV/0!</v>
      </c>
      <c r="FZ68" s="16" t="s">
        <v>236</v>
      </c>
      <c r="GA68" s="16"/>
      <c r="GB68" s="16"/>
      <c r="GC68" s="25"/>
      <c r="GD68" s="923" t="e">
        <f t="shared" si="36"/>
        <v>#DIV/0!</v>
      </c>
      <c r="GE68" s="16" t="s">
        <v>236</v>
      </c>
      <c r="GF68" s="16"/>
      <c r="GG68" s="16"/>
      <c r="GH68" s="25"/>
      <c r="GI68" s="923" t="e">
        <f t="shared" si="37"/>
        <v>#DIV/0!</v>
      </c>
      <c r="GJ68" s="16" t="s">
        <v>236</v>
      </c>
      <c r="GK68" s="16"/>
      <c r="GL68" s="16"/>
      <c r="GM68" s="25"/>
      <c r="GN68" s="923" t="e">
        <f t="shared" si="38"/>
        <v>#DIV/0!</v>
      </c>
      <c r="GO68" s="16" t="s">
        <v>236</v>
      </c>
      <c r="GP68" s="16"/>
      <c r="GQ68" s="16"/>
      <c r="GR68" s="25"/>
      <c r="GS68" s="923" t="e">
        <f t="shared" si="39"/>
        <v>#DIV/0!</v>
      </c>
      <c r="GT68" s="16" t="s">
        <v>236</v>
      </c>
      <c r="GU68" s="16"/>
      <c r="GV68" s="16"/>
      <c r="GW68" s="25"/>
      <c r="GX68" s="923" t="e">
        <f t="shared" si="40"/>
        <v>#DIV/0!</v>
      </c>
      <c r="GY68" s="16" t="s">
        <v>236</v>
      </c>
      <c r="GZ68" s="16"/>
      <c r="HA68" s="16"/>
      <c r="HB68" s="25"/>
      <c r="HC68" s="923" t="e">
        <f t="shared" si="41"/>
        <v>#DIV/0!</v>
      </c>
      <c r="HD68" s="16" t="s">
        <v>236</v>
      </c>
      <c r="HE68" s="16"/>
      <c r="HF68" s="16"/>
      <c r="HG68" s="25"/>
      <c r="HH68" s="923" t="e">
        <f t="shared" si="42"/>
        <v>#DIV/0!</v>
      </c>
      <c r="HI68" s="16" t="s">
        <v>236</v>
      </c>
      <c r="HJ68" s="16"/>
      <c r="HK68" s="16"/>
      <c r="HL68" s="25"/>
      <c r="HM68" s="923" t="e">
        <f t="shared" si="43"/>
        <v>#DIV/0!</v>
      </c>
      <c r="HN68" s="16" t="s">
        <v>236</v>
      </c>
      <c r="HO68" s="16"/>
      <c r="HP68" s="16"/>
      <c r="HQ68" s="25"/>
      <c r="HR68" s="923" t="e">
        <f t="shared" si="44"/>
        <v>#DIV/0!</v>
      </c>
      <c r="HS68" s="16" t="s">
        <v>236</v>
      </c>
      <c r="HT68" s="16"/>
      <c r="HU68" s="16"/>
      <c r="HV68" s="25"/>
      <c r="HW68" s="923" t="e">
        <f t="shared" si="45"/>
        <v>#DIV/0!</v>
      </c>
      <c r="HX68" s="16" t="s">
        <v>236</v>
      </c>
      <c r="HY68" s="16"/>
      <c r="HZ68" s="16"/>
      <c r="IA68" s="25"/>
      <c r="IB68" s="923" t="e">
        <f t="shared" si="55"/>
        <v>#DIV/0!</v>
      </c>
      <c r="IC68" s="16" t="s">
        <v>236</v>
      </c>
      <c r="ID68" s="16"/>
      <c r="IE68" s="16"/>
      <c r="IF68" s="25"/>
      <c r="IG68" s="923" t="e">
        <f t="shared" si="46"/>
        <v>#DIV/0!</v>
      </c>
      <c r="IH68" s="16" t="s">
        <v>236</v>
      </c>
      <c r="II68" s="16"/>
      <c r="IJ68" s="16"/>
      <c r="IK68" s="25"/>
      <c r="IL68" s="923" t="e">
        <f t="shared" si="47"/>
        <v>#DIV/0!</v>
      </c>
      <c r="IM68" s="16" t="s">
        <v>236</v>
      </c>
      <c r="IN68" s="16"/>
      <c r="IO68" s="16"/>
      <c r="IP68" s="25"/>
      <c r="IQ68" s="923" t="e">
        <f t="shared" si="48"/>
        <v>#DIV/0!</v>
      </c>
      <c r="IR68" s="16" t="s">
        <v>236</v>
      </c>
      <c r="IS68" s="16"/>
      <c r="IT68" s="16"/>
      <c r="IU68" s="25"/>
      <c r="IV68" s="923" t="e">
        <f t="shared" si="49"/>
        <v>#DIV/0!</v>
      </c>
      <c r="IW68" s="16" t="s">
        <v>236</v>
      </c>
      <c r="IX68" s="16"/>
      <c r="IY68" s="16"/>
      <c r="IZ68" s="25"/>
      <c r="JA68" s="923" t="e">
        <f t="shared" si="50"/>
        <v>#DIV/0!</v>
      </c>
      <c r="JB68" s="78" t="s">
        <v>236</v>
      </c>
      <c r="JC68" s="56">
        <f t="shared" si="51"/>
        <v>0</v>
      </c>
      <c r="JD68" s="56">
        <f t="shared" si="52"/>
        <v>0</v>
      </c>
      <c r="JE68" s="64">
        <f t="shared" si="53"/>
        <v>0</v>
      </c>
      <c r="JF68" s="931" t="e">
        <f t="shared" si="54"/>
        <v>#DIV/0!</v>
      </c>
    </row>
    <row r="69" spans="1:301" x14ac:dyDescent="0.25">
      <c r="A69" s="1132" t="s">
        <v>306</v>
      </c>
      <c r="B69" s="226" t="s">
        <v>228</v>
      </c>
      <c r="C69" s="227"/>
      <c r="D69" s="227"/>
      <c r="E69" s="228"/>
      <c r="F69" s="964" t="e">
        <f t="shared" ref="F69:F73" si="56">D69/C69</f>
        <v>#DIV/0!</v>
      </c>
      <c r="G69" s="950" t="s">
        <v>228</v>
      </c>
      <c r="H69" s="227"/>
      <c r="I69" s="227"/>
      <c r="J69" s="228"/>
      <c r="K69" s="964" t="e">
        <f t="shared" ref="K69:K73" si="57">H69/I69</f>
        <v>#DIV/0!</v>
      </c>
      <c r="L69" s="950" t="s">
        <v>228</v>
      </c>
      <c r="M69" s="227"/>
      <c r="N69" s="227"/>
      <c r="O69" s="228"/>
      <c r="P69" s="964" t="e">
        <f t="shared" ref="P69:P73" si="58">N69/M69</f>
        <v>#DIV/0!</v>
      </c>
      <c r="Q69" s="950" t="s">
        <v>228</v>
      </c>
      <c r="R69" s="227"/>
      <c r="S69" s="227"/>
      <c r="T69" s="228"/>
      <c r="U69" s="964" t="e">
        <f t="shared" ref="U69:U73" si="59">S69/R69</f>
        <v>#DIV/0!</v>
      </c>
      <c r="V69" s="950" t="s">
        <v>228</v>
      </c>
      <c r="W69" s="227"/>
      <c r="X69" s="227"/>
      <c r="Y69" s="228"/>
      <c r="Z69" s="964" t="e">
        <f t="shared" ref="Z69:Z73" si="60">X69/W69</f>
        <v>#DIV/0!</v>
      </c>
      <c r="AA69" s="950" t="s">
        <v>228</v>
      </c>
      <c r="AB69" s="227"/>
      <c r="AC69" s="227"/>
      <c r="AD69" s="228"/>
      <c r="AE69" s="964" t="e">
        <f t="shared" ref="AE69:AE73" si="61">AC69/AB69</f>
        <v>#DIV/0!</v>
      </c>
      <c r="AF69" s="950" t="s">
        <v>228</v>
      </c>
      <c r="AG69" s="227"/>
      <c r="AH69" s="227"/>
      <c r="AI69" s="228"/>
      <c r="AJ69" s="964" t="e">
        <f t="shared" ref="AJ69:AJ73" si="62">AH69/AG69</f>
        <v>#DIV/0!</v>
      </c>
      <c r="AK69" s="950" t="s">
        <v>228</v>
      </c>
      <c r="AL69" s="227"/>
      <c r="AM69" s="227"/>
      <c r="AN69" s="228"/>
      <c r="AO69" s="964" t="e">
        <f t="shared" ref="AO69:AO73" si="63">AM69/AL69</f>
        <v>#DIV/0!</v>
      </c>
      <c r="AP69" s="950" t="s">
        <v>228</v>
      </c>
      <c r="AQ69" s="227"/>
      <c r="AR69" s="227"/>
      <c r="AS69" s="228"/>
      <c r="AT69" s="964" t="e">
        <f t="shared" ref="AT69:AT73" si="64">AR69/AQ69</f>
        <v>#DIV/0!</v>
      </c>
      <c r="AU69" s="950" t="s">
        <v>228</v>
      </c>
      <c r="AV69" s="227"/>
      <c r="AW69" s="227"/>
      <c r="AX69" s="228"/>
      <c r="AY69" s="964" t="e">
        <f t="shared" ref="AY69:AY73" si="65">AW69/AV69</f>
        <v>#DIV/0!</v>
      </c>
      <c r="AZ69" s="950" t="s">
        <v>228</v>
      </c>
      <c r="BA69" s="227"/>
      <c r="BB69" s="227"/>
      <c r="BC69" s="228"/>
      <c r="BD69" s="964" t="e">
        <f t="shared" ref="BD69:BD73" si="66">BB69/BA69</f>
        <v>#DIV/0!</v>
      </c>
      <c r="BE69" s="950" t="s">
        <v>228</v>
      </c>
      <c r="BF69" s="227"/>
      <c r="BG69" s="227"/>
      <c r="BH69" s="228"/>
      <c r="BI69" s="964" t="e">
        <f t="shared" ref="BI69:BI73" si="67">BG69/BF69</f>
        <v>#DIV/0!</v>
      </c>
      <c r="BJ69" s="950" t="s">
        <v>228</v>
      </c>
      <c r="BK69" s="227"/>
      <c r="BL69" s="227"/>
      <c r="BM69" s="228"/>
      <c r="BN69" s="964" t="e">
        <f t="shared" ref="BN69:BN73" si="68">BL69/BK69</f>
        <v>#DIV/0!</v>
      </c>
      <c r="BO69" s="950" t="s">
        <v>228</v>
      </c>
      <c r="BP69" s="227"/>
      <c r="BQ69" s="227"/>
      <c r="BR69" s="228"/>
      <c r="BS69" s="964" t="e">
        <f t="shared" ref="BS69:BS73" si="69">BQ69/BP69</f>
        <v>#DIV/0!</v>
      </c>
      <c r="BT69" s="950" t="s">
        <v>228</v>
      </c>
      <c r="BU69" s="227"/>
      <c r="BV69" s="227"/>
      <c r="BW69" s="228"/>
      <c r="BX69" s="964" t="e">
        <f t="shared" ref="BX69:BX73" si="70">BV69/BU69</f>
        <v>#DIV/0!</v>
      </c>
      <c r="BY69" s="950" t="s">
        <v>228</v>
      </c>
      <c r="BZ69" s="227"/>
      <c r="CA69" s="227"/>
      <c r="CB69" s="228"/>
      <c r="CC69" s="964" t="e">
        <f t="shared" ref="CC69:CC73" si="71">CA69/BZ69</f>
        <v>#DIV/0!</v>
      </c>
      <c r="CD69" s="950" t="s">
        <v>228</v>
      </c>
      <c r="CE69" s="227"/>
      <c r="CF69" s="227"/>
      <c r="CG69" s="228"/>
      <c r="CH69" s="964" t="e">
        <f t="shared" ref="CH69:CH73" si="72">CF69/CE69</f>
        <v>#DIV/0!</v>
      </c>
      <c r="CI69" s="950" t="s">
        <v>228</v>
      </c>
      <c r="CJ69" s="227"/>
      <c r="CK69" s="227"/>
      <c r="CL69" s="228"/>
      <c r="CM69" s="915" t="e">
        <f t="shared" ref="CM69:CM73" si="73">CK69/CJ69</f>
        <v>#DIV/0!</v>
      </c>
      <c r="CN69" s="226" t="s">
        <v>228</v>
      </c>
      <c r="CO69" s="227"/>
      <c r="CP69" s="227"/>
      <c r="CQ69" s="228"/>
      <c r="CR69" s="926" t="e">
        <f t="shared" ref="CR69:CR73" si="74">CP69/CO69</f>
        <v>#DIV/0!</v>
      </c>
      <c r="CS69" s="227" t="s">
        <v>228</v>
      </c>
      <c r="CT69" s="227"/>
      <c r="CU69" s="227"/>
      <c r="CV69" s="228"/>
      <c r="CW69" s="926" t="e">
        <f t="shared" ref="CW69:CW73" si="75">CU69/CT69</f>
        <v>#DIV/0!</v>
      </c>
      <c r="CX69" s="227" t="s">
        <v>228</v>
      </c>
      <c r="CY69" s="227"/>
      <c r="CZ69" s="227"/>
      <c r="DA69" s="228"/>
      <c r="DB69" s="926" t="e">
        <f t="shared" ref="DB69:DB73" si="76">CZ69/CY69</f>
        <v>#DIV/0!</v>
      </c>
      <c r="DC69" s="227" t="s">
        <v>228</v>
      </c>
      <c r="DD69" s="227"/>
      <c r="DE69" s="227"/>
      <c r="DF69" s="228"/>
      <c r="DG69" s="926" t="e">
        <f t="shared" ref="DG69:DG73" si="77">DE69/DD69</f>
        <v>#DIV/0!</v>
      </c>
      <c r="DH69" s="227" t="s">
        <v>228</v>
      </c>
      <c r="DI69" s="227"/>
      <c r="DJ69" s="227"/>
      <c r="DK69" s="228"/>
      <c r="DL69" s="926" t="e">
        <f t="shared" ref="DL69:DL73" si="78">DJ69/DI69</f>
        <v>#DIV/0!</v>
      </c>
      <c r="DM69" s="227" t="s">
        <v>228</v>
      </c>
      <c r="DN69" s="227">
        <v>1</v>
      </c>
      <c r="DO69" s="227"/>
      <c r="DP69" s="228"/>
      <c r="DQ69" s="926">
        <f>DO69/DN69</f>
        <v>0</v>
      </c>
      <c r="DR69" s="227" t="s">
        <v>228</v>
      </c>
      <c r="DS69" s="227"/>
      <c r="DT69" s="227"/>
      <c r="DU69" s="228"/>
      <c r="DV69" s="926" t="e">
        <f>DT69/DS69</f>
        <v>#DIV/0!</v>
      </c>
      <c r="DW69" s="227" t="s">
        <v>228</v>
      </c>
      <c r="DX69" s="227"/>
      <c r="DY69" s="227"/>
      <c r="DZ69" s="228"/>
      <c r="EA69" s="926" t="e">
        <f>DY69/DX69</f>
        <v>#DIV/0!</v>
      </c>
      <c r="EB69" s="227" t="s">
        <v>228</v>
      </c>
      <c r="EC69" s="227"/>
      <c r="ED69" s="227"/>
      <c r="EE69" s="228"/>
      <c r="EF69" s="926" t="e">
        <f>ED69/EC69</f>
        <v>#DIV/0!</v>
      </c>
      <c r="EG69" s="227" t="s">
        <v>228</v>
      </c>
      <c r="EH69" s="227"/>
      <c r="EI69" s="227"/>
      <c r="EJ69" s="228"/>
      <c r="EK69" s="926" t="e">
        <f>EI69/EH69</f>
        <v>#DIV/0!</v>
      </c>
      <c r="EL69" s="227" t="s">
        <v>228</v>
      </c>
      <c r="EM69" s="227"/>
      <c r="EN69" s="227"/>
      <c r="EO69" s="228"/>
      <c r="EP69" s="926" t="e">
        <f>EN69/EM69</f>
        <v>#DIV/0!</v>
      </c>
      <c r="EQ69" s="227" t="s">
        <v>228</v>
      </c>
      <c r="ER69" s="227"/>
      <c r="ES69" s="227"/>
      <c r="ET69" s="228"/>
      <c r="EU69" s="926" t="e">
        <f>ES69/ER69</f>
        <v>#DIV/0!</v>
      </c>
      <c r="EV69" s="227" t="s">
        <v>228</v>
      </c>
      <c r="EW69" s="227"/>
      <c r="EX69" s="227"/>
      <c r="EY69" s="228"/>
      <c r="EZ69" s="926" t="e">
        <f>EX69/EW69</f>
        <v>#DIV/0!</v>
      </c>
      <c r="FA69" s="227" t="s">
        <v>228</v>
      </c>
      <c r="FB69" s="227"/>
      <c r="FC69" s="227"/>
      <c r="FD69" s="228"/>
      <c r="FE69" s="926" t="e">
        <f>FC69/FB69</f>
        <v>#DIV/0!</v>
      </c>
      <c r="FF69" s="227" t="s">
        <v>228</v>
      </c>
      <c r="FG69" s="227"/>
      <c r="FH69" s="227"/>
      <c r="FI69" s="228"/>
      <c r="FJ69" s="926" t="e">
        <f>FH69/FG69</f>
        <v>#DIV/0!</v>
      </c>
      <c r="FK69" s="227" t="s">
        <v>228</v>
      </c>
      <c r="FL69" s="227"/>
      <c r="FM69" s="227"/>
      <c r="FN69" s="228"/>
      <c r="FO69" s="926" t="e">
        <f>FM69/FL69</f>
        <v>#DIV/0!</v>
      </c>
      <c r="FP69" s="227" t="s">
        <v>228</v>
      </c>
      <c r="FQ69" s="227"/>
      <c r="FR69" s="227"/>
      <c r="FS69" s="228"/>
      <c r="FT69" s="926" t="e">
        <f>FR69/FQ69</f>
        <v>#DIV/0!</v>
      </c>
      <c r="FU69" s="227" t="s">
        <v>228</v>
      </c>
      <c r="FV69" s="227"/>
      <c r="FW69" s="227"/>
      <c r="FX69" s="228"/>
      <c r="FY69" s="926" t="e">
        <f>FW69/FV69</f>
        <v>#DIV/0!</v>
      </c>
      <c r="FZ69" s="227" t="s">
        <v>228</v>
      </c>
      <c r="GA69" s="227"/>
      <c r="GB69" s="227"/>
      <c r="GC69" s="228"/>
      <c r="GD69" s="926" t="e">
        <f>GB69/GA69</f>
        <v>#DIV/0!</v>
      </c>
      <c r="GE69" s="227" t="s">
        <v>228</v>
      </c>
      <c r="GF69" s="227"/>
      <c r="GG69" s="227"/>
      <c r="GH69" s="228"/>
      <c r="GI69" s="926" t="e">
        <f>GG69/GF69</f>
        <v>#DIV/0!</v>
      </c>
      <c r="GJ69" s="227" t="s">
        <v>228</v>
      </c>
      <c r="GK69" s="227"/>
      <c r="GL69" s="227"/>
      <c r="GM69" s="228"/>
      <c r="GN69" s="926" t="e">
        <f>GL69/GK69</f>
        <v>#DIV/0!</v>
      </c>
      <c r="GO69" s="227" t="s">
        <v>228</v>
      </c>
      <c r="GP69" s="227"/>
      <c r="GQ69" s="227"/>
      <c r="GR69" s="228"/>
      <c r="GS69" s="926" t="e">
        <f>GQ69/GP69</f>
        <v>#DIV/0!</v>
      </c>
      <c r="GT69" s="227" t="s">
        <v>228</v>
      </c>
      <c r="GU69" s="227"/>
      <c r="GV69" s="227"/>
      <c r="GW69" s="228"/>
      <c r="GX69" s="926" t="e">
        <f>GV69/GU69</f>
        <v>#DIV/0!</v>
      </c>
      <c r="GY69" s="227" t="s">
        <v>228</v>
      </c>
      <c r="GZ69" s="227"/>
      <c r="HA69" s="227"/>
      <c r="HB69" s="228"/>
      <c r="HC69" s="926" t="e">
        <f>HA69/GZ69</f>
        <v>#DIV/0!</v>
      </c>
      <c r="HD69" s="227" t="s">
        <v>228</v>
      </c>
      <c r="HE69" s="227"/>
      <c r="HF69" s="227"/>
      <c r="HG69" s="228"/>
      <c r="HH69" s="926" t="e">
        <f>HF69/HE69</f>
        <v>#DIV/0!</v>
      </c>
      <c r="HI69" s="227" t="s">
        <v>228</v>
      </c>
      <c r="HJ69" s="227"/>
      <c r="HK69" s="227"/>
      <c r="HL69" s="228"/>
      <c r="HM69" s="926" t="e">
        <f>HK69/HJ69</f>
        <v>#DIV/0!</v>
      </c>
      <c r="HN69" s="227" t="s">
        <v>228</v>
      </c>
      <c r="HO69" s="227"/>
      <c r="HP69" s="227"/>
      <c r="HQ69" s="228"/>
      <c r="HR69" s="926" t="e">
        <f>HP69/HO69</f>
        <v>#DIV/0!</v>
      </c>
      <c r="HS69" s="227" t="s">
        <v>228</v>
      </c>
      <c r="HT69" s="227"/>
      <c r="HU69" s="227"/>
      <c r="HV69" s="228"/>
      <c r="HW69" s="926" t="e">
        <f>HU69/HT69</f>
        <v>#DIV/0!</v>
      </c>
      <c r="HX69" s="227" t="s">
        <v>228</v>
      </c>
      <c r="HY69" s="227"/>
      <c r="HZ69" s="227"/>
      <c r="IA69" s="228"/>
      <c r="IB69" s="926" t="e">
        <f>HZ69/HY69</f>
        <v>#DIV/0!</v>
      </c>
      <c r="IC69" s="227" t="s">
        <v>228</v>
      </c>
      <c r="ID69" s="227"/>
      <c r="IE69" s="227"/>
      <c r="IF69" s="228"/>
      <c r="IG69" s="926" t="e">
        <f>IE69/ID69</f>
        <v>#DIV/0!</v>
      </c>
      <c r="IH69" s="227" t="s">
        <v>228</v>
      </c>
      <c r="II69" s="227"/>
      <c r="IJ69" s="227"/>
      <c r="IK69" s="228"/>
      <c r="IL69" s="926" t="e">
        <f>IJ69/II69</f>
        <v>#DIV/0!</v>
      </c>
      <c r="IM69" s="227" t="s">
        <v>228</v>
      </c>
      <c r="IN69" s="227"/>
      <c r="IO69" s="227"/>
      <c r="IP69" s="228"/>
      <c r="IQ69" s="926" t="e">
        <f>IO69/IN69</f>
        <v>#DIV/0!</v>
      </c>
      <c r="IR69" s="227" t="s">
        <v>228</v>
      </c>
      <c r="IS69" s="227"/>
      <c r="IT69" s="227"/>
      <c r="IU69" s="228"/>
      <c r="IV69" s="926" t="e">
        <f>IT69/IS69</f>
        <v>#DIV/0!</v>
      </c>
      <c r="IW69" s="227" t="s">
        <v>228</v>
      </c>
      <c r="IX69" s="227"/>
      <c r="IY69" s="227"/>
      <c r="IZ69" s="228"/>
      <c r="JA69" s="926" t="e">
        <f>IY69/IX69</f>
        <v>#DIV/0!</v>
      </c>
      <c r="JB69" s="410" t="s">
        <v>228</v>
      </c>
      <c r="JC69" s="528">
        <f t="shared" ref="JC69:JC73" si="79">C69+H69+M69+R69+W69+AB69+AG69+AL69+AQ69+AV69+BA69+BF69+BK69+BP69+BU69+BZ69+CE69+CJ69+CO69+CT69+CY69+DD69+DI69+DN69+DS69+DX69+EC69+EH69+EM69+ER69+EW69+FB69+FG69+FL69+FQ69+FV69+GA69+GF69+GK69+GP69+GU69+GZ69+HE69+HJ69+HO69+HT69+HY69+ID69+II69+IN69+IS69+IX69</f>
        <v>1</v>
      </c>
      <c r="JD69" s="528">
        <f t="shared" ref="JD69:JD73" si="80">D69+I69+N69+S69+X69+AC69+AH69+AM69+AR69+AW69+BB69+BG69+BL69+BQ69+BV69+CA69+CF69+CK69+CP69+CU69+CZ69+DE69+DJ69+DO69+DT69+DY69+ED69+EI69+EN69+ES69+EX69+FC69+FH69+FM69+FR69+FW69+GB69+GG69+GL69+GQ69+GV69+HA69+HF69+HK69+HP69+HU69+HZ69+IE69+IJ69+IO69+IT69+IY69</f>
        <v>0</v>
      </c>
      <c r="JE69" s="411">
        <f t="shared" ref="JE69:JE73" si="81">E69+J69+O69+T69+Y69+AD69+AI69+AN69+AS69+AX69+BC69+BH69+BM69+BR69+BW69+CB69+CG69+CL69+CQ69+CV69+DA69+DF69+DK69+DP69+DU69+DZ69+EE69+EJ69+EO69+ET69+EY69+FD69+FI69+FN69+FS69+FX69+GC69+GH69+GM69+GR69+GW69+HB69+HG69+HL69+HQ69+HV69+IA69+IF69+IK69+IP69+IU69+IZ69</f>
        <v>0</v>
      </c>
      <c r="JF69" s="935">
        <f t="shared" ref="JF69:JF73" si="82">JD69/JC69</f>
        <v>0</v>
      </c>
    </row>
    <row r="70" spans="1:301" x14ac:dyDescent="0.25">
      <c r="A70" s="1133"/>
      <c r="B70" s="226" t="s">
        <v>230</v>
      </c>
      <c r="C70" s="227"/>
      <c r="D70" s="227"/>
      <c r="E70" s="228"/>
      <c r="F70" s="964" t="e">
        <f t="shared" si="56"/>
        <v>#DIV/0!</v>
      </c>
      <c r="G70" s="950" t="s">
        <v>230</v>
      </c>
      <c r="H70" s="227"/>
      <c r="I70" s="227"/>
      <c r="J70" s="228"/>
      <c r="K70" s="964" t="e">
        <f t="shared" si="57"/>
        <v>#DIV/0!</v>
      </c>
      <c r="L70" s="950" t="s">
        <v>230</v>
      </c>
      <c r="M70" s="227"/>
      <c r="N70" s="227"/>
      <c r="O70" s="228"/>
      <c r="P70" s="964" t="e">
        <f t="shared" si="58"/>
        <v>#DIV/0!</v>
      </c>
      <c r="Q70" s="950" t="s">
        <v>230</v>
      </c>
      <c r="R70" s="227"/>
      <c r="S70" s="227"/>
      <c r="T70" s="228"/>
      <c r="U70" s="964" t="e">
        <f t="shared" si="59"/>
        <v>#DIV/0!</v>
      </c>
      <c r="V70" s="950" t="s">
        <v>230</v>
      </c>
      <c r="W70" s="227"/>
      <c r="X70" s="227"/>
      <c r="Y70" s="228"/>
      <c r="Z70" s="964" t="e">
        <f t="shared" si="60"/>
        <v>#DIV/0!</v>
      </c>
      <c r="AA70" s="950" t="s">
        <v>230</v>
      </c>
      <c r="AB70" s="227"/>
      <c r="AC70" s="227"/>
      <c r="AD70" s="228"/>
      <c r="AE70" s="964" t="e">
        <f t="shared" si="61"/>
        <v>#DIV/0!</v>
      </c>
      <c r="AF70" s="950" t="s">
        <v>230</v>
      </c>
      <c r="AG70" s="227"/>
      <c r="AH70" s="227"/>
      <c r="AI70" s="228"/>
      <c r="AJ70" s="964" t="e">
        <f t="shared" si="62"/>
        <v>#DIV/0!</v>
      </c>
      <c r="AK70" s="950" t="s">
        <v>230</v>
      </c>
      <c r="AL70" s="227"/>
      <c r="AM70" s="227"/>
      <c r="AN70" s="228"/>
      <c r="AO70" s="964" t="e">
        <f t="shared" si="63"/>
        <v>#DIV/0!</v>
      </c>
      <c r="AP70" s="950" t="s">
        <v>230</v>
      </c>
      <c r="AQ70" s="227"/>
      <c r="AR70" s="227"/>
      <c r="AS70" s="228"/>
      <c r="AT70" s="964" t="e">
        <f t="shared" si="64"/>
        <v>#DIV/0!</v>
      </c>
      <c r="AU70" s="950" t="s">
        <v>230</v>
      </c>
      <c r="AV70" s="227"/>
      <c r="AW70" s="227"/>
      <c r="AX70" s="228"/>
      <c r="AY70" s="964" t="e">
        <f t="shared" si="65"/>
        <v>#DIV/0!</v>
      </c>
      <c r="AZ70" s="950" t="s">
        <v>230</v>
      </c>
      <c r="BA70" s="227"/>
      <c r="BB70" s="227"/>
      <c r="BC70" s="228"/>
      <c r="BD70" s="964" t="e">
        <f t="shared" si="66"/>
        <v>#DIV/0!</v>
      </c>
      <c r="BE70" s="950" t="s">
        <v>230</v>
      </c>
      <c r="BF70" s="227"/>
      <c r="BG70" s="227"/>
      <c r="BH70" s="228"/>
      <c r="BI70" s="964" t="e">
        <f t="shared" si="67"/>
        <v>#DIV/0!</v>
      </c>
      <c r="BJ70" s="950" t="s">
        <v>230</v>
      </c>
      <c r="BK70" s="227"/>
      <c r="BL70" s="227"/>
      <c r="BM70" s="228"/>
      <c r="BN70" s="964" t="e">
        <f t="shared" si="68"/>
        <v>#DIV/0!</v>
      </c>
      <c r="BO70" s="950" t="s">
        <v>230</v>
      </c>
      <c r="BP70" s="227"/>
      <c r="BQ70" s="227"/>
      <c r="BR70" s="228"/>
      <c r="BS70" s="964" t="e">
        <f t="shared" si="69"/>
        <v>#DIV/0!</v>
      </c>
      <c r="BT70" s="950" t="s">
        <v>230</v>
      </c>
      <c r="BU70" s="227"/>
      <c r="BV70" s="227"/>
      <c r="BW70" s="228"/>
      <c r="BX70" s="964" t="e">
        <f t="shared" si="70"/>
        <v>#DIV/0!</v>
      </c>
      <c r="BY70" s="950" t="s">
        <v>230</v>
      </c>
      <c r="BZ70" s="227"/>
      <c r="CA70" s="227"/>
      <c r="CB70" s="228"/>
      <c r="CC70" s="964" t="e">
        <f t="shared" si="71"/>
        <v>#DIV/0!</v>
      </c>
      <c r="CD70" s="950" t="s">
        <v>230</v>
      </c>
      <c r="CE70" s="227"/>
      <c r="CF70" s="227"/>
      <c r="CG70" s="228"/>
      <c r="CH70" s="964" t="e">
        <f t="shared" si="72"/>
        <v>#DIV/0!</v>
      </c>
      <c r="CI70" s="950" t="s">
        <v>230</v>
      </c>
      <c r="CJ70" s="227"/>
      <c r="CK70" s="227"/>
      <c r="CL70" s="228"/>
      <c r="CM70" s="915" t="e">
        <f t="shared" si="73"/>
        <v>#DIV/0!</v>
      </c>
      <c r="CN70" s="226" t="s">
        <v>230</v>
      </c>
      <c r="CO70" s="227"/>
      <c r="CP70" s="227"/>
      <c r="CQ70" s="228"/>
      <c r="CR70" s="926" t="e">
        <f t="shared" si="74"/>
        <v>#DIV/0!</v>
      </c>
      <c r="CS70" s="227" t="s">
        <v>230</v>
      </c>
      <c r="CT70" s="227"/>
      <c r="CU70" s="227"/>
      <c r="CV70" s="228"/>
      <c r="CW70" s="926" t="e">
        <f t="shared" si="75"/>
        <v>#DIV/0!</v>
      </c>
      <c r="CX70" s="227" t="s">
        <v>230</v>
      </c>
      <c r="CY70" s="227"/>
      <c r="CZ70" s="227"/>
      <c r="DA70" s="228"/>
      <c r="DB70" s="926" t="e">
        <f t="shared" si="76"/>
        <v>#DIV/0!</v>
      </c>
      <c r="DC70" s="227" t="s">
        <v>230</v>
      </c>
      <c r="DD70" s="227"/>
      <c r="DE70" s="227"/>
      <c r="DF70" s="228"/>
      <c r="DG70" s="926" t="e">
        <f t="shared" si="77"/>
        <v>#DIV/0!</v>
      </c>
      <c r="DH70" s="227" t="s">
        <v>230</v>
      </c>
      <c r="DI70" s="227"/>
      <c r="DJ70" s="227"/>
      <c r="DK70" s="228"/>
      <c r="DL70" s="926" t="e">
        <f t="shared" si="78"/>
        <v>#DIV/0!</v>
      </c>
      <c r="DM70" s="227" t="s">
        <v>230</v>
      </c>
      <c r="DN70" s="227"/>
      <c r="DO70" s="227"/>
      <c r="DP70" s="228"/>
      <c r="DQ70" s="926" t="e">
        <f t="shared" ref="DQ70:DQ73" si="83">DO70/DN70</f>
        <v>#DIV/0!</v>
      </c>
      <c r="DR70" s="227" t="s">
        <v>230</v>
      </c>
      <c r="DS70" s="227"/>
      <c r="DT70" s="227"/>
      <c r="DU70" s="228"/>
      <c r="DV70" s="926" t="e">
        <f t="shared" ref="DV70:DV73" si="84">DT70/DS70</f>
        <v>#DIV/0!</v>
      </c>
      <c r="DW70" s="227" t="s">
        <v>230</v>
      </c>
      <c r="DX70" s="227"/>
      <c r="DY70" s="227"/>
      <c r="DZ70" s="228"/>
      <c r="EA70" s="926" t="e">
        <f t="shared" ref="EA70:EA73" si="85">DY70/DX70</f>
        <v>#DIV/0!</v>
      </c>
      <c r="EB70" s="227" t="s">
        <v>230</v>
      </c>
      <c r="EC70" s="227">
        <v>2</v>
      </c>
      <c r="ED70" s="227">
        <v>1</v>
      </c>
      <c r="EE70" s="228">
        <v>19990</v>
      </c>
      <c r="EF70" s="926">
        <f t="shared" ref="EF70:EF73" si="86">ED70/EC70</f>
        <v>0.5</v>
      </c>
      <c r="EG70" s="227" t="s">
        <v>230</v>
      </c>
      <c r="EH70" s="227">
        <v>2</v>
      </c>
      <c r="EI70" s="227"/>
      <c r="EJ70" s="228"/>
      <c r="EK70" s="926">
        <f t="shared" ref="EK70:EK73" si="87">EI70/EH70</f>
        <v>0</v>
      </c>
      <c r="EL70" s="227" t="s">
        <v>230</v>
      </c>
      <c r="EM70" s="227"/>
      <c r="EN70" s="227"/>
      <c r="EO70" s="228"/>
      <c r="EP70" s="926" t="e">
        <f t="shared" ref="EP70:EP73" si="88">EN70/EM70</f>
        <v>#DIV/0!</v>
      </c>
      <c r="EQ70" s="227" t="s">
        <v>230</v>
      </c>
      <c r="ER70" s="227"/>
      <c r="ES70" s="227"/>
      <c r="ET70" s="228"/>
      <c r="EU70" s="926" t="e">
        <f t="shared" ref="EU70:EU73" si="89">ES70/ER70</f>
        <v>#DIV/0!</v>
      </c>
      <c r="EV70" s="227" t="s">
        <v>230</v>
      </c>
      <c r="EW70" s="227"/>
      <c r="EX70" s="227"/>
      <c r="EY70" s="228"/>
      <c r="EZ70" s="926" t="e">
        <f t="shared" ref="EZ70:EZ73" si="90">EX70/EW70</f>
        <v>#DIV/0!</v>
      </c>
      <c r="FA70" s="227" t="s">
        <v>230</v>
      </c>
      <c r="FB70" s="227"/>
      <c r="FC70" s="227"/>
      <c r="FD70" s="228"/>
      <c r="FE70" s="926" t="e">
        <f t="shared" ref="FE70:FE73" si="91">FC70/FB70</f>
        <v>#DIV/0!</v>
      </c>
      <c r="FF70" s="227" t="s">
        <v>230</v>
      </c>
      <c r="FG70" s="227"/>
      <c r="FH70" s="227"/>
      <c r="FI70" s="228"/>
      <c r="FJ70" s="926" t="e">
        <f t="shared" ref="FJ70:FJ73" si="92">FH70/FG70</f>
        <v>#DIV/0!</v>
      </c>
      <c r="FK70" s="227" t="s">
        <v>230</v>
      </c>
      <c r="FL70" s="227"/>
      <c r="FM70" s="227"/>
      <c r="FN70" s="228"/>
      <c r="FO70" s="926" t="e">
        <f t="shared" ref="FO70:FO73" si="93">FM70/FL70</f>
        <v>#DIV/0!</v>
      </c>
      <c r="FP70" s="227" t="s">
        <v>230</v>
      </c>
      <c r="FQ70" s="227"/>
      <c r="FR70" s="227"/>
      <c r="FS70" s="228"/>
      <c r="FT70" s="926" t="e">
        <f t="shared" ref="FT70:FT73" si="94">FR70/FQ70</f>
        <v>#DIV/0!</v>
      </c>
      <c r="FU70" s="227" t="s">
        <v>230</v>
      </c>
      <c r="FV70" s="227"/>
      <c r="FW70" s="227"/>
      <c r="FX70" s="228"/>
      <c r="FY70" s="926" t="e">
        <f t="shared" ref="FY70:FY73" si="95">FW70/FV70</f>
        <v>#DIV/0!</v>
      </c>
      <c r="FZ70" s="227" t="s">
        <v>230</v>
      </c>
      <c r="GA70" s="227"/>
      <c r="GB70" s="227"/>
      <c r="GC70" s="228"/>
      <c r="GD70" s="926" t="e">
        <f t="shared" ref="GD70:GD73" si="96">GB70/GA70</f>
        <v>#DIV/0!</v>
      </c>
      <c r="GE70" s="227" t="s">
        <v>230</v>
      </c>
      <c r="GF70" s="227"/>
      <c r="GG70" s="227"/>
      <c r="GH70" s="228"/>
      <c r="GI70" s="926" t="e">
        <f t="shared" ref="GI70:GI73" si="97">GG70/GF70</f>
        <v>#DIV/0!</v>
      </c>
      <c r="GJ70" s="227" t="s">
        <v>230</v>
      </c>
      <c r="GK70" s="227"/>
      <c r="GL70" s="227"/>
      <c r="GM70" s="228"/>
      <c r="GN70" s="926" t="e">
        <f t="shared" ref="GN70:GN73" si="98">GL70/GK70</f>
        <v>#DIV/0!</v>
      </c>
      <c r="GO70" s="227" t="s">
        <v>230</v>
      </c>
      <c r="GP70" s="227"/>
      <c r="GQ70" s="227"/>
      <c r="GR70" s="228"/>
      <c r="GS70" s="926" t="e">
        <f t="shared" ref="GS70:GS73" si="99">GQ70/GP70</f>
        <v>#DIV/0!</v>
      </c>
      <c r="GT70" s="227" t="s">
        <v>230</v>
      </c>
      <c r="GU70" s="227"/>
      <c r="GV70" s="227"/>
      <c r="GW70" s="228"/>
      <c r="GX70" s="926" t="e">
        <f t="shared" ref="GX70:GX73" si="100">GV70/GU70</f>
        <v>#DIV/0!</v>
      </c>
      <c r="GY70" s="227" t="s">
        <v>230</v>
      </c>
      <c r="GZ70" s="227"/>
      <c r="HA70" s="227"/>
      <c r="HB70" s="228"/>
      <c r="HC70" s="926" t="e">
        <f t="shared" ref="HC70:HC73" si="101">HA70/GZ70</f>
        <v>#DIV/0!</v>
      </c>
      <c r="HD70" s="227" t="s">
        <v>230</v>
      </c>
      <c r="HE70" s="227"/>
      <c r="HF70" s="227"/>
      <c r="HG70" s="228"/>
      <c r="HH70" s="926" t="e">
        <f t="shared" ref="HH70:HH73" si="102">HF70/HE70</f>
        <v>#DIV/0!</v>
      </c>
      <c r="HI70" s="227" t="s">
        <v>230</v>
      </c>
      <c r="HJ70" s="227"/>
      <c r="HK70" s="227"/>
      <c r="HL70" s="228"/>
      <c r="HM70" s="926" t="e">
        <f t="shared" ref="HM70:HM73" si="103">HK70/HJ70</f>
        <v>#DIV/0!</v>
      </c>
      <c r="HN70" s="227" t="s">
        <v>230</v>
      </c>
      <c r="HO70" s="227"/>
      <c r="HP70" s="227"/>
      <c r="HQ70" s="228"/>
      <c r="HR70" s="926" t="e">
        <f t="shared" ref="HR70:HR73" si="104">HP70/HO70</f>
        <v>#DIV/0!</v>
      </c>
      <c r="HS70" s="227" t="s">
        <v>230</v>
      </c>
      <c r="HT70" s="227"/>
      <c r="HU70" s="227"/>
      <c r="HV70" s="228"/>
      <c r="HW70" s="926" t="e">
        <f t="shared" ref="HW70:HW73" si="105">HU70/HT70</f>
        <v>#DIV/0!</v>
      </c>
      <c r="HX70" s="227" t="s">
        <v>230</v>
      </c>
      <c r="HY70" s="227"/>
      <c r="HZ70" s="227"/>
      <c r="IA70" s="228"/>
      <c r="IB70" s="926" t="e">
        <f t="shared" ref="IB70:IB73" si="106">HZ70/HY70</f>
        <v>#DIV/0!</v>
      </c>
      <c r="IC70" s="227" t="s">
        <v>230</v>
      </c>
      <c r="ID70" s="227"/>
      <c r="IE70" s="227"/>
      <c r="IF70" s="228"/>
      <c r="IG70" s="926" t="e">
        <f t="shared" ref="IG70:IG73" si="107">IE70/ID70</f>
        <v>#DIV/0!</v>
      </c>
      <c r="IH70" s="227" t="s">
        <v>230</v>
      </c>
      <c r="II70" s="227"/>
      <c r="IJ70" s="227"/>
      <c r="IK70" s="228"/>
      <c r="IL70" s="926" t="e">
        <f t="shared" ref="IL70:IL73" si="108">IJ70/II70</f>
        <v>#DIV/0!</v>
      </c>
      <c r="IM70" s="227" t="s">
        <v>230</v>
      </c>
      <c r="IN70" s="227"/>
      <c r="IO70" s="227"/>
      <c r="IP70" s="228"/>
      <c r="IQ70" s="926" t="e">
        <f t="shared" ref="IQ70:IQ73" si="109">IO70/IN70</f>
        <v>#DIV/0!</v>
      </c>
      <c r="IR70" s="227" t="s">
        <v>230</v>
      </c>
      <c r="IS70" s="227"/>
      <c r="IT70" s="227"/>
      <c r="IU70" s="228"/>
      <c r="IV70" s="926" t="e">
        <f t="shared" ref="IV70:IV73" si="110">IT70/IS70</f>
        <v>#DIV/0!</v>
      </c>
      <c r="IW70" s="227" t="s">
        <v>230</v>
      </c>
      <c r="IX70" s="227"/>
      <c r="IY70" s="227"/>
      <c r="IZ70" s="228"/>
      <c r="JA70" s="926" t="e">
        <f t="shared" ref="JA70:JA73" si="111">IY70/IX70</f>
        <v>#DIV/0!</v>
      </c>
      <c r="JB70" s="410" t="s">
        <v>230</v>
      </c>
      <c r="JC70" s="528">
        <f t="shared" si="79"/>
        <v>4</v>
      </c>
      <c r="JD70" s="528">
        <f t="shared" si="80"/>
        <v>1</v>
      </c>
      <c r="JE70" s="411">
        <f t="shared" si="81"/>
        <v>19990</v>
      </c>
      <c r="JF70" s="935">
        <f t="shared" si="82"/>
        <v>0.25</v>
      </c>
    </row>
    <row r="71" spans="1:301" x14ac:dyDescent="0.25">
      <c r="A71" s="1133"/>
      <c r="B71" s="226" t="s">
        <v>234</v>
      </c>
      <c r="C71" s="227"/>
      <c r="D71" s="227"/>
      <c r="E71" s="228"/>
      <c r="F71" s="964" t="e">
        <f t="shared" si="56"/>
        <v>#DIV/0!</v>
      </c>
      <c r="G71" s="950" t="s">
        <v>234</v>
      </c>
      <c r="H71" s="227"/>
      <c r="I71" s="227"/>
      <c r="J71" s="228"/>
      <c r="K71" s="964" t="e">
        <f>H71/I71</f>
        <v>#DIV/0!</v>
      </c>
      <c r="L71" s="950" t="s">
        <v>234</v>
      </c>
      <c r="M71" s="227"/>
      <c r="N71" s="227"/>
      <c r="O71" s="228"/>
      <c r="P71" s="964" t="e">
        <f t="shared" si="58"/>
        <v>#DIV/0!</v>
      </c>
      <c r="Q71" s="950" t="s">
        <v>234</v>
      </c>
      <c r="R71" s="227"/>
      <c r="S71" s="227"/>
      <c r="T71" s="228"/>
      <c r="U71" s="964" t="e">
        <f t="shared" si="59"/>
        <v>#DIV/0!</v>
      </c>
      <c r="V71" s="950" t="s">
        <v>234</v>
      </c>
      <c r="W71" s="227"/>
      <c r="X71" s="227"/>
      <c r="Y71" s="228"/>
      <c r="Z71" s="964" t="e">
        <f t="shared" si="60"/>
        <v>#DIV/0!</v>
      </c>
      <c r="AA71" s="950" t="s">
        <v>234</v>
      </c>
      <c r="AB71" s="227"/>
      <c r="AC71" s="227"/>
      <c r="AD71" s="228"/>
      <c r="AE71" s="964" t="e">
        <f t="shared" si="61"/>
        <v>#DIV/0!</v>
      </c>
      <c r="AF71" s="950" t="s">
        <v>234</v>
      </c>
      <c r="AG71" s="227"/>
      <c r="AH71" s="227"/>
      <c r="AI71" s="228"/>
      <c r="AJ71" s="964" t="e">
        <f t="shared" si="62"/>
        <v>#DIV/0!</v>
      </c>
      <c r="AK71" s="950" t="s">
        <v>234</v>
      </c>
      <c r="AL71" s="227"/>
      <c r="AM71" s="227"/>
      <c r="AN71" s="228"/>
      <c r="AO71" s="964" t="e">
        <f t="shared" si="63"/>
        <v>#DIV/0!</v>
      </c>
      <c r="AP71" s="950" t="s">
        <v>234</v>
      </c>
      <c r="AQ71" s="227"/>
      <c r="AR71" s="227"/>
      <c r="AS71" s="228"/>
      <c r="AT71" s="964" t="e">
        <f t="shared" si="64"/>
        <v>#DIV/0!</v>
      </c>
      <c r="AU71" s="950" t="s">
        <v>234</v>
      </c>
      <c r="AV71" s="227"/>
      <c r="AW71" s="227"/>
      <c r="AX71" s="228"/>
      <c r="AY71" s="964" t="e">
        <f t="shared" si="65"/>
        <v>#DIV/0!</v>
      </c>
      <c r="AZ71" s="950" t="s">
        <v>234</v>
      </c>
      <c r="BA71" s="227"/>
      <c r="BB71" s="227"/>
      <c r="BC71" s="228"/>
      <c r="BD71" s="964" t="e">
        <f t="shared" si="66"/>
        <v>#DIV/0!</v>
      </c>
      <c r="BE71" s="950" t="s">
        <v>234</v>
      </c>
      <c r="BF71" s="227"/>
      <c r="BG71" s="227"/>
      <c r="BH71" s="228"/>
      <c r="BI71" s="964" t="e">
        <f t="shared" si="67"/>
        <v>#DIV/0!</v>
      </c>
      <c r="BJ71" s="950" t="s">
        <v>234</v>
      </c>
      <c r="BK71" s="227"/>
      <c r="BL71" s="227"/>
      <c r="BM71" s="228"/>
      <c r="BN71" s="964" t="e">
        <f t="shared" si="68"/>
        <v>#DIV/0!</v>
      </c>
      <c r="BO71" s="950" t="s">
        <v>234</v>
      </c>
      <c r="BP71" s="227"/>
      <c r="BQ71" s="227"/>
      <c r="BR71" s="228"/>
      <c r="BS71" s="964" t="e">
        <f t="shared" si="69"/>
        <v>#DIV/0!</v>
      </c>
      <c r="BT71" s="950" t="s">
        <v>234</v>
      </c>
      <c r="BU71" s="227"/>
      <c r="BV71" s="227"/>
      <c r="BW71" s="228"/>
      <c r="BX71" s="964" t="e">
        <f t="shared" si="70"/>
        <v>#DIV/0!</v>
      </c>
      <c r="BY71" s="950" t="s">
        <v>234</v>
      </c>
      <c r="BZ71" s="227"/>
      <c r="CA71" s="227"/>
      <c r="CB71" s="228"/>
      <c r="CC71" s="964" t="e">
        <f t="shared" si="71"/>
        <v>#DIV/0!</v>
      </c>
      <c r="CD71" s="950" t="s">
        <v>234</v>
      </c>
      <c r="CE71" s="227"/>
      <c r="CF71" s="227"/>
      <c r="CG71" s="228"/>
      <c r="CH71" s="964" t="e">
        <f t="shared" si="72"/>
        <v>#DIV/0!</v>
      </c>
      <c r="CI71" s="950" t="s">
        <v>234</v>
      </c>
      <c r="CJ71" s="227"/>
      <c r="CK71" s="227"/>
      <c r="CL71" s="228"/>
      <c r="CM71" s="915" t="e">
        <f t="shared" si="73"/>
        <v>#DIV/0!</v>
      </c>
      <c r="CN71" s="226" t="s">
        <v>234</v>
      </c>
      <c r="CO71" s="227"/>
      <c r="CP71" s="227"/>
      <c r="CQ71" s="228"/>
      <c r="CR71" s="926" t="e">
        <f t="shared" si="74"/>
        <v>#DIV/0!</v>
      </c>
      <c r="CS71" s="227" t="s">
        <v>234</v>
      </c>
      <c r="CT71" s="227"/>
      <c r="CU71" s="227"/>
      <c r="CV71" s="228"/>
      <c r="CW71" s="926" t="e">
        <f t="shared" si="75"/>
        <v>#DIV/0!</v>
      </c>
      <c r="CX71" s="227" t="s">
        <v>234</v>
      </c>
      <c r="CY71" s="227"/>
      <c r="CZ71" s="227"/>
      <c r="DA71" s="228"/>
      <c r="DB71" s="926" t="e">
        <f t="shared" si="76"/>
        <v>#DIV/0!</v>
      </c>
      <c r="DC71" s="227" t="s">
        <v>234</v>
      </c>
      <c r="DD71" s="227"/>
      <c r="DE71" s="227"/>
      <c r="DF71" s="228"/>
      <c r="DG71" s="926" t="e">
        <f t="shared" si="77"/>
        <v>#DIV/0!</v>
      </c>
      <c r="DH71" s="227" t="s">
        <v>234</v>
      </c>
      <c r="DI71" s="227"/>
      <c r="DJ71" s="227"/>
      <c r="DK71" s="228"/>
      <c r="DL71" s="926" t="e">
        <f t="shared" si="78"/>
        <v>#DIV/0!</v>
      </c>
      <c r="DM71" s="227" t="s">
        <v>234</v>
      </c>
      <c r="DN71" s="227"/>
      <c r="DO71" s="227"/>
      <c r="DP71" s="228"/>
      <c r="DQ71" s="926" t="e">
        <f t="shared" si="83"/>
        <v>#DIV/0!</v>
      </c>
      <c r="DR71" s="227" t="s">
        <v>234</v>
      </c>
      <c r="DS71" s="227"/>
      <c r="DT71" s="227"/>
      <c r="DU71" s="228"/>
      <c r="DV71" s="926" t="e">
        <f t="shared" si="84"/>
        <v>#DIV/0!</v>
      </c>
      <c r="DW71" s="227" t="s">
        <v>234</v>
      </c>
      <c r="DX71" s="227"/>
      <c r="DY71" s="227"/>
      <c r="DZ71" s="228"/>
      <c r="EA71" s="926" t="e">
        <f t="shared" si="85"/>
        <v>#DIV/0!</v>
      </c>
      <c r="EB71" s="227" t="s">
        <v>234</v>
      </c>
      <c r="EC71" s="227"/>
      <c r="ED71" s="227"/>
      <c r="EE71" s="228"/>
      <c r="EF71" s="926" t="e">
        <f t="shared" si="86"/>
        <v>#DIV/0!</v>
      </c>
      <c r="EG71" s="227" t="s">
        <v>234</v>
      </c>
      <c r="EH71" s="227"/>
      <c r="EI71" s="227"/>
      <c r="EJ71" s="228"/>
      <c r="EK71" s="926" t="e">
        <f t="shared" si="87"/>
        <v>#DIV/0!</v>
      </c>
      <c r="EL71" s="227" t="s">
        <v>234</v>
      </c>
      <c r="EM71" s="227"/>
      <c r="EN71" s="227"/>
      <c r="EO71" s="228"/>
      <c r="EP71" s="926" t="e">
        <f t="shared" si="88"/>
        <v>#DIV/0!</v>
      </c>
      <c r="EQ71" s="227" t="s">
        <v>234</v>
      </c>
      <c r="ER71" s="227"/>
      <c r="ES71" s="227"/>
      <c r="ET71" s="228"/>
      <c r="EU71" s="926" t="e">
        <f t="shared" si="89"/>
        <v>#DIV/0!</v>
      </c>
      <c r="EV71" s="227" t="s">
        <v>234</v>
      </c>
      <c r="EW71" s="227"/>
      <c r="EX71" s="227"/>
      <c r="EY71" s="228"/>
      <c r="EZ71" s="926" t="e">
        <f t="shared" si="90"/>
        <v>#DIV/0!</v>
      </c>
      <c r="FA71" s="227" t="s">
        <v>234</v>
      </c>
      <c r="FB71" s="227"/>
      <c r="FC71" s="227"/>
      <c r="FD71" s="228"/>
      <c r="FE71" s="926" t="e">
        <f t="shared" si="91"/>
        <v>#DIV/0!</v>
      </c>
      <c r="FF71" s="227" t="s">
        <v>234</v>
      </c>
      <c r="FG71" s="227"/>
      <c r="FH71" s="227"/>
      <c r="FI71" s="228"/>
      <c r="FJ71" s="926" t="e">
        <f t="shared" si="92"/>
        <v>#DIV/0!</v>
      </c>
      <c r="FK71" s="227" t="s">
        <v>234</v>
      </c>
      <c r="FL71" s="227"/>
      <c r="FM71" s="227"/>
      <c r="FN71" s="228"/>
      <c r="FO71" s="926" t="e">
        <f t="shared" si="93"/>
        <v>#DIV/0!</v>
      </c>
      <c r="FP71" s="227" t="s">
        <v>234</v>
      </c>
      <c r="FQ71" s="227"/>
      <c r="FR71" s="227"/>
      <c r="FS71" s="228"/>
      <c r="FT71" s="926" t="e">
        <f t="shared" si="94"/>
        <v>#DIV/0!</v>
      </c>
      <c r="FU71" s="227" t="s">
        <v>234</v>
      </c>
      <c r="FV71" s="227"/>
      <c r="FW71" s="227"/>
      <c r="FX71" s="228"/>
      <c r="FY71" s="926" t="e">
        <f t="shared" si="95"/>
        <v>#DIV/0!</v>
      </c>
      <c r="FZ71" s="227" t="s">
        <v>234</v>
      </c>
      <c r="GA71" s="227"/>
      <c r="GB71" s="227"/>
      <c r="GC71" s="228"/>
      <c r="GD71" s="926" t="e">
        <f t="shared" si="96"/>
        <v>#DIV/0!</v>
      </c>
      <c r="GE71" s="227" t="s">
        <v>234</v>
      </c>
      <c r="GF71" s="227"/>
      <c r="GG71" s="227"/>
      <c r="GH71" s="228"/>
      <c r="GI71" s="926" t="e">
        <f t="shared" si="97"/>
        <v>#DIV/0!</v>
      </c>
      <c r="GJ71" s="227" t="s">
        <v>234</v>
      </c>
      <c r="GK71" s="227"/>
      <c r="GL71" s="227"/>
      <c r="GM71" s="228"/>
      <c r="GN71" s="926" t="e">
        <f t="shared" si="98"/>
        <v>#DIV/0!</v>
      </c>
      <c r="GO71" s="227" t="s">
        <v>234</v>
      </c>
      <c r="GP71" s="227"/>
      <c r="GQ71" s="227"/>
      <c r="GR71" s="228"/>
      <c r="GS71" s="926" t="e">
        <f t="shared" si="99"/>
        <v>#DIV/0!</v>
      </c>
      <c r="GT71" s="227" t="s">
        <v>234</v>
      </c>
      <c r="GU71" s="227"/>
      <c r="GV71" s="227"/>
      <c r="GW71" s="228"/>
      <c r="GX71" s="926" t="e">
        <f t="shared" si="100"/>
        <v>#DIV/0!</v>
      </c>
      <c r="GY71" s="227" t="s">
        <v>234</v>
      </c>
      <c r="GZ71" s="227"/>
      <c r="HA71" s="227"/>
      <c r="HB71" s="228"/>
      <c r="HC71" s="926" t="e">
        <f t="shared" si="101"/>
        <v>#DIV/0!</v>
      </c>
      <c r="HD71" s="227" t="s">
        <v>234</v>
      </c>
      <c r="HE71" s="227"/>
      <c r="HF71" s="227"/>
      <c r="HG71" s="228"/>
      <c r="HH71" s="926" t="e">
        <f t="shared" si="102"/>
        <v>#DIV/0!</v>
      </c>
      <c r="HI71" s="227" t="s">
        <v>234</v>
      </c>
      <c r="HJ71" s="227"/>
      <c r="HK71" s="227"/>
      <c r="HL71" s="228"/>
      <c r="HM71" s="926" t="e">
        <f t="shared" si="103"/>
        <v>#DIV/0!</v>
      </c>
      <c r="HN71" s="227" t="s">
        <v>234</v>
      </c>
      <c r="HO71" s="227"/>
      <c r="HP71" s="227"/>
      <c r="HQ71" s="228"/>
      <c r="HR71" s="926" t="e">
        <f t="shared" si="104"/>
        <v>#DIV/0!</v>
      </c>
      <c r="HS71" s="227" t="s">
        <v>234</v>
      </c>
      <c r="HT71" s="227"/>
      <c r="HU71" s="227"/>
      <c r="HV71" s="228"/>
      <c r="HW71" s="926" t="e">
        <f t="shared" si="105"/>
        <v>#DIV/0!</v>
      </c>
      <c r="HX71" s="227" t="s">
        <v>234</v>
      </c>
      <c r="HY71" s="227"/>
      <c r="HZ71" s="227"/>
      <c r="IA71" s="228"/>
      <c r="IB71" s="926" t="e">
        <f t="shared" si="106"/>
        <v>#DIV/0!</v>
      </c>
      <c r="IC71" s="227" t="s">
        <v>234</v>
      </c>
      <c r="ID71" s="227"/>
      <c r="IE71" s="227"/>
      <c r="IF71" s="228"/>
      <c r="IG71" s="926" t="e">
        <f t="shared" si="107"/>
        <v>#DIV/0!</v>
      </c>
      <c r="IH71" s="227" t="s">
        <v>234</v>
      </c>
      <c r="II71" s="227"/>
      <c r="IJ71" s="227"/>
      <c r="IK71" s="228"/>
      <c r="IL71" s="926" t="e">
        <f t="shared" si="108"/>
        <v>#DIV/0!</v>
      </c>
      <c r="IM71" s="227" t="s">
        <v>234</v>
      </c>
      <c r="IN71" s="227"/>
      <c r="IO71" s="227"/>
      <c r="IP71" s="228"/>
      <c r="IQ71" s="926" t="e">
        <f t="shared" si="109"/>
        <v>#DIV/0!</v>
      </c>
      <c r="IR71" s="227" t="s">
        <v>234</v>
      </c>
      <c r="IS71" s="227"/>
      <c r="IT71" s="227"/>
      <c r="IU71" s="228"/>
      <c r="IV71" s="926" t="e">
        <f t="shared" si="110"/>
        <v>#DIV/0!</v>
      </c>
      <c r="IW71" s="227" t="s">
        <v>234</v>
      </c>
      <c r="IX71" s="227"/>
      <c r="IY71" s="227"/>
      <c r="IZ71" s="228"/>
      <c r="JA71" s="926" t="e">
        <f t="shared" si="111"/>
        <v>#DIV/0!</v>
      </c>
      <c r="JB71" s="410" t="s">
        <v>234</v>
      </c>
      <c r="JC71" s="528">
        <f t="shared" si="79"/>
        <v>0</v>
      </c>
      <c r="JD71" s="528">
        <f t="shared" si="80"/>
        <v>0</v>
      </c>
      <c r="JE71" s="411">
        <f t="shared" si="81"/>
        <v>0</v>
      </c>
      <c r="JF71" s="935" t="e">
        <f t="shared" si="82"/>
        <v>#DIV/0!</v>
      </c>
    </row>
    <row r="72" spans="1:301" x14ac:dyDescent="0.25">
      <c r="A72" s="1133"/>
      <c r="B72" s="226" t="s">
        <v>232</v>
      </c>
      <c r="C72" s="227"/>
      <c r="D72" s="227"/>
      <c r="E72" s="228"/>
      <c r="F72" s="964" t="e">
        <f t="shared" si="56"/>
        <v>#DIV/0!</v>
      </c>
      <c r="G72" s="950" t="s">
        <v>232</v>
      </c>
      <c r="H72" s="227"/>
      <c r="I72" s="227"/>
      <c r="J72" s="228"/>
      <c r="K72" s="964" t="e">
        <f t="shared" si="57"/>
        <v>#DIV/0!</v>
      </c>
      <c r="L72" s="950" t="s">
        <v>232</v>
      </c>
      <c r="M72" s="227"/>
      <c r="N72" s="227"/>
      <c r="O72" s="228"/>
      <c r="P72" s="964" t="e">
        <f t="shared" si="58"/>
        <v>#DIV/0!</v>
      </c>
      <c r="Q72" s="950" t="s">
        <v>232</v>
      </c>
      <c r="R72" s="227"/>
      <c r="S72" s="227"/>
      <c r="T72" s="228"/>
      <c r="U72" s="964" t="e">
        <f t="shared" si="59"/>
        <v>#DIV/0!</v>
      </c>
      <c r="V72" s="950" t="s">
        <v>232</v>
      </c>
      <c r="W72" s="227"/>
      <c r="X72" s="227"/>
      <c r="Y72" s="228"/>
      <c r="Z72" s="964" t="e">
        <f t="shared" si="60"/>
        <v>#DIV/0!</v>
      </c>
      <c r="AA72" s="950" t="s">
        <v>232</v>
      </c>
      <c r="AB72" s="227"/>
      <c r="AC72" s="227"/>
      <c r="AD72" s="228"/>
      <c r="AE72" s="964" t="e">
        <f t="shared" si="61"/>
        <v>#DIV/0!</v>
      </c>
      <c r="AF72" s="950" t="s">
        <v>232</v>
      </c>
      <c r="AG72" s="227"/>
      <c r="AH72" s="227"/>
      <c r="AI72" s="228"/>
      <c r="AJ72" s="964" t="e">
        <f t="shared" si="62"/>
        <v>#DIV/0!</v>
      </c>
      <c r="AK72" s="950" t="s">
        <v>232</v>
      </c>
      <c r="AL72" s="227"/>
      <c r="AM72" s="227"/>
      <c r="AN72" s="228"/>
      <c r="AO72" s="964" t="e">
        <f t="shared" si="63"/>
        <v>#DIV/0!</v>
      </c>
      <c r="AP72" s="950" t="s">
        <v>232</v>
      </c>
      <c r="AQ72" s="227"/>
      <c r="AR72" s="227"/>
      <c r="AS72" s="228"/>
      <c r="AT72" s="964" t="e">
        <f t="shared" si="64"/>
        <v>#DIV/0!</v>
      </c>
      <c r="AU72" s="950" t="s">
        <v>232</v>
      </c>
      <c r="AV72" s="227"/>
      <c r="AW72" s="227"/>
      <c r="AX72" s="228"/>
      <c r="AY72" s="964" t="e">
        <f t="shared" si="65"/>
        <v>#DIV/0!</v>
      </c>
      <c r="AZ72" s="950" t="s">
        <v>232</v>
      </c>
      <c r="BA72" s="227"/>
      <c r="BB72" s="227"/>
      <c r="BC72" s="228"/>
      <c r="BD72" s="964" t="e">
        <f t="shared" si="66"/>
        <v>#DIV/0!</v>
      </c>
      <c r="BE72" s="950" t="s">
        <v>232</v>
      </c>
      <c r="BF72" s="227"/>
      <c r="BG72" s="227"/>
      <c r="BH72" s="228"/>
      <c r="BI72" s="964" t="e">
        <f t="shared" si="67"/>
        <v>#DIV/0!</v>
      </c>
      <c r="BJ72" s="950" t="s">
        <v>232</v>
      </c>
      <c r="BK72" s="227"/>
      <c r="BL72" s="227"/>
      <c r="BM72" s="228"/>
      <c r="BN72" s="964" t="e">
        <f t="shared" si="68"/>
        <v>#DIV/0!</v>
      </c>
      <c r="BO72" s="950" t="s">
        <v>232</v>
      </c>
      <c r="BP72" s="227"/>
      <c r="BQ72" s="227"/>
      <c r="BR72" s="228"/>
      <c r="BS72" s="964" t="e">
        <f t="shared" si="69"/>
        <v>#DIV/0!</v>
      </c>
      <c r="BT72" s="950" t="s">
        <v>232</v>
      </c>
      <c r="BU72" s="227"/>
      <c r="BV72" s="227"/>
      <c r="BW72" s="228"/>
      <c r="BX72" s="964" t="e">
        <f t="shared" si="70"/>
        <v>#DIV/0!</v>
      </c>
      <c r="BY72" s="950" t="s">
        <v>232</v>
      </c>
      <c r="BZ72" s="227"/>
      <c r="CA72" s="227"/>
      <c r="CB72" s="228"/>
      <c r="CC72" s="964" t="e">
        <f t="shared" si="71"/>
        <v>#DIV/0!</v>
      </c>
      <c r="CD72" s="950" t="s">
        <v>232</v>
      </c>
      <c r="CE72" s="227"/>
      <c r="CF72" s="227"/>
      <c r="CG72" s="228"/>
      <c r="CH72" s="964" t="e">
        <f t="shared" si="72"/>
        <v>#DIV/0!</v>
      </c>
      <c r="CI72" s="950" t="s">
        <v>232</v>
      </c>
      <c r="CJ72" s="227"/>
      <c r="CK72" s="227"/>
      <c r="CL72" s="228"/>
      <c r="CM72" s="915" t="e">
        <f t="shared" si="73"/>
        <v>#DIV/0!</v>
      </c>
      <c r="CN72" s="226" t="s">
        <v>232</v>
      </c>
      <c r="CO72" s="227"/>
      <c r="CP72" s="227"/>
      <c r="CQ72" s="228"/>
      <c r="CR72" s="926" t="e">
        <f t="shared" si="74"/>
        <v>#DIV/0!</v>
      </c>
      <c r="CS72" s="227" t="s">
        <v>232</v>
      </c>
      <c r="CT72" s="227"/>
      <c r="CU72" s="227"/>
      <c r="CV72" s="228"/>
      <c r="CW72" s="926" t="e">
        <f t="shared" si="75"/>
        <v>#DIV/0!</v>
      </c>
      <c r="CX72" s="227" t="s">
        <v>232</v>
      </c>
      <c r="CY72" s="227"/>
      <c r="CZ72" s="227"/>
      <c r="DA72" s="228"/>
      <c r="DB72" s="926" t="e">
        <f t="shared" si="76"/>
        <v>#DIV/0!</v>
      </c>
      <c r="DC72" s="227" t="s">
        <v>232</v>
      </c>
      <c r="DD72" s="227"/>
      <c r="DE72" s="227"/>
      <c r="DF72" s="228"/>
      <c r="DG72" s="926" t="e">
        <f t="shared" si="77"/>
        <v>#DIV/0!</v>
      </c>
      <c r="DH72" s="227" t="s">
        <v>232</v>
      </c>
      <c r="DI72" s="227"/>
      <c r="DJ72" s="227"/>
      <c r="DK72" s="228"/>
      <c r="DL72" s="926" t="e">
        <f t="shared" si="78"/>
        <v>#DIV/0!</v>
      </c>
      <c r="DM72" s="227" t="s">
        <v>232</v>
      </c>
      <c r="DN72" s="227"/>
      <c r="DO72" s="227"/>
      <c r="DP72" s="228"/>
      <c r="DQ72" s="926" t="e">
        <f t="shared" si="83"/>
        <v>#DIV/0!</v>
      </c>
      <c r="DR72" s="227" t="s">
        <v>232</v>
      </c>
      <c r="DS72" s="227"/>
      <c r="DT72" s="227"/>
      <c r="DU72" s="228"/>
      <c r="DV72" s="926" t="e">
        <f t="shared" si="84"/>
        <v>#DIV/0!</v>
      </c>
      <c r="DW72" s="227" t="s">
        <v>232</v>
      </c>
      <c r="DX72" s="227"/>
      <c r="DY72" s="227"/>
      <c r="DZ72" s="228"/>
      <c r="EA72" s="926" t="e">
        <f t="shared" si="85"/>
        <v>#DIV/0!</v>
      </c>
      <c r="EB72" s="227" t="s">
        <v>232</v>
      </c>
      <c r="EC72" s="227"/>
      <c r="ED72" s="227"/>
      <c r="EE72" s="228"/>
      <c r="EF72" s="926" t="e">
        <f t="shared" si="86"/>
        <v>#DIV/0!</v>
      </c>
      <c r="EG72" s="227" t="s">
        <v>232</v>
      </c>
      <c r="EH72" s="227"/>
      <c r="EI72" s="227"/>
      <c r="EJ72" s="228"/>
      <c r="EK72" s="926" t="e">
        <f t="shared" si="87"/>
        <v>#DIV/0!</v>
      </c>
      <c r="EL72" s="227" t="s">
        <v>232</v>
      </c>
      <c r="EM72" s="227"/>
      <c r="EN72" s="227"/>
      <c r="EO72" s="228"/>
      <c r="EP72" s="926" t="e">
        <f t="shared" si="88"/>
        <v>#DIV/0!</v>
      </c>
      <c r="EQ72" s="227" t="s">
        <v>232</v>
      </c>
      <c r="ER72" s="227"/>
      <c r="ES72" s="227"/>
      <c r="ET72" s="228"/>
      <c r="EU72" s="926" t="e">
        <f t="shared" si="89"/>
        <v>#DIV/0!</v>
      </c>
      <c r="EV72" s="227" t="s">
        <v>232</v>
      </c>
      <c r="EW72" s="227"/>
      <c r="EX72" s="227"/>
      <c r="EY72" s="228"/>
      <c r="EZ72" s="926" t="e">
        <f t="shared" si="90"/>
        <v>#DIV/0!</v>
      </c>
      <c r="FA72" s="227" t="s">
        <v>232</v>
      </c>
      <c r="FB72" s="227"/>
      <c r="FC72" s="227"/>
      <c r="FD72" s="228"/>
      <c r="FE72" s="926" t="e">
        <f t="shared" si="91"/>
        <v>#DIV/0!</v>
      </c>
      <c r="FF72" s="227" t="s">
        <v>232</v>
      </c>
      <c r="FG72" s="227"/>
      <c r="FH72" s="227"/>
      <c r="FI72" s="228"/>
      <c r="FJ72" s="926" t="e">
        <f t="shared" si="92"/>
        <v>#DIV/0!</v>
      </c>
      <c r="FK72" s="227" t="s">
        <v>232</v>
      </c>
      <c r="FL72" s="227"/>
      <c r="FM72" s="227"/>
      <c r="FN72" s="228"/>
      <c r="FO72" s="926" t="e">
        <f t="shared" si="93"/>
        <v>#DIV/0!</v>
      </c>
      <c r="FP72" s="227" t="s">
        <v>232</v>
      </c>
      <c r="FQ72" s="227"/>
      <c r="FR72" s="227"/>
      <c r="FS72" s="228"/>
      <c r="FT72" s="926" t="e">
        <f t="shared" si="94"/>
        <v>#DIV/0!</v>
      </c>
      <c r="FU72" s="227" t="s">
        <v>232</v>
      </c>
      <c r="FV72" s="227"/>
      <c r="FW72" s="227"/>
      <c r="FX72" s="228"/>
      <c r="FY72" s="926" t="e">
        <f t="shared" si="95"/>
        <v>#DIV/0!</v>
      </c>
      <c r="FZ72" s="227" t="s">
        <v>232</v>
      </c>
      <c r="GA72" s="227"/>
      <c r="GB72" s="227"/>
      <c r="GC72" s="228"/>
      <c r="GD72" s="926" t="e">
        <f t="shared" si="96"/>
        <v>#DIV/0!</v>
      </c>
      <c r="GE72" s="227" t="s">
        <v>232</v>
      </c>
      <c r="GF72" s="227"/>
      <c r="GG72" s="227"/>
      <c r="GH72" s="228"/>
      <c r="GI72" s="926" t="e">
        <f t="shared" si="97"/>
        <v>#DIV/0!</v>
      </c>
      <c r="GJ72" s="227" t="s">
        <v>232</v>
      </c>
      <c r="GK72" s="227"/>
      <c r="GL72" s="227"/>
      <c r="GM72" s="228"/>
      <c r="GN72" s="926" t="e">
        <f t="shared" si="98"/>
        <v>#DIV/0!</v>
      </c>
      <c r="GO72" s="227" t="s">
        <v>232</v>
      </c>
      <c r="GP72" s="227"/>
      <c r="GQ72" s="227"/>
      <c r="GR72" s="228"/>
      <c r="GS72" s="926" t="e">
        <f t="shared" si="99"/>
        <v>#DIV/0!</v>
      </c>
      <c r="GT72" s="227" t="s">
        <v>232</v>
      </c>
      <c r="GU72" s="227"/>
      <c r="GV72" s="227"/>
      <c r="GW72" s="228"/>
      <c r="GX72" s="926" t="e">
        <f t="shared" si="100"/>
        <v>#DIV/0!</v>
      </c>
      <c r="GY72" s="227" t="s">
        <v>232</v>
      </c>
      <c r="GZ72" s="227"/>
      <c r="HA72" s="227"/>
      <c r="HB72" s="228"/>
      <c r="HC72" s="926" t="e">
        <f t="shared" si="101"/>
        <v>#DIV/0!</v>
      </c>
      <c r="HD72" s="227" t="s">
        <v>232</v>
      </c>
      <c r="HE72" s="227"/>
      <c r="HF72" s="227"/>
      <c r="HG72" s="228"/>
      <c r="HH72" s="926" t="e">
        <f t="shared" si="102"/>
        <v>#DIV/0!</v>
      </c>
      <c r="HI72" s="227" t="s">
        <v>232</v>
      </c>
      <c r="HJ72" s="227"/>
      <c r="HK72" s="227"/>
      <c r="HL72" s="228"/>
      <c r="HM72" s="926" t="e">
        <f t="shared" si="103"/>
        <v>#DIV/0!</v>
      </c>
      <c r="HN72" s="227" t="s">
        <v>232</v>
      </c>
      <c r="HO72" s="227"/>
      <c r="HP72" s="227"/>
      <c r="HQ72" s="228"/>
      <c r="HR72" s="926" t="e">
        <f t="shared" si="104"/>
        <v>#DIV/0!</v>
      </c>
      <c r="HS72" s="227" t="s">
        <v>232</v>
      </c>
      <c r="HT72" s="227"/>
      <c r="HU72" s="227"/>
      <c r="HV72" s="228"/>
      <c r="HW72" s="926" t="e">
        <f t="shared" si="105"/>
        <v>#DIV/0!</v>
      </c>
      <c r="HX72" s="227" t="s">
        <v>232</v>
      </c>
      <c r="HY72" s="227"/>
      <c r="HZ72" s="227"/>
      <c r="IA72" s="228"/>
      <c r="IB72" s="926" t="e">
        <f t="shared" si="106"/>
        <v>#DIV/0!</v>
      </c>
      <c r="IC72" s="227" t="s">
        <v>232</v>
      </c>
      <c r="ID72" s="227"/>
      <c r="IE72" s="227"/>
      <c r="IF72" s="228"/>
      <c r="IG72" s="926" t="e">
        <f t="shared" si="107"/>
        <v>#DIV/0!</v>
      </c>
      <c r="IH72" s="227" t="s">
        <v>232</v>
      </c>
      <c r="II72" s="227"/>
      <c r="IJ72" s="227"/>
      <c r="IK72" s="228"/>
      <c r="IL72" s="926" t="e">
        <f t="shared" si="108"/>
        <v>#DIV/0!</v>
      </c>
      <c r="IM72" s="227" t="s">
        <v>232</v>
      </c>
      <c r="IN72" s="227"/>
      <c r="IO72" s="227"/>
      <c r="IP72" s="228"/>
      <c r="IQ72" s="926" t="e">
        <f t="shared" si="109"/>
        <v>#DIV/0!</v>
      </c>
      <c r="IR72" s="227" t="s">
        <v>232</v>
      </c>
      <c r="IS72" s="227"/>
      <c r="IT72" s="227"/>
      <c r="IU72" s="228"/>
      <c r="IV72" s="926" t="e">
        <f t="shared" si="110"/>
        <v>#DIV/0!</v>
      </c>
      <c r="IW72" s="227" t="s">
        <v>232</v>
      </c>
      <c r="IX72" s="227"/>
      <c r="IY72" s="227"/>
      <c r="IZ72" s="228"/>
      <c r="JA72" s="926" t="e">
        <f t="shared" si="111"/>
        <v>#DIV/0!</v>
      </c>
      <c r="JB72" s="410" t="s">
        <v>232</v>
      </c>
      <c r="JC72" s="528">
        <f t="shared" si="79"/>
        <v>0</v>
      </c>
      <c r="JD72" s="528">
        <f t="shared" si="80"/>
        <v>0</v>
      </c>
      <c r="JE72" s="411">
        <f t="shared" si="81"/>
        <v>0</v>
      </c>
      <c r="JF72" s="935" t="e">
        <f t="shared" si="82"/>
        <v>#DIV/0!</v>
      </c>
    </row>
    <row r="73" spans="1:301" x14ac:dyDescent="0.25">
      <c r="A73" s="1134"/>
      <c r="B73" s="529" t="s">
        <v>236</v>
      </c>
      <c r="C73" s="530"/>
      <c r="D73" s="530"/>
      <c r="E73" s="531"/>
      <c r="F73" s="964" t="e">
        <f t="shared" si="56"/>
        <v>#DIV/0!</v>
      </c>
      <c r="G73" s="951" t="s">
        <v>236</v>
      </c>
      <c r="H73" s="530"/>
      <c r="I73" s="530"/>
      <c r="J73" s="531"/>
      <c r="K73" s="966" t="e">
        <f t="shared" si="57"/>
        <v>#DIV/0!</v>
      </c>
      <c r="L73" s="951" t="s">
        <v>236</v>
      </c>
      <c r="M73" s="530"/>
      <c r="N73" s="530"/>
      <c r="O73" s="531"/>
      <c r="P73" s="964" t="e">
        <f t="shared" si="58"/>
        <v>#DIV/0!</v>
      </c>
      <c r="Q73" s="951" t="s">
        <v>236</v>
      </c>
      <c r="R73" s="530"/>
      <c r="S73" s="530"/>
      <c r="T73" s="531"/>
      <c r="U73" s="964" t="e">
        <f t="shared" si="59"/>
        <v>#DIV/0!</v>
      </c>
      <c r="V73" s="951" t="s">
        <v>236</v>
      </c>
      <c r="W73" s="530"/>
      <c r="X73" s="530"/>
      <c r="Y73" s="531"/>
      <c r="Z73" s="964" t="e">
        <f t="shared" si="60"/>
        <v>#DIV/0!</v>
      </c>
      <c r="AA73" s="951" t="s">
        <v>236</v>
      </c>
      <c r="AB73" s="530"/>
      <c r="AC73" s="530"/>
      <c r="AD73" s="531"/>
      <c r="AE73" s="964" t="e">
        <f t="shared" si="61"/>
        <v>#DIV/0!</v>
      </c>
      <c r="AF73" s="951" t="s">
        <v>236</v>
      </c>
      <c r="AG73" s="530"/>
      <c r="AH73" s="530"/>
      <c r="AI73" s="531"/>
      <c r="AJ73" s="964" t="e">
        <f t="shared" si="62"/>
        <v>#DIV/0!</v>
      </c>
      <c r="AK73" s="951" t="s">
        <v>236</v>
      </c>
      <c r="AL73" s="530"/>
      <c r="AM73" s="530"/>
      <c r="AN73" s="531"/>
      <c r="AO73" s="964" t="e">
        <f t="shared" si="63"/>
        <v>#DIV/0!</v>
      </c>
      <c r="AP73" s="951" t="s">
        <v>236</v>
      </c>
      <c r="AQ73" s="530"/>
      <c r="AR73" s="530"/>
      <c r="AS73" s="531"/>
      <c r="AT73" s="964" t="e">
        <f t="shared" si="64"/>
        <v>#DIV/0!</v>
      </c>
      <c r="AU73" s="951" t="s">
        <v>236</v>
      </c>
      <c r="AV73" s="530"/>
      <c r="AW73" s="530"/>
      <c r="AX73" s="531"/>
      <c r="AY73" s="964" t="e">
        <f t="shared" si="65"/>
        <v>#DIV/0!</v>
      </c>
      <c r="AZ73" s="951" t="s">
        <v>236</v>
      </c>
      <c r="BA73" s="530"/>
      <c r="BB73" s="530"/>
      <c r="BC73" s="531"/>
      <c r="BD73" s="964" t="e">
        <f t="shared" si="66"/>
        <v>#DIV/0!</v>
      </c>
      <c r="BE73" s="951" t="s">
        <v>236</v>
      </c>
      <c r="BF73" s="530"/>
      <c r="BG73" s="530"/>
      <c r="BH73" s="531"/>
      <c r="BI73" s="964" t="e">
        <f t="shared" si="67"/>
        <v>#DIV/0!</v>
      </c>
      <c r="BJ73" s="951" t="s">
        <v>236</v>
      </c>
      <c r="BK73" s="530"/>
      <c r="BL73" s="530"/>
      <c r="BM73" s="531"/>
      <c r="BN73" s="964" t="e">
        <f t="shared" si="68"/>
        <v>#DIV/0!</v>
      </c>
      <c r="BO73" s="951" t="s">
        <v>236</v>
      </c>
      <c r="BP73" s="530"/>
      <c r="BQ73" s="530"/>
      <c r="BR73" s="531"/>
      <c r="BS73" s="964" t="e">
        <f t="shared" si="69"/>
        <v>#DIV/0!</v>
      </c>
      <c r="BT73" s="951" t="s">
        <v>236</v>
      </c>
      <c r="BU73" s="530"/>
      <c r="BV73" s="530"/>
      <c r="BW73" s="531"/>
      <c r="BX73" s="964" t="e">
        <f t="shared" si="70"/>
        <v>#DIV/0!</v>
      </c>
      <c r="BY73" s="951" t="s">
        <v>236</v>
      </c>
      <c r="BZ73" s="530"/>
      <c r="CA73" s="530"/>
      <c r="CB73" s="531"/>
      <c r="CC73" s="964" t="e">
        <f t="shared" si="71"/>
        <v>#DIV/0!</v>
      </c>
      <c r="CD73" s="951" t="s">
        <v>236</v>
      </c>
      <c r="CE73" s="530"/>
      <c r="CF73" s="530"/>
      <c r="CG73" s="531"/>
      <c r="CH73" s="964" t="e">
        <f t="shared" si="72"/>
        <v>#DIV/0!</v>
      </c>
      <c r="CI73" s="951" t="s">
        <v>236</v>
      </c>
      <c r="CJ73" s="530"/>
      <c r="CK73" s="530"/>
      <c r="CL73" s="531"/>
      <c r="CM73" s="915" t="e">
        <f t="shared" si="73"/>
        <v>#DIV/0!</v>
      </c>
      <c r="CN73" s="529" t="s">
        <v>236</v>
      </c>
      <c r="CO73" s="530"/>
      <c r="CP73" s="530"/>
      <c r="CQ73" s="531"/>
      <c r="CR73" s="926" t="e">
        <f t="shared" si="74"/>
        <v>#DIV/0!</v>
      </c>
      <c r="CS73" s="530" t="s">
        <v>236</v>
      </c>
      <c r="CT73" s="530"/>
      <c r="CU73" s="530"/>
      <c r="CV73" s="531"/>
      <c r="CW73" s="926" t="e">
        <f t="shared" si="75"/>
        <v>#DIV/0!</v>
      </c>
      <c r="CX73" s="530" t="s">
        <v>236</v>
      </c>
      <c r="CY73" s="530"/>
      <c r="CZ73" s="530"/>
      <c r="DA73" s="531"/>
      <c r="DB73" s="926" t="e">
        <f t="shared" si="76"/>
        <v>#DIV/0!</v>
      </c>
      <c r="DC73" s="530" t="s">
        <v>236</v>
      </c>
      <c r="DD73" s="530"/>
      <c r="DE73" s="530"/>
      <c r="DF73" s="531"/>
      <c r="DG73" s="926" t="e">
        <f t="shared" si="77"/>
        <v>#DIV/0!</v>
      </c>
      <c r="DH73" s="530" t="s">
        <v>236</v>
      </c>
      <c r="DI73" s="530"/>
      <c r="DJ73" s="530"/>
      <c r="DK73" s="531"/>
      <c r="DL73" s="926" t="e">
        <f t="shared" si="78"/>
        <v>#DIV/0!</v>
      </c>
      <c r="DM73" s="530" t="s">
        <v>236</v>
      </c>
      <c r="DN73" s="530"/>
      <c r="DO73" s="530"/>
      <c r="DP73" s="531"/>
      <c r="DQ73" s="926" t="e">
        <f t="shared" si="83"/>
        <v>#DIV/0!</v>
      </c>
      <c r="DR73" s="530" t="s">
        <v>236</v>
      </c>
      <c r="DS73" s="530"/>
      <c r="DT73" s="530"/>
      <c r="DU73" s="531"/>
      <c r="DV73" s="926" t="e">
        <f t="shared" si="84"/>
        <v>#DIV/0!</v>
      </c>
      <c r="DW73" s="530" t="s">
        <v>236</v>
      </c>
      <c r="DX73" s="530"/>
      <c r="DY73" s="530"/>
      <c r="DZ73" s="531"/>
      <c r="EA73" s="926" t="e">
        <f t="shared" si="85"/>
        <v>#DIV/0!</v>
      </c>
      <c r="EB73" s="530" t="s">
        <v>236</v>
      </c>
      <c r="EC73" s="530"/>
      <c r="ED73" s="530"/>
      <c r="EE73" s="531"/>
      <c r="EF73" s="926" t="e">
        <f t="shared" si="86"/>
        <v>#DIV/0!</v>
      </c>
      <c r="EG73" s="530" t="s">
        <v>236</v>
      </c>
      <c r="EH73" s="530"/>
      <c r="EI73" s="530"/>
      <c r="EJ73" s="531"/>
      <c r="EK73" s="926" t="e">
        <f t="shared" si="87"/>
        <v>#DIV/0!</v>
      </c>
      <c r="EL73" s="530" t="s">
        <v>236</v>
      </c>
      <c r="EM73" s="530"/>
      <c r="EN73" s="530"/>
      <c r="EO73" s="531"/>
      <c r="EP73" s="926" t="e">
        <f t="shared" si="88"/>
        <v>#DIV/0!</v>
      </c>
      <c r="EQ73" s="530" t="s">
        <v>236</v>
      </c>
      <c r="ER73" s="530"/>
      <c r="ES73" s="530"/>
      <c r="ET73" s="531"/>
      <c r="EU73" s="926" t="e">
        <f t="shared" si="89"/>
        <v>#DIV/0!</v>
      </c>
      <c r="EV73" s="530" t="s">
        <v>236</v>
      </c>
      <c r="EW73" s="530"/>
      <c r="EX73" s="530"/>
      <c r="EY73" s="531"/>
      <c r="EZ73" s="926" t="e">
        <f t="shared" si="90"/>
        <v>#DIV/0!</v>
      </c>
      <c r="FA73" s="530" t="s">
        <v>236</v>
      </c>
      <c r="FB73" s="530"/>
      <c r="FC73" s="530"/>
      <c r="FD73" s="531"/>
      <c r="FE73" s="926" t="e">
        <f t="shared" si="91"/>
        <v>#DIV/0!</v>
      </c>
      <c r="FF73" s="530" t="s">
        <v>236</v>
      </c>
      <c r="FG73" s="530"/>
      <c r="FH73" s="530"/>
      <c r="FI73" s="531"/>
      <c r="FJ73" s="926" t="e">
        <f t="shared" si="92"/>
        <v>#DIV/0!</v>
      </c>
      <c r="FK73" s="530" t="s">
        <v>236</v>
      </c>
      <c r="FL73" s="530"/>
      <c r="FM73" s="530"/>
      <c r="FN73" s="531"/>
      <c r="FO73" s="926" t="e">
        <f t="shared" si="93"/>
        <v>#DIV/0!</v>
      </c>
      <c r="FP73" s="530" t="s">
        <v>236</v>
      </c>
      <c r="FQ73" s="530"/>
      <c r="FR73" s="530"/>
      <c r="FS73" s="531"/>
      <c r="FT73" s="926" t="e">
        <f t="shared" si="94"/>
        <v>#DIV/0!</v>
      </c>
      <c r="FU73" s="530" t="s">
        <v>236</v>
      </c>
      <c r="FV73" s="530"/>
      <c r="FW73" s="530"/>
      <c r="FX73" s="531"/>
      <c r="FY73" s="926" t="e">
        <f t="shared" si="95"/>
        <v>#DIV/0!</v>
      </c>
      <c r="FZ73" s="530" t="s">
        <v>236</v>
      </c>
      <c r="GA73" s="530"/>
      <c r="GB73" s="530"/>
      <c r="GC73" s="531"/>
      <c r="GD73" s="926" t="e">
        <f t="shared" si="96"/>
        <v>#DIV/0!</v>
      </c>
      <c r="GE73" s="530" t="s">
        <v>236</v>
      </c>
      <c r="GF73" s="530"/>
      <c r="GG73" s="530"/>
      <c r="GH73" s="531"/>
      <c r="GI73" s="926" t="e">
        <f t="shared" si="97"/>
        <v>#DIV/0!</v>
      </c>
      <c r="GJ73" s="530" t="s">
        <v>236</v>
      </c>
      <c r="GK73" s="530"/>
      <c r="GL73" s="530"/>
      <c r="GM73" s="531"/>
      <c r="GN73" s="926" t="e">
        <f t="shared" si="98"/>
        <v>#DIV/0!</v>
      </c>
      <c r="GO73" s="530" t="s">
        <v>236</v>
      </c>
      <c r="GP73" s="530"/>
      <c r="GQ73" s="530"/>
      <c r="GR73" s="531"/>
      <c r="GS73" s="926" t="e">
        <f t="shared" si="99"/>
        <v>#DIV/0!</v>
      </c>
      <c r="GT73" s="530" t="s">
        <v>236</v>
      </c>
      <c r="GU73" s="530"/>
      <c r="GV73" s="530"/>
      <c r="GW73" s="531"/>
      <c r="GX73" s="926" t="e">
        <f t="shared" si="100"/>
        <v>#DIV/0!</v>
      </c>
      <c r="GY73" s="530" t="s">
        <v>236</v>
      </c>
      <c r="GZ73" s="530"/>
      <c r="HA73" s="530"/>
      <c r="HB73" s="531"/>
      <c r="HC73" s="926" t="e">
        <f t="shared" si="101"/>
        <v>#DIV/0!</v>
      </c>
      <c r="HD73" s="530" t="s">
        <v>236</v>
      </c>
      <c r="HE73" s="530"/>
      <c r="HF73" s="530"/>
      <c r="HG73" s="531"/>
      <c r="HH73" s="926" t="e">
        <f t="shared" si="102"/>
        <v>#DIV/0!</v>
      </c>
      <c r="HI73" s="530" t="s">
        <v>236</v>
      </c>
      <c r="HJ73" s="530"/>
      <c r="HK73" s="530"/>
      <c r="HL73" s="531"/>
      <c r="HM73" s="926" t="e">
        <f t="shared" si="103"/>
        <v>#DIV/0!</v>
      </c>
      <c r="HN73" s="530" t="s">
        <v>236</v>
      </c>
      <c r="HO73" s="530"/>
      <c r="HP73" s="530"/>
      <c r="HQ73" s="531"/>
      <c r="HR73" s="926" t="e">
        <f t="shared" si="104"/>
        <v>#DIV/0!</v>
      </c>
      <c r="HS73" s="530" t="s">
        <v>236</v>
      </c>
      <c r="HT73" s="530"/>
      <c r="HU73" s="530"/>
      <c r="HV73" s="531"/>
      <c r="HW73" s="926" t="e">
        <f t="shared" si="105"/>
        <v>#DIV/0!</v>
      </c>
      <c r="HX73" s="530" t="s">
        <v>236</v>
      </c>
      <c r="HY73" s="530"/>
      <c r="HZ73" s="530"/>
      <c r="IA73" s="531"/>
      <c r="IB73" s="926" t="e">
        <f t="shared" si="106"/>
        <v>#DIV/0!</v>
      </c>
      <c r="IC73" s="530" t="s">
        <v>236</v>
      </c>
      <c r="ID73" s="530"/>
      <c r="IE73" s="530"/>
      <c r="IF73" s="531"/>
      <c r="IG73" s="926" t="e">
        <f t="shared" si="107"/>
        <v>#DIV/0!</v>
      </c>
      <c r="IH73" s="530" t="s">
        <v>236</v>
      </c>
      <c r="II73" s="530"/>
      <c r="IJ73" s="530"/>
      <c r="IK73" s="531"/>
      <c r="IL73" s="926" t="e">
        <f t="shared" si="108"/>
        <v>#DIV/0!</v>
      </c>
      <c r="IM73" s="530" t="s">
        <v>236</v>
      </c>
      <c r="IN73" s="530"/>
      <c r="IO73" s="530"/>
      <c r="IP73" s="531"/>
      <c r="IQ73" s="926" t="e">
        <f t="shared" si="109"/>
        <v>#DIV/0!</v>
      </c>
      <c r="IR73" s="530" t="s">
        <v>236</v>
      </c>
      <c r="IS73" s="530"/>
      <c r="IT73" s="530"/>
      <c r="IU73" s="531"/>
      <c r="IV73" s="926" t="e">
        <f t="shared" si="110"/>
        <v>#DIV/0!</v>
      </c>
      <c r="IW73" s="530" t="s">
        <v>236</v>
      </c>
      <c r="IX73" s="530"/>
      <c r="IY73" s="530"/>
      <c r="IZ73" s="531"/>
      <c r="JA73" s="926" t="e">
        <f t="shared" si="111"/>
        <v>#DIV/0!</v>
      </c>
      <c r="JB73" s="532" t="s">
        <v>236</v>
      </c>
      <c r="JC73" s="533">
        <f t="shared" si="79"/>
        <v>0</v>
      </c>
      <c r="JD73" s="533">
        <f t="shared" si="80"/>
        <v>0</v>
      </c>
      <c r="JE73" s="534">
        <f t="shared" si="81"/>
        <v>0</v>
      </c>
      <c r="JF73" s="936" t="e">
        <f t="shared" si="82"/>
        <v>#DIV/0!</v>
      </c>
    </row>
    <row r="74" spans="1:301" s="82" customFormat="1" ht="20.25" customHeight="1" x14ac:dyDescent="0.25">
      <c r="B74" s="92"/>
      <c r="C74" s="812">
        <f>SUM(C4:C73)</f>
        <v>10</v>
      </c>
      <c r="D74" s="87">
        <f t="shared" ref="D74:E74" si="112">SUM(D4:D73)</f>
        <v>1</v>
      </c>
      <c r="E74" s="797">
        <f t="shared" si="112"/>
        <v>31445</v>
      </c>
      <c r="F74" s="927">
        <f>D74/C74</f>
        <v>0.1</v>
      </c>
      <c r="G74" s="91"/>
      <c r="H74" s="87">
        <f t="shared" ref="H74:O74" si="113">SUM(H4:H73)</f>
        <v>10</v>
      </c>
      <c r="I74" s="87">
        <f t="shared" si="113"/>
        <v>0</v>
      </c>
      <c r="J74" s="797">
        <f t="shared" si="113"/>
        <v>7457</v>
      </c>
      <c r="K74" s="927">
        <f>I74/H74</f>
        <v>0</v>
      </c>
      <c r="L74" s="91"/>
      <c r="M74" s="87">
        <f t="shared" ref="M74" si="114">SUM(M4:M73)</f>
        <v>17</v>
      </c>
      <c r="N74" s="87">
        <f t="shared" si="113"/>
        <v>5</v>
      </c>
      <c r="O74" s="797">
        <f t="shared" si="113"/>
        <v>103524</v>
      </c>
      <c r="P74" s="927">
        <f t="shared" ref="P74" si="115">N74/M74</f>
        <v>0.29411764705882354</v>
      </c>
      <c r="Q74" s="91"/>
      <c r="R74" s="87">
        <f t="shared" ref="R74" si="116">SUM(R4:R73)</f>
        <v>11</v>
      </c>
      <c r="S74" s="87">
        <f t="shared" ref="S74" si="117">SUM(S4:S73)</f>
        <v>6</v>
      </c>
      <c r="T74" s="797">
        <f t="shared" ref="T74" si="118">SUM(T4:T73)</f>
        <v>125728</v>
      </c>
      <c r="U74" s="927">
        <f t="shared" ref="U74" si="119">S74/R74</f>
        <v>0.54545454545454541</v>
      </c>
      <c r="V74" s="91"/>
      <c r="W74" s="87">
        <f t="shared" ref="W74" si="120">SUM(W4:W73)</f>
        <v>11</v>
      </c>
      <c r="X74" s="87">
        <f t="shared" ref="X74" si="121">SUM(X4:X73)</f>
        <v>4</v>
      </c>
      <c r="Y74" s="797">
        <f t="shared" ref="Y74" si="122">SUM(Y4:Y73)</f>
        <v>23509</v>
      </c>
      <c r="Z74" s="927">
        <f>X74/W74</f>
        <v>0.36363636363636365</v>
      </c>
      <c r="AA74" s="91"/>
      <c r="AB74" s="87">
        <f t="shared" ref="AB74" si="123">SUM(AB4:AB73)</f>
        <v>26</v>
      </c>
      <c r="AC74" s="87">
        <f t="shared" ref="AC74" si="124">SUM(AC4:AC73)</f>
        <v>3</v>
      </c>
      <c r="AD74" s="797">
        <f t="shared" ref="AD74" si="125">SUM(AD4:AD73)</f>
        <v>116526</v>
      </c>
      <c r="AE74" s="927">
        <f t="shared" ref="AE74" si="126">AC74/AB74</f>
        <v>0.11538461538461539</v>
      </c>
      <c r="AF74" s="91"/>
      <c r="AG74" s="87">
        <f t="shared" ref="AG74" si="127">SUM(AG4:AG73)</f>
        <v>18</v>
      </c>
      <c r="AH74" s="87">
        <f t="shared" ref="AH74" si="128">SUM(AH4:AH73)</f>
        <v>7</v>
      </c>
      <c r="AI74" s="797">
        <f t="shared" ref="AI74" si="129">SUM(AI4:AI73)</f>
        <v>125154</v>
      </c>
      <c r="AJ74" s="927">
        <f t="shared" ref="AJ74" si="130">AH74/AG74</f>
        <v>0.3888888888888889</v>
      </c>
      <c r="AK74" s="91"/>
      <c r="AL74" s="87">
        <f t="shared" ref="AL74" si="131">SUM(AL4:AL73)</f>
        <v>20</v>
      </c>
      <c r="AM74" s="87">
        <f t="shared" ref="AM74" si="132">SUM(AM4:AM73)</f>
        <v>4</v>
      </c>
      <c r="AN74" s="797">
        <f t="shared" ref="AN74" si="133">SUM(AN4:AN73)</f>
        <v>61725</v>
      </c>
      <c r="AO74" s="927">
        <f t="shared" ref="AO74" si="134">AM74/AL74</f>
        <v>0.2</v>
      </c>
      <c r="AP74" s="91"/>
      <c r="AQ74" s="87">
        <f t="shared" ref="AQ74" si="135">SUM(AQ4:AQ73)</f>
        <v>21</v>
      </c>
      <c r="AR74" s="87">
        <f t="shared" ref="AR74" si="136">SUM(AR4:AR73)</f>
        <v>11</v>
      </c>
      <c r="AS74" s="797">
        <f t="shared" ref="AS74" si="137">SUM(AS4:AS73)</f>
        <v>184255</v>
      </c>
      <c r="AT74" s="927">
        <f t="shared" ref="AT74" si="138">AR74/AQ74</f>
        <v>0.52380952380952384</v>
      </c>
      <c r="AU74" s="91"/>
      <c r="AV74" s="87">
        <f t="shared" ref="AV74" si="139">SUM(AV4:AV73)</f>
        <v>17</v>
      </c>
      <c r="AW74" s="87">
        <f t="shared" ref="AW74" si="140">SUM(AW4:AW73)</f>
        <v>3</v>
      </c>
      <c r="AX74" s="797">
        <f t="shared" ref="AX74" si="141">SUM(AX4:AX73)</f>
        <v>110055</v>
      </c>
      <c r="AY74" s="927">
        <f t="shared" ref="AY74" si="142">AW74/AV74</f>
        <v>0.17647058823529413</v>
      </c>
      <c r="AZ74" s="91"/>
      <c r="BA74" s="87">
        <f t="shared" ref="BA74" si="143">SUM(BA4:BA73)</f>
        <v>14</v>
      </c>
      <c r="BB74" s="87">
        <f t="shared" ref="BB74" si="144">SUM(BB4:BB73)</f>
        <v>5</v>
      </c>
      <c r="BC74" s="797">
        <f t="shared" ref="BC74" si="145">SUM(BC4:BC73)</f>
        <v>133571</v>
      </c>
      <c r="BD74" s="927">
        <f t="shared" ref="BD74" si="146">BB74/BA74</f>
        <v>0.35714285714285715</v>
      </c>
      <c r="BE74" s="91"/>
      <c r="BF74" s="87">
        <f t="shared" ref="BF74" si="147">SUM(BF4:BF73)</f>
        <v>29</v>
      </c>
      <c r="BG74" s="87">
        <f t="shared" ref="BG74" si="148">SUM(BG4:BG73)</f>
        <v>13</v>
      </c>
      <c r="BH74" s="797">
        <f t="shared" ref="BH74" si="149">SUM(BH4:BH73)</f>
        <v>225063</v>
      </c>
      <c r="BI74" s="927">
        <f t="shared" ref="BI74" si="150">BG74/BF74</f>
        <v>0.44827586206896552</v>
      </c>
      <c r="BJ74" s="91"/>
      <c r="BK74" s="87">
        <f t="shared" ref="BK74" si="151">SUM(BK4:BK73)</f>
        <v>33</v>
      </c>
      <c r="BL74" s="87">
        <f t="shared" ref="BL74" si="152">SUM(BL4:BL73)</f>
        <v>11</v>
      </c>
      <c r="BM74" s="797">
        <f t="shared" ref="BM74" si="153">SUM(BM4:BM73)</f>
        <v>132099</v>
      </c>
      <c r="BN74" s="927">
        <f t="shared" ref="BN74" si="154">BL74/BK74</f>
        <v>0.33333333333333331</v>
      </c>
      <c r="BO74" s="91"/>
      <c r="BP74" s="87">
        <f t="shared" ref="BP74" si="155">SUM(BP4:BP73)</f>
        <v>29</v>
      </c>
      <c r="BQ74" s="87">
        <f t="shared" ref="BQ74" si="156">SUM(BQ4:BQ73)</f>
        <v>9</v>
      </c>
      <c r="BR74" s="797">
        <f t="shared" ref="BR74" si="157">SUM(BR4:BR73)</f>
        <v>87372</v>
      </c>
      <c r="BS74" s="927">
        <f t="shared" ref="BS74" si="158">BQ74/BP74</f>
        <v>0.31034482758620691</v>
      </c>
      <c r="BT74" s="91"/>
      <c r="BU74" s="87">
        <f t="shared" ref="BU74" si="159">SUM(BU4:BU73)</f>
        <v>29</v>
      </c>
      <c r="BV74" s="87">
        <f t="shared" ref="BV74" si="160">SUM(BV4:BV73)</f>
        <v>8</v>
      </c>
      <c r="BW74" s="797">
        <f t="shared" ref="BW74" si="161">SUM(BW4:BW73)</f>
        <v>79148</v>
      </c>
      <c r="BX74" s="927">
        <f t="shared" ref="BX74" si="162">BV74/BU74</f>
        <v>0.27586206896551724</v>
      </c>
      <c r="BY74" s="91"/>
      <c r="BZ74" s="87">
        <f t="shared" ref="BZ74" si="163">SUM(BZ4:BZ73)</f>
        <v>26</v>
      </c>
      <c r="CA74" s="87">
        <f t="shared" ref="CA74" si="164">SUM(CA4:CA73)</f>
        <v>7</v>
      </c>
      <c r="CB74" s="797">
        <f t="shared" ref="CB74" si="165">SUM(CB4:CB73)</f>
        <v>41612</v>
      </c>
      <c r="CC74" s="927">
        <f t="shared" ref="CC74" si="166">CA74/BZ74</f>
        <v>0.26923076923076922</v>
      </c>
      <c r="CD74" s="91"/>
      <c r="CE74" s="87">
        <f t="shared" ref="CE74" si="167">SUM(CE4:CE73)</f>
        <v>16</v>
      </c>
      <c r="CF74" s="87">
        <f t="shared" ref="CF74" si="168">SUM(CF4:CF73)</f>
        <v>10</v>
      </c>
      <c r="CG74" s="797">
        <f t="shared" ref="CG74" si="169">SUM(CG4:CG73)</f>
        <v>82736</v>
      </c>
      <c r="CH74" s="927">
        <f t="shared" ref="CH74" si="170">CF74/CE74</f>
        <v>0.625</v>
      </c>
      <c r="CI74" s="91"/>
      <c r="CJ74" s="87">
        <f t="shared" ref="CJ74" si="171">SUM(CJ4:CJ73)</f>
        <v>20</v>
      </c>
      <c r="CK74" s="87">
        <f t="shared" ref="CK74" si="172">SUM(CK4:CK73)</f>
        <v>7</v>
      </c>
      <c r="CL74" s="797">
        <f t="shared" ref="CL74" si="173">SUM(CL4:CL73)</f>
        <v>73944</v>
      </c>
      <c r="CM74" s="813">
        <f t="shared" ref="CM74" si="174">CK74/CJ74</f>
        <v>0.35</v>
      </c>
      <c r="CN74" s="812"/>
      <c r="CO74" s="87">
        <f t="shared" ref="CO74" si="175">SUM(CO4:CO73)</f>
        <v>25</v>
      </c>
      <c r="CP74" s="87">
        <f t="shared" ref="CP74" si="176">SUM(CP4:CP73)</f>
        <v>8</v>
      </c>
      <c r="CQ74" s="797">
        <f t="shared" ref="CQ74" si="177">SUM(CQ4:CQ73)</f>
        <v>104733</v>
      </c>
      <c r="CR74" s="813">
        <f t="shared" ref="CR74" si="178">CP74/CO74</f>
        <v>0.32</v>
      </c>
      <c r="CS74" s="91"/>
      <c r="CT74" s="87">
        <f t="shared" ref="CT74" si="179">SUM(CT4:CT73)</f>
        <v>22</v>
      </c>
      <c r="CU74" s="87">
        <f t="shared" ref="CU74" si="180">SUM(CU4:CU73)</f>
        <v>7</v>
      </c>
      <c r="CV74" s="797">
        <f t="shared" ref="CV74" si="181">SUM(CV4:CV73)</f>
        <v>72633</v>
      </c>
      <c r="CW74" s="813">
        <f t="shared" ref="CW74" si="182">CU74/CT74</f>
        <v>0.31818181818181818</v>
      </c>
      <c r="CX74" s="91"/>
      <c r="CY74" s="87">
        <f t="shared" ref="CY74" si="183">SUM(CY4:CY73)</f>
        <v>30</v>
      </c>
      <c r="CZ74" s="87">
        <f t="shared" ref="CZ74" si="184">SUM(CZ4:CZ73)</f>
        <v>5</v>
      </c>
      <c r="DA74" s="797">
        <f t="shared" ref="DA74" si="185">SUM(DA4:DA73)</f>
        <v>44585</v>
      </c>
      <c r="DB74" s="813">
        <f t="shared" ref="DB74" si="186">CZ74/CY74</f>
        <v>0.16666666666666666</v>
      </c>
      <c r="DC74" s="91"/>
      <c r="DD74" s="87">
        <f t="shared" ref="DD74" si="187">SUM(DD4:DD73)</f>
        <v>29</v>
      </c>
      <c r="DE74" s="87">
        <f t="shared" ref="DE74" si="188">SUM(DE4:DE73)</f>
        <v>10</v>
      </c>
      <c r="DF74" s="797">
        <f t="shared" ref="DF74" si="189">SUM(DF4:DF73)</f>
        <v>195904</v>
      </c>
      <c r="DG74" s="813">
        <f t="shared" ref="DG74" si="190">DE74/DD74</f>
        <v>0.34482758620689657</v>
      </c>
      <c r="DH74" s="91"/>
      <c r="DI74" s="87">
        <f t="shared" ref="DI74" si="191">SUM(DI4:DI73)</f>
        <v>18</v>
      </c>
      <c r="DJ74" s="87">
        <f t="shared" ref="DJ74" si="192">SUM(DJ4:DJ73)</f>
        <v>-1</v>
      </c>
      <c r="DK74" s="797">
        <f t="shared" ref="DK74" si="193">SUM(DK4:DK73)</f>
        <v>-72901</v>
      </c>
      <c r="DL74" s="813">
        <f t="shared" ref="DL74" si="194">DJ74/DI74</f>
        <v>-5.5555555555555552E-2</v>
      </c>
      <c r="DM74" s="91"/>
      <c r="DN74" s="87">
        <f t="shared" ref="DN74" si="195">SUM(DN4:DN73)</f>
        <v>19</v>
      </c>
      <c r="DO74" s="87">
        <f t="shared" ref="DO74" si="196">SUM(DO4:DO73)</f>
        <v>4</v>
      </c>
      <c r="DP74" s="797">
        <f t="shared" ref="DP74" si="197">SUM(DP4:DP73)</f>
        <v>31478</v>
      </c>
      <c r="DQ74" s="813">
        <f>DO74/DN74</f>
        <v>0.21052631578947367</v>
      </c>
      <c r="DR74" s="91"/>
      <c r="DS74" s="87">
        <f t="shared" ref="DS74" si="198">SUM(DS4:DS73)</f>
        <v>11</v>
      </c>
      <c r="DT74" s="87">
        <f t="shared" ref="DT74" si="199">SUM(DT4:DT73)</f>
        <v>2</v>
      </c>
      <c r="DU74" s="797">
        <f t="shared" ref="DU74" si="200">SUM(DU4:DU73)</f>
        <v>-8144</v>
      </c>
      <c r="DV74" s="813">
        <f>DT74/DS74</f>
        <v>0.18181818181818182</v>
      </c>
      <c r="DW74" s="91"/>
      <c r="DX74" s="87">
        <f t="shared" ref="DX74" si="201">SUM(DX4:DX73)</f>
        <v>18</v>
      </c>
      <c r="DY74" s="87">
        <f t="shared" ref="DY74" si="202">SUM(DY4:DY73)</f>
        <v>7</v>
      </c>
      <c r="DZ74" s="797">
        <f t="shared" ref="DZ74" si="203">SUM(DZ4:DZ73)</f>
        <v>93732</v>
      </c>
      <c r="EA74" s="813">
        <f t="shared" ref="EA74" si="204">DY74/DX74</f>
        <v>0.3888888888888889</v>
      </c>
      <c r="EB74" s="91"/>
      <c r="EC74" s="87">
        <f t="shared" ref="EC74" si="205">SUM(EC4:EC73)</f>
        <v>16</v>
      </c>
      <c r="ED74" s="87">
        <f t="shared" ref="ED74" si="206">SUM(ED4:ED73)</f>
        <v>2</v>
      </c>
      <c r="EE74" s="797">
        <f t="shared" ref="EE74" si="207">SUM(EE4:EE73)</f>
        <v>62970</v>
      </c>
      <c r="EF74" s="813">
        <f t="shared" ref="EF74" si="208">ED74/EC74</f>
        <v>0.125</v>
      </c>
      <c r="EG74" s="91"/>
      <c r="EH74" s="87">
        <f t="shared" ref="EH74" si="209">SUM(EH4:EH73)</f>
        <v>17</v>
      </c>
      <c r="EI74" s="87">
        <f t="shared" ref="EI74" si="210">SUM(EI4:EI73)</f>
        <v>1</v>
      </c>
      <c r="EJ74" s="797">
        <f t="shared" ref="EJ74" si="211">SUM(EJ4:EJ73)</f>
        <v>8105</v>
      </c>
      <c r="EK74" s="813">
        <f t="shared" ref="EK74" si="212">EI74/EH74</f>
        <v>5.8823529411764705E-2</v>
      </c>
      <c r="EL74" s="91"/>
      <c r="EM74" s="87">
        <f t="shared" ref="EM74" si="213">SUM(EM4:EM73)</f>
        <v>0</v>
      </c>
      <c r="EN74" s="87">
        <f t="shared" ref="EN74" si="214">SUM(EN4:EN73)</f>
        <v>0</v>
      </c>
      <c r="EO74" s="797">
        <f t="shared" ref="EO74" si="215">SUM(EO4:EO73)</f>
        <v>0</v>
      </c>
      <c r="EP74" s="813" t="e">
        <f t="shared" ref="EP74" si="216">EN74/EM74</f>
        <v>#DIV/0!</v>
      </c>
      <c r="EQ74" s="91"/>
      <c r="ER74" s="87">
        <f t="shared" ref="ER74" si="217">SUM(ER4:ER73)</f>
        <v>0</v>
      </c>
      <c r="ES74" s="87">
        <f t="shared" ref="ES74" si="218">SUM(ES4:ES73)</f>
        <v>0</v>
      </c>
      <c r="ET74" s="797">
        <f t="shared" ref="ET74" si="219">SUM(ET4:ET73)</f>
        <v>0</v>
      </c>
      <c r="EU74" s="813" t="e">
        <f t="shared" ref="EU74" si="220">ES74/ER74</f>
        <v>#DIV/0!</v>
      </c>
      <c r="EV74" s="91"/>
      <c r="EW74" s="87">
        <f t="shared" ref="EW74" si="221">SUM(EW4:EW73)</f>
        <v>0</v>
      </c>
      <c r="EX74" s="87">
        <f t="shared" ref="EX74" si="222">SUM(EX4:EX73)</f>
        <v>0</v>
      </c>
      <c r="EY74" s="797">
        <f t="shared" ref="EY74" si="223">SUM(EY4:EY73)</f>
        <v>0</v>
      </c>
      <c r="EZ74" s="813" t="e">
        <f t="shared" ref="EZ74" si="224">EX74/EW74</f>
        <v>#DIV/0!</v>
      </c>
      <c r="FA74" s="91"/>
      <c r="FB74" s="87">
        <f t="shared" ref="FB74" si="225">SUM(FB4:FB73)</f>
        <v>0</v>
      </c>
      <c r="FC74" s="87">
        <f t="shared" ref="FC74" si="226">SUM(FC4:FC73)</f>
        <v>0</v>
      </c>
      <c r="FD74" s="797">
        <f t="shared" ref="FD74" si="227">SUM(FD4:FD73)</f>
        <v>0</v>
      </c>
      <c r="FE74" s="813" t="e">
        <f t="shared" ref="FE74" si="228">FC74/FB74</f>
        <v>#DIV/0!</v>
      </c>
      <c r="FF74" s="91"/>
      <c r="FG74" s="87">
        <f t="shared" ref="FG74" si="229">SUM(FG4:FG73)</f>
        <v>0</v>
      </c>
      <c r="FH74" s="87">
        <f t="shared" ref="FH74" si="230">SUM(FH4:FH73)</f>
        <v>0</v>
      </c>
      <c r="FI74" s="797">
        <f t="shared" ref="FI74" si="231">SUM(FI4:FI73)</f>
        <v>0</v>
      </c>
      <c r="FJ74" s="813" t="e">
        <f t="shared" ref="FJ74" si="232">FH74/FG74</f>
        <v>#DIV/0!</v>
      </c>
      <c r="FK74" s="91"/>
      <c r="FL74" s="87">
        <f t="shared" ref="FL74" si="233">SUM(FL4:FL73)</f>
        <v>0</v>
      </c>
      <c r="FM74" s="87">
        <f t="shared" ref="FM74" si="234">SUM(FM4:FM73)</f>
        <v>0</v>
      </c>
      <c r="FN74" s="797">
        <f t="shared" ref="FN74" si="235">SUM(FN4:FN73)</f>
        <v>0</v>
      </c>
      <c r="FO74" s="813" t="e">
        <f t="shared" ref="FO74" si="236">FM74/FL74</f>
        <v>#DIV/0!</v>
      </c>
      <c r="FP74" s="91"/>
      <c r="FQ74" s="87">
        <f t="shared" ref="FQ74" si="237">SUM(FQ4:FQ73)</f>
        <v>0</v>
      </c>
      <c r="FR74" s="87">
        <f t="shared" ref="FR74" si="238">SUM(FR4:FR73)</f>
        <v>0</v>
      </c>
      <c r="FS74" s="797">
        <f t="shared" ref="FS74" si="239">SUM(FS4:FS73)</f>
        <v>0</v>
      </c>
      <c r="FT74" s="813" t="e">
        <f t="shared" ref="FT74" si="240">FR74/FQ74</f>
        <v>#DIV/0!</v>
      </c>
      <c r="FU74" s="91"/>
      <c r="FV74" s="87">
        <f t="shared" ref="FV74" si="241">SUM(FV4:FV73)</f>
        <v>0</v>
      </c>
      <c r="FW74" s="87">
        <f t="shared" ref="FW74" si="242">SUM(FW4:FW73)</f>
        <v>0</v>
      </c>
      <c r="FX74" s="797">
        <f t="shared" ref="FX74" si="243">SUM(FX4:FX73)</f>
        <v>0</v>
      </c>
      <c r="FY74" s="813" t="e">
        <f t="shared" ref="FY74" si="244">FW74/FV74</f>
        <v>#DIV/0!</v>
      </c>
      <c r="FZ74" s="91"/>
      <c r="GA74" s="87">
        <f t="shared" ref="GA74" si="245">SUM(GA4:GA73)</f>
        <v>0</v>
      </c>
      <c r="GB74" s="87">
        <f t="shared" ref="GB74" si="246">SUM(GB4:GB73)</f>
        <v>0</v>
      </c>
      <c r="GC74" s="797">
        <f t="shared" ref="GC74" si="247">SUM(GC4:GC73)</f>
        <v>0</v>
      </c>
      <c r="GD74" s="813" t="e">
        <f t="shared" ref="GD74" si="248">GB74/GA74</f>
        <v>#DIV/0!</v>
      </c>
      <c r="GE74" s="91"/>
      <c r="GF74" s="87">
        <f t="shared" ref="GF74" si="249">SUM(GF4:GF73)</f>
        <v>0</v>
      </c>
      <c r="GG74" s="87">
        <f t="shared" ref="GG74" si="250">SUM(GG4:GG73)</f>
        <v>0</v>
      </c>
      <c r="GH74" s="797">
        <f t="shared" ref="GH74" si="251">SUM(GH4:GH73)</f>
        <v>0</v>
      </c>
      <c r="GI74" s="813" t="e">
        <f t="shared" ref="GI74" si="252">GG74/GF74</f>
        <v>#DIV/0!</v>
      </c>
      <c r="GJ74" s="91"/>
      <c r="GK74" s="87">
        <f t="shared" ref="GK74" si="253">SUM(GK4:GK73)</f>
        <v>0</v>
      </c>
      <c r="GL74" s="87">
        <f t="shared" ref="GL74" si="254">SUM(GL4:GL73)</f>
        <v>0</v>
      </c>
      <c r="GM74" s="797">
        <f t="shared" ref="GM74" si="255">SUM(GM4:GM73)</f>
        <v>0</v>
      </c>
      <c r="GN74" s="813" t="e">
        <f t="shared" ref="GN74" si="256">GL74/GK74</f>
        <v>#DIV/0!</v>
      </c>
      <c r="GO74" s="91"/>
      <c r="GP74" s="87">
        <f t="shared" ref="GP74" si="257">SUM(GP4:GP73)</f>
        <v>0</v>
      </c>
      <c r="GQ74" s="87">
        <f t="shared" ref="GQ74" si="258">SUM(GQ4:GQ73)</f>
        <v>0</v>
      </c>
      <c r="GR74" s="797">
        <f t="shared" ref="GR74" si="259">SUM(GR4:GR73)</f>
        <v>0</v>
      </c>
      <c r="GS74" s="813" t="e">
        <f t="shared" ref="GS74" si="260">GQ74/GP74</f>
        <v>#DIV/0!</v>
      </c>
      <c r="GT74" s="91"/>
      <c r="GU74" s="87">
        <f t="shared" ref="GU74" si="261">SUM(GU4:GU73)</f>
        <v>0</v>
      </c>
      <c r="GV74" s="87">
        <f t="shared" ref="GV74" si="262">SUM(GV4:GV73)</f>
        <v>0</v>
      </c>
      <c r="GW74" s="797">
        <f t="shared" ref="GW74" si="263">SUM(GW4:GW73)</f>
        <v>0</v>
      </c>
      <c r="GX74" s="813" t="e">
        <f t="shared" ref="GX74" si="264">GV74/GU74</f>
        <v>#DIV/0!</v>
      </c>
      <c r="GY74" s="91"/>
      <c r="GZ74" s="87">
        <f t="shared" ref="GZ74" si="265">SUM(GZ4:GZ73)</f>
        <v>0</v>
      </c>
      <c r="HA74" s="87">
        <f t="shared" ref="HA74" si="266">SUM(HA4:HA73)</f>
        <v>0</v>
      </c>
      <c r="HB74" s="797">
        <f t="shared" ref="HB74" si="267">SUM(HB4:HB73)</f>
        <v>0</v>
      </c>
      <c r="HC74" s="813" t="e">
        <f t="shared" ref="HC74" si="268">HA74/GZ74</f>
        <v>#DIV/0!</v>
      </c>
      <c r="HD74" s="91"/>
      <c r="HE74" s="87">
        <f t="shared" ref="HE74" si="269">SUM(HE4:HE73)</f>
        <v>0</v>
      </c>
      <c r="HF74" s="87">
        <f t="shared" ref="HF74" si="270">SUM(HF4:HF73)</f>
        <v>0</v>
      </c>
      <c r="HG74" s="797">
        <f t="shared" ref="HG74" si="271">SUM(HG4:HG73)</f>
        <v>0</v>
      </c>
      <c r="HH74" s="813" t="e">
        <f t="shared" ref="HH74" si="272">HF74/HE74</f>
        <v>#DIV/0!</v>
      </c>
      <c r="HI74" s="91"/>
      <c r="HJ74" s="87">
        <f t="shared" ref="HJ74" si="273">SUM(HJ4:HJ73)</f>
        <v>0</v>
      </c>
      <c r="HK74" s="87">
        <f t="shared" ref="HK74" si="274">SUM(HK4:HK73)</f>
        <v>0</v>
      </c>
      <c r="HL74" s="797">
        <f t="shared" ref="HL74" si="275">SUM(HL4:HL73)</f>
        <v>0</v>
      </c>
      <c r="HM74" s="813" t="e">
        <f t="shared" ref="HM74" si="276">HK74/HJ74</f>
        <v>#DIV/0!</v>
      </c>
      <c r="HN74" s="91"/>
      <c r="HO74" s="87">
        <f t="shared" ref="HO74" si="277">SUM(HO4:HO73)</f>
        <v>0</v>
      </c>
      <c r="HP74" s="87">
        <f t="shared" ref="HP74" si="278">SUM(HP4:HP73)</f>
        <v>0</v>
      </c>
      <c r="HQ74" s="797">
        <f t="shared" ref="HQ74" si="279">SUM(HQ4:HQ73)</f>
        <v>0</v>
      </c>
      <c r="HR74" s="813" t="e">
        <f t="shared" ref="HR74" si="280">HP74/HO74</f>
        <v>#DIV/0!</v>
      </c>
      <c r="HS74" s="91"/>
      <c r="HT74" s="87">
        <f t="shared" ref="HT74" si="281">SUM(HT4:HT73)</f>
        <v>0</v>
      </c>
      <c r="HU74" s="87">
        <f t="shared" ref="HU74" si="282">SUM(HU4:HU73)</f>
        <v>0</v>
      </c>
      <c r="HV74" s="797">
        <f t="shared" ref="HV74" si="283">SUM(HV4:HV73)</f>
        <v>0</v>
      </c>
      <c r="HW74" s="813" t="e">
        <f t="shared" ref="HW74" si="284">HU74/HT74</f>
        <v>#DIV/0!</v>
      </c>
      <c r="HX74" s="91"/>
      <c r="HY74" s="87">
        <f t="shared" ref="HY74" si="285">SUM(HY4:HY73)</f>
        <v>0</v>
      </c>
      <c r="HZ74" s="87">
        <f t="shared" ref="HZ74" si="286">SUM(HZ4:HZ73)</f>
        <v>0</v>
      </c>
      <c r="IA74" s="797">
        <f t="shared" ref="IA74" si="287">SUM(IA4:IA73)</f>
        <v>0</v>
      </c>
      <c r="IB74" s="813" t="e">
        <f t="shared" ref="IB74" si="288">HZ74/HY74</f>
        <v>#DIV/0!</v>
      </c>
      <c r="IC74" s="91"/>
      <c r="ID74" s="87">
        <f t="shared" ref="ID74" si="289">SUM(ID4:ID73)</f>
        <v>0</v>
      </c>
      <c r="IE74" s="87">
        <f t="shared" ref="IE74" si="290">SUM(IE4:IE73)</f>
        <v>0</v>
      </c>
      <c r="IF74" s="797">
        <f t="shared" ref="IF74" si="291">SUM(IF4:IF73)</f>
        <v>0</v>
      </c>
      <c r="IG74" s="926" t="e">
        <f t="shared" ref="IG74" si="292">IE74/ID74</f>
        <v>#DIV/0!</v>
      </c>
      <c r="IH74" s="91"/>
      <c r="II74" s="87">
        <f t="shared" ref="II74" si="293">SUM(II4:II73)</f>
        <v>0</v>
      </c>
      <c r="IJ74" s="87">
        <f t="shared" ref="IJ74" si="294">SUM(IJ4:IJ73)</f>
        <v>0</v>
      </c>
      <c r="IK74" s="797">
        <f t="shared" ref="IK74" si="295">SUM(IK4:IK73)</f>
        <v>0</v>
      </c>
      <c r="IL74" s="813" t="e">
        <f t="shared" ref="IL74" si="296">IJ74/II74</f>
        <v>#DIV/0!</v>
      </c>
      <c r="IM74" s="91"/>
      <c r="IN74" s="87">
        <f t="shared" ref="IN74" si="297">SUM(IN4:IN73)</f>
        <v>0</v>
      </c>
      <c r="IO74" s="87">
        <f t="shared" ref="IO74" si="298">SUM(IO4:IO73)</f>
        <v>0</v>
      </c>
      <c r="IP74" s="797">
        <f t="shared" ref="IP74" si="299">SUM(IP4:IP73)</f>
        <v>0</v>
      </c>
      <c r="IQ74" s="813" t="e">
        <f t="shared" ref="IQ74" si="300">IO74/IN74</f>
        <v>#DIV/0!</v>
      </c>
      <c r="IR74" s="91"/>
      <c r="IS74" s="87">
        <f t="shared" ref="IS74" si="301">SUM(IS4:IS73)</f>
        <v>0</v>
      </c>
      <c r="IT74" s="87">
        <f t="shared" ref="IT74" si="302">SUM(IT4:IT73)</f>
        <v>0</v>
      </c>
      <c r="IU74" s="797">
        <f t="shared" ref="IU74" si="303">SUM(IU4:IU73)</f>
        <v>0</v>
      </c>
      <c r="IV74" s="813" t="e">
        <f t="shared" ref="IV74" si="304">IT74/IS74</f>
        <v>#DIV/0!</v>
      </c>
      <c r="IW74" s="91"/>
      <c r="IX74" s="87">
        <f t="shared" ref="IX74" si="305">SUM(IX4:IX73)</f>
        <v>0</v>
      </c>
      <c r="IY74" s="87">
        <f t="shared" ref="IY74" si="306">SUM(IY4:IY73)</f>
        <v>0</v>
      </c>
      <c r="IZ74" s="797">
        <f t="shared" ref="IZ74" si="307">SUM(IZ4:IZ73)</f>
        <v>0</v>
      </c>
      <c r="JA74" s="927" t="e">
        <f t="shared" ref="JA74" si="308">IY74/IX74</f>
        <v>#DIV/0!</v>
      </c>
      <c r="JB74" s="91"/>
      <c r="JC74" s="87">
        <f t="shared" ref="JC74" si="309">SUM(JC4:JC73)</f>
        <v>562</v>
      </c>
      <c r="JD74" s="87">
        <f t="shared" ref="JD74" si="310">SUM(JD4:JD73)</f>
        <v>159</v>
      </c>
      <c r="JE74" s="797">
        <f t="shared" ref="JE74" si="311">SUM(JE4:JE73)</f>
        <v>2278018</v>
      </c>
      <c r="JF74" s="937">
        <f>JD74/JC74</f>
        <v>0.28291814946619215</v>
      </c>
      <c r="JJ74" s="814"/>
      <c r="JK74" s="815"/>
      <c r="JO74" s="814"/>
      <c r="JP74" s="815"/>
      <c r="JT74" s="814"/>
      <c r="JU74" s="815"/>
      <c r="JY74" s="814"/>
      <c r="JZ74" s="815"/>
    </row>
    <row r="76" spans="1:301" x14ac:dyDescent="0.25">
      <c r="B76" s="94" t="s">
        <v>307</v>
      </c>
      <c r="C76" s="95">
        <f>C4+C9+C14+C19+C24+C29+C34+C39+C44+C49+C54+C59+C64+C69</f>
        <v>3</v>
      </c>
      <c r="D76" s="95">
        <f t="shared" ref="D76:E76" si="312">D4+D9+D14+D19+D24+D29+D34+D39+D44+D49+D54+D59+D64+D69</f>
        <v>1</v>
      </c>
      <c r="E76" s="96">
        <f t="shared" si="312"/>
        <v>11702</v>
      </c>
      <c r="F76" s="849">
        <f>D76/C76</f>
        <v>0.33333333333333331</v>
      </c>
      <c r="G76" s="379" t="s">
        <v>307</v>
      </c>
      <c r="H76" s="380">
        <f>H4+H9+H14+H19+H24+H29+H34+H39+H44+H49+H54+H59+H64+H69</f>
        <v>4</v>
      </c>
      <c r="I76" s="380">
        <f t="shared" ref="I76:J76" si="313">I4+I9+I14+I19+I24+I29+I34+I39+I44+I49+I54+I59+I64+I69</f>
        <v>0</v>
      </c>
      <c r="J76" s="381">
        <f t="shared" si="313"/>
        <v>0</v>
      </c>
      <c r="K76" s="816">
        <f>I76/H76</f>
        <v>0</v>
      </c>
      <c r="L76" s="852" t="s">
        <v>307</v>
      </c>
      <c r="M76" s="95">
        <f t="shared" ref="M76:O76" si="314">M4+M9+M14+M19+M24+M29+M34+M39+M44+M49+M54+M59+M64+M69</f>
        <v>5</v>
      </c>
      <c r="N76" s="95">
        <f t="shared" si="314"/>
        <v>3</v>
      </c>
      <c r="O76" s="96">
        <f t="shared" si="314"/>
        <v>27986</v>
      </c>
      <c r="P76" s="849">
        <f t="shared" ref="P76:P80" si="315">N76/M76</f>
        <v>0.6</v>
      </c>
      <c r="Q76" s="379" t="s">
        <v>307</v>
      </c>
      <c r="R76" s="380">
        <f t="shared" ref="R76:CB76" si="316">R4+R9+R14+R19+R24+R29+R34+R39+R44+R49+R54+R59+R64+R69</f>
        <v>4</v>
      </c>
      <c r="S76" s="380">
        <f t="shared" si="316"/>
        <v>2</v>
      </c>
      <c r="T76" s="381">
        <f t="shared" si="316"/>
        <v>15079</v>
      </c>
      <c r="U76" s="816">
        <f t="shared" ref="U76:U80" si="317">S76/R76</f>
        <v>0.5</v>
      </c>
      <c r="V76" s="94" t="s">
        <v>307</v>
      </c>
      <c r="W76" s="95">
        <f t="shared" si="316"/>
        <v>5</v>
      </c>
      <c r="X76" s="95">
        <f t="shared" si="316"/>
        <v>3</v>
      </c>
      <c r="Y76" s="96">
        <f t="shared" si="316"/>
        <v>30030</v>
      </c>
      <c r="Z76" s="858">
        <f t="shared" ref="Z76" si="318">X76/W76</f>
        <v>0.6</v>
      </c>
      <c r="AA76" s="379" t="s">
        <v>307</v>
      </c>
      <c r="AB76" s="380">
        <f t="shared" si="316"/>
        <v>7</v>
      </c>
      <c r="AC76" s="380">
        <f t="shared" si="316"/>
        <v>1</v>
      </c>
      <c r="AD76" s="381">
        <f t="shared" si="316"/>
        <v>9714</v>
      </c>
      <c r="AE76" s="816">
        <f t="shared" ref="AE76" si="319">AC76/AB76</f>
        <v>0.14285714285714285</v>
      </c>
      <c r="AF76" s="94" t="s">
        <v>307</v>
      </c>
      <c r="AG76" s="95">
        <f t="shared" si="316"/>
        <v>10</v>
      </c>
      <c r="AH76" s="95">
        <f t="shared" si="316"/>
        <v>5</v>
      </c>
      <c r="AI76" s="96">
        <f t="shared" si="316"/>
        <v>39122</v>
      </c>
      <c r="AJ76" s="858">
        <f t="shared" ref="AJ76" si="320">AH76/AG76</f>
        <v>0.5</v>
      </c>
      <c r="AK76" s="379" t="s">
        <v>307</v>
      </c>
      <c r="AL76" s="380">
        <f t="shared" si="316"/>
        <v>7</v>
      </c>
      <c r="AM76" s="380">
        <f t="shared" si="316"/>
        <v>2</v>
      </c>
      <c r="AN76" s="381">
        <f t="shared" si="316"/>
        <v>15339</v>
      </c>
      <c r="AO76" s="816">
        <f t="shared" ref="AO76" si="321">AM76/AL76</f>
        <v>0.2857142857142857</v>
      </c>
      <c r="AP76" s="94" t="s">
        <v>307</v>
      </c>
      <c r="AQ76" s="95">
        <f t="shared" si="316"/>
        <v>8</v>
      </c>
      <c r="AR76" s="95">
        <f t="shared" si="316"/>
        <v>5</v>
      </c>
      <c r="AS76" s="96">
        <f t="shared" si="316"/>
        <v>41784</v>
      </c>
      <c r="AT76" s="858">
        <f t="shared" ref="AT76" si="322">AR76/AQ76</f>
        <v>0.625</v>
      </c>
      <c r="AU76" s="379" t="s">
        <v>307</v>
      </c>
      <c r="AV76" s="380">
        <f t="shared" si="316"/>
        <v>3</v>
      </c>
      <c r="AW76" s="380">
        <f t="shared" si="316"/>
        <v>1</v>
      </c>
      <c r="AX76" s="381">
        <f t="shared" si="316"/>
        <v>7702</v>
      </c>
      <c r="AY76" s="816">
        <f t="shared" ref="AY76" si="323">AW76/AV76</f>
        <v>0.33333333333333331</v>
      </c>
      <c r="AZ76" s="94" t="s">
        <v>307</v>
      </c>
      <c r="BA76" s="95">
        <f t="shared" si="316"/>
        <v>9</v>
      </c>
      <c r="BB76" s="95">
        <f t="shared" si="316"/>
        <v>3</v>
      </c>
      <c r="BC76" s="96">
        <f t="shared" si="316"/>
        <v>26310</v>
      </c>
      <c r="BD76" s="858">
        <f t="shared" ref="BD76" si="324">BB76/BA76</f>
        <v>0.33333333333333331</v>
      </c>
      <c r="BE76" s="379" t="s">
        <v>307</v>
      </c>
      <c r="BF76" s="380">
        <f t="shared" si="316"/>
        <v>21</v>
      </c>
      <c r="BG76" s="380">
        <f t="shared" si="316"/>
        <v>9</v>
      </c>
      <c r="BH76" s="381">
        <f t="shared" si="316"/>
        <v>76605</v>
      </c>
      <c r="BI76" s="816">
        <f t="shared" ref="BI76" si="325">BG76/BF76</f>
        <v>0.42857142857142855</v>
      </c>
      <c r="BJ76" s="94" t="s">
        <v>307</v>
      </c>
      <c r="BK76" s="95">
        <f t="shared" si="316"/>
        <v>25</v>
      </c>
      <c r="BL76" s="95">
        <f t="shared" si="316"/>
        <v>9</v>
      </c>
      <c r="BM76" s="96">
        <f t="shared" si="316"/>
        <v>84010</v>
      </c>
      <c r="BN76" s="858">
        <f t="shared" ref="BN76" si="326">BL76/BK76</f>
        <v>0.36</v>
      </c>
      <c r="BO76" s="379" t="s">
        <v>307</v>
      </c>
      <c r="BP76" s="380">
        <f t="shared" si="316"/>
        <v>23</v>
      </c>
      <c r="BQ76" s="380">
        <f t="shared" si="316"/>
        <v>8</v>
      </c>
      <c r="BR76" s="381">
        <f t="shared" si="316"/>
        <v>65573</v>
      </c>
      <c r="BS76" s="816">
        <f t="shared" ref="BS76" si="327">BQ76/BP76</f>
        <v>0.34782608695652173</v>
      </c>
      <c r="BT76" s="94" t="s">
        <v>307</v>
      </c>
      <c r="BU76" s="95">
        <f t="shared" si="316"/>
        <v>22</v>
      </c>
      <c r="BV76" s="95">
        <f t="shared" si="316"/>
        <v>7</v>
      </c>
      <c r="BW76" s="96">
        <f t="shared" si="316"/>
        <v>53778</v>
      </c>
      <c r="BX76" s="858">
        <f t="shared" ref="BX76" si="328">BV76/BU76</f>
        <v>0.31818181818181818</v>
      </c>
      <c r="BY76" s="379" t="s">
        <v>307</v>
      </c>
      <c r="BZ76" s="380">
        <f t="shared" si="316"/>
        <v>21</v>
      </c>
      <c r="CA76" s="380">
        <f t="shared" si="316"/>
        <v>7</v>
      </c>
      <c r="CB76" s="381">
        <f t="shared" si="316"/>
        <v>62382</v>
      </c>
      <c r="CC76" s="816">
        <f t="shared" ref="CC76" si="329">CA76/BZ76</f>
        <v>0.33333333333333331</v>
      </c>
      <c r="CD76" s="94" t="s">
        <v>307</v>
      </c>
      <c r="CE76" s="95">
        <f t="shared" ref="CE76:EO76" si="330">CE4+CE9+CE14+CE19+CE24+CE29+CE34+CE39+CE44+CE49+CE54+CE59+CE64+CE69</f>
        <v>13</v>
      </c>
      <c r="CF76" s="95">
        <f t="shared" si="330"/>
        <v>10</v>
      </c>
      <c r="CG76" s="96">
        <f t="shared" si="330"/>
        <v>82436</v>
      </c>
      <c r="CH76" s="858">
        <f t="shared" ref="CH76" si="331">CF76/CE76</f>
        <v>0.76923076923076927</v>
      </c>
      <c r="CI76" s="379" t="s">
        <v>307</v>
      </c>
      <c r="CJ76" s="380">
        <f t="shared" si="330"/>
        <v>16</v>
      </c>
      <c r="CK76" s="380">
        <f t="shared" si="330"/>
        <v>5</v>
      </c>
      <c r="CL76" s="381">
        <f t="shared" si="330"/>
        <v>47294</v>
      </c>
      <c r="CM76" s="816">
        <f t="shared" ref="CM76" si="332">CK76/CJ76</f>
        <v>0.3125</v>
      </c>
      <c r="CN76" s="94" t="s">
        <v>307</v>
      </c>
      <c r="CO76" s="95">
        <f t="shared" si="330"/>
        <v>15</v>
      </c>
      <c r="CP76" s="95">
        <f t="shared" si="330"/>
        <v>6</v>
      </c>
      <c r="CQ76" s="96">
        <f t="shared" si="330"/>
        <v>48117</v>
      </c>
      <c r="CR76" s="858">
        <f t="shared" ref="CR76" si="333">CP76/CO76</f>
        <v>0.4</v>
      </c>
      <c r="CS76" s="379" t="s">
        <v>307</v>
      </c>
      <c r="CT76" s="380">
        <f t="shared" si="330"/>
        <v>14</v>
      </c>
      <c r="CU76" s="380">
        <f t="shared" si="330"/>
        <v>6</v>
      </c>
      <c r="CV76" s="381">
        <f t="shared" si="330"/>
        <v>47761</v>
      </c>
      <c r="CW76" s="816">
        <f t="shared" ref="CW76" si="334">CU76/CT76</f>
        <v>0.42857142857142855</v>
      </c>
      <c r="CX76" s="94" t="s">
        <v>307</v>
      </c>
      <c r="CY76" s="95">
        <f t="shared" si="330"/>
        <v>10</v>
      </c>
      <c r="CZ76" s="95">
        <f t="shared" si="330"/>
        <v>5</v>
      </c>
      <c r="DA76" s="96">
        <f t="shared" si="330"/>
        <v>44585</v>
      </c>
      <c r="DB76" s="858">
        <f t="shared" ref="DB76" si="335">CZ76/CY76</f>
        <v>0.5</v>
      </c>
      <c r="DC76" s="379" t="s">
        <v>307</v>
      </c>
      <c r="DD76" s="380">
        <f t="shared" si="330"/>
        <v>13</v>
      </c>
      <c r="DE76" s="380">
        <f t="shared" si="330"/>
        <v>7</v>
      </c>
      <c r="DF76" s="381">
        <f t="shared" si="330"/>
        <v>71654</v>
      </c>
      <c r="DG76" s="816">
        <f t="shared" ref="DG76" si="336">DE76/DD76</f>
        <v>0.53846153846153844</v>
      </c>
      <c r="DH76" s="94" t="s">
        <v>307</v>
      </c>
      <c r="DI76" s="95">
        <f t="shared" si="330"/>
        <v>8</v>
      </c>
      <c r="DJ76" s="95">
        <f t="shared" si="330"/>
        <v>2</v>
      </c>
      <c r="DK76" s="96">
        <f t="shared" si="330"/>
        <v>18661</v>
      </c>
      <c r="DL76" s="858">
        <f t="shared" ref="DL76" si="337">DJ76/DI76</f>
        <v>0.25</v>
      </c>
      <c r="DM76" s="379" t="s">
        <v>307</v>
      </c>
      <c r="DN76" s="380">
        <f t="shared" si="330"/>
        <v>10</v>
      </c>
      <c r="DO76" s="380">
        <f t="shared" si="330"/>
        <v>4</v>
      </c>
      <c r="DP76" s="381">
        <f t="shared" si="330"/>
        <v>30728</v>
      </c>
      <c r="DQ76" s="816">
        <f t="shared" ref="DQ76" si="338">DO76/DN76</f>
        <v>0.4</v>
      </c>
      <c r="DR76" s="94" t="s">
        <v>307</v>
      </c>
      <c r="DS76" s="95">
        <f t="shared" si="330"/>
        <v>6</v>
      </c>
      <c r="DT76" s="95">
        <f t="shared" si="330"/>
        <v>3</v>
      </c>
      <c r="DU76" s="96">
        <f t="shared" si="330"/>
        <v>70784</v>
      </c>
      <c r="DV76" s="858">
        <f t="shared" ref="DV76" si="339">DT76/DS76</f>
        <v>0.5</v>
      </c>
      <c r="DW76" s="379" t="s">
        <v>307</v>
      </c>
      <c r="DX76" s="380">
        <f t="shared" si="330"/>
        <v>7</v>
      </c>
      <c r="DY76" s="380">
        <f t="shared" si="330"/>
        <v>5</v>
      </c>
      <c r="DZ76" s="381">
        <f t="shared" si="330"/>
        <v>40357</v>
      </c>
      <c r="EA76" s="816">
        <f t="shared" ref="EA76" si="340">DY76/DX76</f>
        <v>0.7142857142857143</v>
      </c>
      <c r="EB76" s="94" t="s">
        <v>307</v>
      </c>
      <c r="EC76" s="95">
        <f t="shared" si="330"/>
        <v>7</v>
      </c>
      <c r="ED76" s="95">
        <f t="shared" si="330"/>
        <v>0</v>
      </c>
      <c r="EE76" s="96">
        <f t="shared" si="330"/>
        <v>0</v>
      </c>
      <c r="EF76" s="858">
        <f t="shared" ref="EF76" si="341">ED76/EC76</f>
        <v>0</v>
      </c>
      <c r="EG76" s="379" t="s">
        <v>307</v>
      </c>
      <c r="EH76" s="380">
        <f t="shared" si="330"/>
        <v>7</v>
      </c>
      <c r="EI76" s="380">
        <f t="shared" si="330"/>
        <v>1</v>
      </c>
      <c r="EJ76" s="381">
        <f t="shared" si="330"/>
        <v>8105</v>
      </c>
      <c r="EK76" s="816">
        <f t="shared" ref="EK76" si="342">EI76/EH76</f>
        <v>0.14285714285714285</v>
      </c>
      <c r="EL76" s="94" t="s">
        <v>307</v>
      </c>
      <c r="EM76" s="95">
        <f t="shared" si="330"/>
        <v>0</v>
      </c>
      <c r="EN76" s="95">
        <f t="shared" si="330"/>
        <v>0</v>
      </c>
      <c r="EO76" s="96">
        <f t="shared" si="330"/>
        <v>0</v>
      </c>
      <c r="EP76" s="858" t="e">
        <f t="shared" ref="EP76" si="343">EN76/EM76</f>
        <v>#DIV/0!</v>
      </c>
      <c r="EQ76" s="379" t="s">
        <v>307</v>
      </c>
      <c r="ER76" s="380">
        <f t="shared" ref="ER76:HB76" si="344">ER4+ER9+ER14+ER19+ER24+ER29+ER34+ER39+ER44+ER49+ER54+ER59+ER64+ER69</f>
        <v>0</v>
      </c>
      <c r="ES76" s="380">
        <f t="shared" si="344"/>
        <v>0</v>
      </c>
      <c r="ET76" s="381">
        <f t="shared" si="344"/>
        <v>0</v>
      </c>
      <c r="EU76" s="816" t="e">
        <f t="shared" ref="EU76" si="345">ES76/ER76</f>
        <v>#DIV/0!</v>
      </c>
      <c r="EV76" s="94" t="s">
        <v>307</v>
      </c>
      <c r="EW76" s="95">
        <f t="shared" si="344"/>
        <v>0</v>
      </c>
      <c r="EX76" s="95">
        <f t="shared" si="344"/>
        <v>0</v>
      </c>
      <c r="EY76" s="96">
        <f t="shared" si="344"/>
        <v>0</v>
      </c>
      <c r="EZ76" s="858" t="e">
        <f t="shared" ref="EZ76" si="346">EX76/EW76</f>
        <v>#DIV/0!</v>
      </c>
      <c r="FA76" s="379" t="s">
        <v>307</v>
      </c>
      <c r="FB76" s="380">
        <f t="shared" si="344"/>
        <v>0</v>
      </c>
      <c r="FC76" s="380">
        <f t="shared" si="344"/>
        <v>0</v>
      </c>
      <c r="FD76" s="381">
        <f t="shared" si="344"/>
        <v>0</v>
      </c>
      <c r="FE76" s="816" t="e">
        <f t="shared" ref="FE76" si="347">FC76/FB76</f>
        <v>#DIV/0!</v>
      </c>
      <c r="FF76" s="94" t="s">
        <v>307</v>
      </c>
      <c r="FG76" s="95">
        <f t="shared" si="344"/>
        <v>0</v>
      </c>
      <c r="FH76" s="95">
        <f t="shared" si="344"/>
        <v>0</v>
      </c>
      <c r="FI76" s="96">
        <f t="shared" si="344"/>
        <v>0</v>
      </c>
      <c r="FJ76" s="858" t="e">
        <f t="shared" ref="FJ76" si="348">FH76/FG76</f>
        <v>#DIV/0!</v>
      </c>
      <c r="FK76" s="379" t="s">
        <v>307</v>
      </c>
      <c r="FL76" s="380">
        <f t="shared" si="344"/>
        <v>0</v>
      </c>
      <c r="FM76" s="380">
        <f t="shared" si="344"/>
        <v>0</v>
      </c>
      <c r="FN76" s="381">
        <f t="shared" si="344"/>
        <v>0</v>
      </c>
      <c r="FO76" s="816" t="e">
        <f t="shared" ref="FO76" si="349">FM76/FL76</f>
        <v>#DIV/0!</v>
      </c>
      <c r="FP76" s="94" t="s">
        <v>307</v>
      </c>
      <c r="FQ76" s="95">
        <f t="shared" si="344"/>
        <v>0</v>
      </c>
      <c r="FR76" s="95">
        <f t="shared" si="344"/>
        <v>0</v>
      </c>
      <c r="FS76" s="96">
        <f t="shared" si="344"/>
        <v>0</v>
      </c>
      <c r="FT76" s="858" t="e">
        <f t="shared" ref="FT76" si="350">FR76/FQ76</f>
        <v>#DIV/0!</v>
      </c>
      <c r="FU76" s="379" t="s">
        <v>307</v>
      </c>
      <c r="FV76" s="380">
        <f t="shared" si="344"/>
        <v>0</v>
      </c>
      <c r="FW76" s="380">
        <f t="shared" si="344"/>
        <v>0</v>
      </c>
      <c r="FX76" s="381">
        <f t="shared" si="344"/>
        <v>0</v>
      </c>
      <c r="FY76" s="816" t="e">
        <f t="shared" ref="FY76" si="351">FW76/FV76</f>
        <v>#DIV/0!</v>
      </c>
      <c r="FZ76" s="94" t="s">
        <v>307</v>
      </c>
      <c r="GA76" s="95">
        <f t="shared" si="344"/>
        <v>0</v>
      </c>
      <c r="GB76" s="95">
        <f t="shared" si="344"/>
        <v>0</v>
      </c>
      <c r="GC76" s="96">
        <f t="shared" si="344"/>
        <v>0</v>
      </c>
      <c r="GD76" s="858" t="e">
        <f t="shared" ref="GD76" si="352">GB76/GA76</f>
        <v>#DIV/0!</v>
      </c>
      <c r="GE76" s="379" t="s">
        <v>307</v>
      </c>
      <c r="GF76" s="380">
        <f t="shared" si="344"/>
        <v>0</v>
      </c>
      <c r="GG76" s="380">
        <f t="shared" si="344"/>
        <v>0</v>
      </c>
      <c r="GH76" s="381">
        <f t="shared" si="344"/>
        <v>0</v>
      </c>
      <c r="GI76" s="816" t="e">
        <f t="shared" ref="GI76" si="353">GG76/GF76</f>
        <v>#DIV/0!</v>
      </c>
      <c r="GJ76" s="94" t="s">
        <v>307</v>
      </c>
      <c r="GK76" s="95">
        <f t="shared" si="344"/>
        <v>0</v>
      </c>
      <c r="GL76" s="95">
        <f t="shared" si="344"/>
        <v>0</v>
      </c>
      <c r="GM76" s="96">
        <f t="shared" si="344"/>
        <v>0</v>
      </c>
      <c r="GN76" s="858" t="e">
        <f t="shared" ref="GN76" si="354">GL76/GK76</f>
        <v>#DIV/0!</v>
      </c>
      <c r="GO76" s="379" t="s">
        <v>307</v>
      </c>
      <c r="GP76" s="380">
        <f t="shared" si="344"/>
        <v>0</v>
      </c>
      <c r="GQ76" s="380">
        <f t="shared" si="344"/>
        <v>0</v>
      </c>
      <c r="GR76" s="381">
        <f t="shared" si="344"/>
        <v>0</v>
      </c>
      <c r="GS76" s="816" t="e">
        <f t="shared" ref="GS76" si="355">GQ76/GP76</f>
        <v>#DIV/0!</v>
      </c>
      <c r="GT76" s="94" t="s">
        <v>307</v>
      </c>
      <c r="GU76" s="95">
        <f t="shared" si="344"/>
        <v>0</v>
      </c>
      <c r="GV76" s="95">
        <f t="shared" si="344"/>
        <v>0</v>
      </c>
      <c r="GW76" s="96">
        <f t="shared" si="344"/>
        <v>0</v>
      </c>
      <c r="GX76" s="858" t="e">
        <f t="shared" ref="GX76" si="356">GV76/GU76</f>
        <v>#DIV/0!</v>
      </c>
      <c r="GY76" s="379" t="s">
        <v>307</v>
      </c>
      <c r="GZ76" s="380">
        <f t="shared" si="344"/>
        <v>0</v>
      </c>
      <c r="HA76" s="380">
        <f t="shared" si="344"/>
        <v>0</v>
      </c>
      <c r="HB76" s="381">
        <f t="shared" si="344"/>
        <v>0</v>
      </c>
      <c r="HC76" s="816" t="e">
        <f t="shared" ref="HC76" si="357">HA76/GZ76</f>
        <v>#DIV/0!</v>
      </c>
      <c r="HD76" s="94" t="s">
        <v>307</v>
      </c>
      <c r="HE76" s="95">
        <f t="shared" ref="HE76:JE76" si="358">HE4+HE9+HE14+HE19+HE24+HE29+HE34+HE39+HE44+HE49+HE54+HE59+HE64+HE69</f>
        <v>0</v>
      </c>
      <c r="HF76" s="95">
        <f t="shared" si="358"/>
        <v>0</v>
      </c>
      <c r="HG76" s="96">
        <f t="shared" si="358"/>
        <v>0</v>
      </c>
      <c r="HH76" s="858" t="e">
        <f t="shared" ref="HH76" si="359">HF76/HE76</f>
        <v>#DIV/0!</v>
      </c>
      <c r="HI76" s="379" t="s">
        <v>307</v>
      </c>
      <c r="HJ76" s="380">
        <f t="shared" si="358"/>
        <v>0</v>
      </c>
      <c r="HK76" s="380">
        <f t="shared" si="358"/>
        <v>0</v>
      </c>
      <c r="HL76" s="381">
        <f t="shared" si="358"/>
        <v>0</v>
      </c>
      <c r="HM76" s="816" t="e">
        <f t="shared" ref="HM76" si="360">HK76/HJ76</f>
        <v>#DIV/0!</v>
      </c>
      <c r="HN76" s="94" t="s">
        <v>307</v>
      </c>
      <c r="HO76" s="95">
        <f t="shared" si="358"/>
        <v>0</v>
      </c>
      <c r="HP76" s="95">
        <f t="shared" si="358"/>
        <v>0</v>
      </c>
      <c r="HQ76" s="96">
        <f t="shared" si="358"/>
        <v>0</v>
      </c>
      <c r="HR76" s="858" t="e">
        <f t="shared" ref="HR76" si="361">HP76/HO76</f>
        <v>#DIV/0!</v>
      </c>
      <c r="HS76" s="379" t="s">
        <v>307</v>
      </c>
      <c r="HT76" s="380">
        <f t="shared" si="358"/>
        <v>0</v>
      </c>
      <c r="HU76" s="380">
        <f t="shared" si="358"/>
        <v>0</v>
      </c>
      <c r="HV76" s="381">
        <f t="shared" si="358"/>
        <v>0</v>
      </c>
      <c r="HW76" s="816" t="e">
        <f t="shared" ref="HW76" si="362">HU76/HT76</f>
        <v>#DIV/0!</v>
      </c>
      <c r="HX76" s="94" t="s">
        <v>307</v>
      </c>
      <c r="HY76" s="95">
        <f t="shared" si="358"/>
        <v>0</v>
      </c>
      <c r="HZ76" s="95">
        <f t="shared" si="358"/>
        <v>0</v>
      </c>
      <c r="IA76" s="96">
        <f t="shared" si="358"/>
        <v>0</v>
      </c>
      <c r="IB76" s="858" t="e">
        <f t="shared" ref="IB76" si="363">HZ76/HY76</f>
        <v>#DIV/0!</v>
      </c>
      <c r="IC76" s="379" t="s">
        <v>307</v>
      </c>
      <c r="ID76" s="380">
        <f t="shared" si="358"/>
        <v>0</v>
      </c>
      <c r="IE76" s="380">
        <f t="shared" si="358"/>
        <v>0</v>
      </c>
      <c r="IF76" s="381">
        <f t="shared" si="358"/>
        <v>0</v>
      </c>
      <c r="IG76" s="816" t="e">
        <f t="shared" ref="IG76" si="364">IE76/ID76</f>
        <v>#DIV/0!</v>
      </c>
      <c r="IH76" s="94" t="s">
        <v>307</v>
      </c>
      <c r="II76" s="95">
        <f t="shared" si="358"/>
        <v>0</v>
      </c>
      <c r="IJ76" s="95">
        <f t="shared" si="358"/>
        <v>0</v>
      </c>
      <c r="IK76" s="96">
        <f t="shared" si="358"/>
        <v>0</v>
      </c>
      <c r="IL76" s="858" t="e">
        <f t="shared" ref="IL76" si="365">IJ76/II76</f>
        <v>#DIV/0!</v>
      </c>
      <c r="IM76" s="379" t="s">
        <v>307</v>
      </c>
      <c r="IN76" s="380">
        <f t="shared" si="358"/>
        <v>0</v>
      </c>
      <c r="IO76" s="380">
        <f t="shared" si="358"/>
        <v>0</v>
      </c>
      <c r="IP76" s="381">
        <f t="shared" si="358"/>
        <v>0</v>
      </c>
      <c r="IQ76" s="816" t="e">
        <f t="shared" ref="IQ76" si="366">IO76/IN76</f>
        <v>#DIV/0!</v>
      </c>
      <c r="IR76" s="94" t="s">
        <v>307</v>
      </c>
      <c r="IS76" s="95">
        <f t="shared" si="358"/>
        <v>0</v>
      </c>
      <c r="IT76" s="95">
        <f t="shared" si="358"/>
        <v>0</v>
      </c>
      <c r="IU76" s="96">
        <f t="shared" si="358"/>
        <v>0</v>
      </c>
      <c r="IV76" s="858" t="e">
        <f t="shared" ref="IV76" si="367">IT76/IS76</f>
        <v>#DIV/0!</v>
      </c>
      <c r="IW76" s="379" t="s">
        <v>307</v>
      </c>
      <c r="IX76" s="380">
        <f t="shared" si="358"/>
        <v>0</v>
      </c>
      <c r="IY76" s="380">
        <f t="shared" si="358"/>
        <v>0</v>
      </c>
      <c r="IZ76" s="381">
        <f t="shared" si="358"/>
        <v>0</v>
      </c>
      <c r="JA76" s="861" t="e">
        <f t="shared" ref="JA76" si="368">IY76/IX76</f>
        <v>#DIV/0!</v>
      </c>
      <c r="JB76" s="94" t="s">
        <v>307</v>
      </c>
      <c r="JC76" s="95">
        <f t="shared" si="358"/>
        <v>303</v>
      </c>
      <c r="JD76" s="95">
        <f t="shared" si="358"/>
        <v>120</v>
      </c>
      <c r="JE76" s="96">
        <f t="shared" si="358"/>
        <v>1077598</v>
      </c>
      <c r="JF76" s="858">
        <f t="shared" ref="JF76" si="369">JD76/JC76</f>
        <v>0.39603960396039606</v>
      </c>
      <c r="JJ76" s="27"/>
      <c r="JK76" s="862"/>
      <c r="JO76" s="27"/>
      <c r="JP76" s="862"/>
      <c r="JT76" s="27"/>
      <c r="JU76" s="862"/>
      <c r="JY76" s="27"/>
      <c r="JZ76" s="862"/>
      <c r="KD76" s="27"/>
      <c r="KE76" s="862"/>
      <c r="KI76" s="27"/>
      <c r="KJ76" s="862"/>
      <c r="KN76" s="27"/>
      <c r="KO76" s="862"/>
    </row>
    <row r="77" spans="1:301" x14ac:dyDescent="0.25">
      <c r="B77" s="97" t="s">
        <v>230</v>
      </c>
      <c r="C77" s="98">
        <f t="shared" ref="C77:E80" si="370">C5+C10+C15+C20+C25+C30+C35+C40+C45+C50+C55+C60+C65+C70</f>
        <v>7</v>
      </c>
      <c r="D77" s="98">
        <f t="shared" si="370"/>
        <v>0</v>
      </c>
      <c r="E77" s="99">
        <f t="shared" si="370"/>
        <v>19743</v>
      </c>
      <c r="F77" s="850">
        <f t="shared" ref="F77:F80" si="371">D77/C77</f>
        <v>0</v>
      </c>
      <c r="G77" s="382" t="s">
        <v>230</v>
      </c>
      <c r="H77" s="383">
        <f t="shared" ref="H77:J77" si="372">H5+H10+H15+H20+H25+H30+H35+H40+H45+H50+H55+H60+H65+H70</f>
        <v>6</v>
      </c>
      <c r="I77" s="383">
        <f t="shared" si="372"/>
        <v>0</v>
      </c>
      <c r="J77" s="384">
        <f t="shared" si="372"/>
        <v>7457</v>
      </c>
      <c r="K77" s="817">
        <f t="shared" ref="K77:K80" si="373">I77/H77</f>
        <v>0</v>
      </c>
      <c r="L77" s="853" t="s">
        <v>230</v>
      </c>
      <c r="M77" s="98">
        <f t="shared" ref="M77:O77" si="374">M5+M10+M15+M20+M25+M30+M35+M40+M45+M50+M55+M60+M65+M70</f>
        <v>12</v>
      </c>
      <c r="N77" s="98">
        <f t="shared" si="374"/>
        <v>2</v>
      </c>
      <c r="O77" s="99">
        <f t="shared" si="374"/>
        <v>75538</v>
      </c>
      <c r="P77" s="850">
        <f t="shared" si="315"/>
        <v>0.16666666666666666</v>
      </c>
      <c r="Q77" s="382" t="s">
        <v>230</v>
      </c>
      <c r="R77" s="383">
        <f t="shared" ref="R77:T77" si="375">R5+R10+R15+R20+R25+R30+R35+R40+R45+R50+R55+R60+R65+R70</f>
        <v>7</v>
      </c>
      <c r="S77" s="383">
        <f t="shared" si="375"/>
        <v>4</v>
      </c>
      <c r="T77" s="384">
        <f t="shared" si="375"/>
        <v>110649</v>
      </c>
      <c r="U77" s="817">
        <f t="shared" si="317"/>
        <v>0.5714285714285714</v>
      </c>
      <c r="V77" s="853" t="s">
        <v>230</v>
      </c>
      <c r="W77" s="98">
        <f t="shared" ref="W77:Y77" si="376">W5+W10+W15+W20+W25+W30+W35+W40+W45+W50+W55+W60+W65+W70</f>
        <v>6</v>
      </c>
      <c r="X77" s="98">
        <f t="shared" si="376"/>
        <v>1</v>
      </c>
      <c r="Y77" s="99">
        <f t="shared" si="376"/>
        <v>-6521</v>
      </c>
      <c r="Z77" s="859">
        <f t="shared" ref="Z77:Z80" si="377">X77/W77</f>
        <v>0.16666666666666666</v>
      </c>
      <c r="AA77" s="382" t="s">
        <v>230</v>
      </c>
      <c r="AB77" s="383">
        <f t="shared" ref="AB77:AD77" si="378">AB5+AB10+AB15+AB20+AB25+AB30+AB35+AB40+AB45+AB50+AB55+AB60+AB65+AB70</f>
        <v>9</v>
      </c>
      <c r="AC77" s="383">
        <f t="shared" si="378"/>
        <v>2</v>
      </c>
      <c r="AD77" s="384">
        <f t="shared" si="378"/>
        <v>106812</v>
      </c>
      <c r="AE77" s="817">
        <f t="shared" ref="AE77:AE80" si="379">AC77/AB77</f>
        <v>0.22222222222222221</v>
      </c>
      <c r="AF77" s="97" t="s">
        <v>230</v>
      </c>
      <c r="AG77" s="98">
        <f t="shared" ref="AG77:AI77" si="380">AG5+AG10+AG15+AG20+AG25+AG30+AG35+AG40+AG45+AG50+AG55+AG60+AG65+AG70</f>
        <v>7</v>
      </c>
      <c r="AH77" s="98">
        <f t="shared" si="380"/>
        <v>1</v>
      </c>
      <c r="AI77" s="99">
        <f t="shared" si="380"/>
        <v>68033</v>
      </c>
      <c r="AJ77" s="859">
        <f t="shared" ref="AJ77:AJ80" si="381">AH77/AG77</f>
        <v>0.14285714285714285</v>
      </c>
      <c r="AK77" s="382" t="s">
        <v>230</v>
      </c>
      <c r="AL77" s="383">
        <f t="shared" ref="AL77:AN77" si="382">AL5+AL10+AL15+AL20+AL25+AL30+AL35+AL40+AL45+AL50+AL55+AL60+AL65+AL70</f>
        <v>10</v>
      </c>
      <c r="AM77" s="383">
        <f t="shared" si="382"/>
        <v>2</v>
      </c>
      <c r="AN77" s="384">
        <f t="shared" si="382"/>
        <v>46386</v>
      </c>
      <c r="AO77" s="385">
        <f t="shared" ref="AO77:AO80" si="383">AM77/AL77</f>
        <v>0.2</v>
      </c>
      <c r="AP77" s="97" t="s">
        <v>230</v>
      </c>
      <c r="AQ77" s="98">
        <f t="shared" ref="AQ77:AS77" si="384">AQ5+AQ10+AQ15+AQ20+AQ25+AQ30+AQ35+AQ40+AQ45+AQ50+AQ55+AQ60+AQ65+AQ70</f>
        <v>11</v>
      </c>
      <c r="AR77" s="98">
        <f t="shared" si="384"/>
        <v>6</v>
      </c>
      <c r="AS77" s="99">
        <f t="shared" si="384"/>
        <v>142471</v>
      </c>
      <c r="AT77" s="100">
        <f t="shared" ref="AT77:AT80" si="385">AR77/AQ77</f>
        <v>0.54545454545454541</v>
      </c>
      <c r="AU77" s="382" t="s">
        <v>230</v>
      </c>
      <c r="AV77" s="383">
        <f t="shared" ref="AV77:AX77" si="386">AV5+AV10+AV15+AV20+AV25+AV30+AV35+AV40+AV45+AV50+AV55+AV60+AV65+AV70</f>
        <v>13</v>
      </c>
      <c r="AW77" s="383">
        <f t="shared" si="386"/>
        <v>1</v>
      </c>
      <c r="AX77" s="384">
        <f t="shared" si="386"/>
        <v>41383</v>
      </c>
      <c r="AY77" s="385">
        <f t="shared" ref="AY77:AY80" si="387">AW77/AV77</f>
        <v>7.6923076923076927E-2</v>
      </c>
      <c r="AZ77" s="97" t="s">
        <v>230</v>
      </c>
      <c r="BA77" s="98">
        <f t="shared" ref="BA77:BC77" si="388">BA5+BA10+BA15+BA20+BA25+BA30+BA35+BA40+BA45+BA50+BA55+BA60+BA65+BA70</f>
        <v>5</v>
      </c>
      <c r="BB77" s="98">
        <f t="shared" si="388"/>
        <v>2</v>
      </c>
      <c r="BC77" s="99">
        <f t="shared" si="388"/>
        <v>107261</v>
      </c>
      <c r="BD77" s="100">
        <f t="shared" ref="BD77:BD80" si="389">BB77/BA77</f>
        <v>0.4</v>
      </c>
      <c r="BE77" s="382" t="s">
        <v>230</v>
      </c>
      <c r="BF77" s="383">
        <f t="shared" ref="BF77:BH77" si="390">BF5+BF10+BF15+BF20+BF25+BF30+BF35+BF40+BF45+BF50+BF55+BF60+BF65+BF70</f>
        <v>6</v>
      </c>
      <c r="BG77" s="383">
        <f t="shared" si="390"/>
        <v>4</v>
      </c>
      <c r="BH77" s="384">
        <f t="shared" si="390"/>
        <v>148458</v>
      </c>
      <c r="BI77" s="385">
        <f t="shared" ref="BI77:BI80" si="391">BG77/BF77</f>
        <v>0.66666666666666663</v>
      </c>
      <c r="BJ77" s="97" t="s">
        <v>230</v>
      </c>
      <c r="BK77" s="98">
        <f t="shared" ref="BK77:BM77" si="392">BK5+BK10+BK15+BK20+BK25+BK30+BK35+BK40+BK45+BK50+BK55+BK60+BK65+BK70</f>
        <v>8</v>
      </c>
      <c r="BL77" s="98">
        <f t="shared" si="392"/>
        <v>2</v>
      </c>
      <c r="BM77" s="99">
        <f t="shared" si="392"/>
        <v>48089</v>
      </c>
      <c r="BN77" s="100">
        <f t="shared" ref="BN77:BN80" si="393">BL77/BK77</f>
        <v>0.25</v>
      </c>
      <c r="BO77" s="382" t="s">
        <v>230</v>
      </c>
      <c r="BP77" s="383">
        <f t="shared" ref="BP77:BR77" si="394">BP5+BP10+BP15+BP20+BP25+BP30+BP35+BP40+BP45+BP50+BP55+BP60+BP65+BP70</f>
        <v>4</v>
      </c>
      <c r="BQ77" s="383">
        <f t="shared" si="394"/>
        <v>0</v>
      </c>
      <c r="BR77" s="384">
        <f t="shared" si="394"/>
        <v>0</v>
      </c>
      <c r="BS77" s="385">
        <f t="shared" ref="BS77:BS80" si="395">BQ77/BP77</f>
        <v>0</v>
      </c>
      <c r="BT77" s="97" t="s">
        <v>230</v>
      </c>
      <c r="BU77" s="98">
        <f t="shared" ref="BU77:BW77" si="396">BU5+BU10+BU15+BU20+BU25+BU30+BU35+BU40+BU45+BU50+BU55+BU60+BU65+BU70</f>
        <v>4</v>
      </c>
      <c r="BV77" s="98">
        <f t="shared" si="396"/>
        <v>1</v>
      </c>
      <c r="BW77" s="99">
        <f t="shared" si="396"/>
        <v>25370</v>
      </c>
      <c r="BX77" s="100">
        <f t="shared" ref="BX77:BX80" si="397">BV77/BU77</f>
        <v>0.25</v>
      </c>
      <c r="BY77" s="382" t="s">
        <v>230</v>
      </c>
      <c r="BZ77" s="383">
        <f t="shared" ref="BZ77:CB77" si="398">BZ5+BZ10+BZ15+BZ20+BZ25+BZ30+BZ35+BZ40+BZ45+BZ50+BZ55+BZ60+BZ65+BZ70</f>
        <v>4</v>
      </c>
      <c r="CA77" s="383">
        <f t="shared" si="398"/>
        <v>0</v>
      </c>
      <c r="CB77" s="384">
        <f t="shared" si="398"/>
        <v>-20770</v>
      </c>
      <c r="CC77" s="385">
        <f t="shared" ref="CC77:CC80" si="399">CA77/BZ77</f>
        <v>0</v>
      </c>
      <c r="CD77" s="97" t="s">
        <v>230</v>
      </c>
      <c r="CE77" s="98">
        <f t="shared" ref="CE77:CG77" si="400">CE5+CE10+CE15+CE20+CE25+CE30+CE35+CE40+CE45+CE50+CE55+CE60+CE65+CE70</f>
        <v>1</v>
      </c>
      <c r="CF77" s="98">
        <f t="shared" si="400"/>
        <v>0</v>
      </c>
      <c r="CG77" s="99">
        <f t="shared" si="400"/>
        <v>300</v>
      </c>
      <c r="CH77" s="100">
        <f t="shared" ref="CH77:CH80" si="401">CF77/CE77</f>
        <v>0</v>
      </c>
      <c r="CI77" s="382" t="s">
        <v>230</v>
      </c>
      <c r="CJ77" s="383">
        <f t="shared" ref="CJ77:CL77" si="402">CJ5+CJ10+CJ15+CJ20+CJ25+CJ30+CJ35+CJ40+CJ45+CJ50+CJ55+CJ60+CJ65+CJ70</f>
        <v>4</v>
      </c>
      <c r="CK77" s="383">
        <f t="shared" si="402"/>
        <v>2</v>
      </c>
      <c r="CL77" s="384">
        <f t="shared" si="402"/>
        <v>26650</v>
      </c>
      <c r="CM77" s="385">
        <f t="shared" ref="CM77:CM80" si="403">CK77/CJ77</f>
        <v>0.5</v>
      </c>
      <c r="CN77" s="97" t="s">
        <v>230</v>
      </c>
      <c r="CO77" s="98">
        <f t="shared" ref="CO77:CQ77" si="404">CO5+CO10+CO15+CO20+CO25+CO30+CO35+CO40+CO45+CO50+CO55+CO60+CO65+CO70</f>
        <v>10</v>
      </c>
      <c r="CP77" s="98">
        <f t="shared" si="404"/>
        <v>1</v>
      </c>
      <c r="CQ77" s="99">
        <f t="shared" si="404"/>
        <v>38617</v>
      </c>
      <c r="CR77" s="100">
        <f t="shared" ref="CR77:CR80" si="405">CP77/CO77</f>
        <v>0.1</v>
      </c>
      <c r="CS77" s="382" t="s">
        <v>230</v>
      </c>
      <c r="CT77" s="383">
        <f t="shared" ref="CT77:CV77" si="406">CT5+CT10+CT15+CT20+CT25+CT30+CT35+CT40+CT45+CT50+CT55+CT60+CT65+CT70</f>
        <v>5</v>
      </c>
      <c r="CU77" s="383">
        <f t="shared" si="406"/>
        <v>1</v>
      </c>
      <c r="CV77" s="384">
        <f t="shared" si="406"/>
        <v>24872</v>
      </c>
      <c r="CW77" s="385">
        <f t="shared" ref="CW77:CW80" si="407">CU77/CT77</f>
        <v>0.2</v>
      </c>
      <c r="CX77" s="97" t="s">
        <v>230</v>
      </c>
      <c r="CY77" s="98">
        <f t="shared" ref="CY77:DA77" si="408">CY5+CY10+CY15+CY20+CY25+CY30+CY35+CY40+CY45+CY50+CY55+CY60+CY65+CY70</f>
        <v>12</v>
      </c>
      <c r="CZ77" s="98">
        <f t="shared" si="408"/>
        <v>0</v>
      </c>
      <c r="DA77" s="99">
        <f t="shared" si="408"/>
        <v>0</v>
      </c>
      <c r="DB77" s="100">
        <f t="shared" ref="DB77:DB80" si="409">CZ77/CY77</f>
        <v>0</v>
      </c>
      <c r="DC77" s="382" t="s">
        <v>230</v>
      </c>
      <c r="DD77" s="383">
        <f t="shared" ref="DD77:DF77" si="410">DD5+DD10+DD15+DD20+DD25+DD30+DD35+DD40+DD45+DD50+DD55+DD60+DD65+DD70</f>
        <v>14</v>
      </c>
      <c r="DE77" s="383">
        <f t="shared" si="410"/>
        <v>3</v>
      </c>
      <c r="DF77" s="384">
        <f t="shared" si="410"/>
        <v>120944</v>
      </c>
      <c r="DG77" s="385">
        <f t="shared" ref="DG77:DG80" si="411">DE77/DD77</f>
        <v>0.21428571428571427</v>
      </c>
      <c r="DH77" s="97" t="s">
        <v>230</v>
      </c>
      <c r="DI77" s="98">
        <f t="shared" ref="DI77:DK77" si="412">DI5+DI10+DI15+DI20+DI25+DI30+DI35+DI40+DI45+DI50+DI55+DI60+DI65+DI70</f>
        <v>8</v>
      </c>
      <c r="DJ77" s="98">
        <f t="shared" si="412"/>
        <v>-4</v>
      </c>
      <c r="DK77" s="99">
        <f t="shared" si="412"/>
        <v>-109062</v>
      </c>
      <c r="DL77" s="100">
        <f t="shared" ref="DL77:DL80" si="413">DJ77/DI77</f>
        <v>-0.5</v>
      </c>
      <c r="DM77" s="382" t="s">
        <v>230</v>
      </c>
      <c r="DN77" s="383">
        <f t="shared" ref="DN77:DP77" si="414">DN5+DN10+DN15+DN20+DN25+DN30+DN35+DN40+DN45+DN50+DN55+DN60+DN65+DN70</f>
        <v>8</v>
      </c>
      <c r="DO77" s="383">
        <f t="shared" si="414"/>
        <v>0</v>
      </c>
      <c r="DP77" s="384">
        <f t="shared" si="414"/>
        <v>750</v>
      </c>
      <c r="DQ77" s="385">
        <f t="shared" ref="DQ77:DQ80" si="415">DO77/DN77</f>
        <v>0</v>
      </c>
      <c r="DR77" s="97" t="s">
        <v>230</v>
      </c>
      <c r="DS77" s="98">
        <f t="shared" ref="DS77:DU77" si="416">DS5+DS10+DS15+DS20+DS25+DS30+DS35+DS40+DS45+DS50+DS55+DS60+DS65+DS70</f>
        <v>4</v>
      </c>
      <c r="DT77" s="98">
        <f t="shared" si="416"/>
        <v>-1</v>
      </c>
      <c r="DU77" s="99">
        <f t="shared" si="416"/>
        <v>-78928</v>
      </c>
      <c r="DV77" s="100">
        <f t="shared" ref="DV77:DV80" si="417">DT77/DS77</f>
        <v>-0.25</v>
      </c>
      <c r="DW77" s="382" t="s">
        <v>230</v>
      </c>
      <c r="DX77" s="383">
        <f t="shared" ref="DX77:DZ77" si="418">DX5+DX10+DX15+DX20+DX25+DX30+DX35+DX40+DX45+DX50+DX55+DX60+DX65+DX70</f>
        <v>7</v>
      </c>
      <c r="DY77" s="383">
        <f t="shared" si="418"/>
        <v>2</v>
      </c>
      <c r="DZ77" s="384">
        <f t="shared" si="418"/>
        <v>53375</v>
      </c>
      <c r="EA77" s="385">
        <f t="shared" ref="EA77:EA80" si="419">DY77/DX77</f>
        <v>0.2857142857142857</v>
      </c>
      <c r="EB77" s="97" t="s">
        <v>230</v>
      </c>
      <c r="EC77" s="98">
        <f t="shared" ref="EC77:EE77" si="420">EC5+EC10+EC15+EC20+EC25+EC30+EC35+EC40+EC45+EC50+EC55+EC60+EC65+EC70</f>
        <v>8</v>
      </c>
      <c r="ED77" s="98">
        <f t="shared" si="420"/>
        <v>2</v>
      </c>
      <c r="EE77" s="99">
        <f t="shared" si="420"/>
        <v>62970</v>
      </c>
      <c r="EF77" s="100">
        <f t="shared" ref="EF77:EF80" si="421">ED77/EC77</f>
        <v>0.25</v>
      </c>
      <c r="EG77" s="382" t="s">
        <v>230</v>
      </c>
      <c r="EH77" s="383">
        <f t="shared" ref="EH77:EJ77" si="422">EH5+EH10+EH15+EH20+EH25+EH30+EH35+EH40+EH45+EH50+EH55+EH60+EH65+EH70</f>
        <v>7</v>
      </c>
      <c r="EI77" s="383">
        <f t="shared" si="422"/>
        <v>0</v>
      </c>
      <c r="EJ77" s="384">
        <f t="shared" si="422"/>
        <v>0</v>
      </c>
      <c r="EK77" s="385">
        <f t="shared" ref="EK77:EK80" si="423">EI77/EH77</f>
        <v>0</v>
      </c>
      <c r="EL77" s="97" t="s">
        <v>230</v>
      </c>
      <c r="EM77" s="98">
        <f t="shared" ref="EM77:EO77" si="424">EM5+EM10+EM15+EM20+EM25+EM30+EM35+EM40+EM45+EM50+EM55+EM60+EM65+EM70</f>
        <v>0</v>
      </c>
      <c r="EN77" s="98">
        <f t="shared" si="424"/>
        <v>0</v>
      </c>
      <c r="EO77" s="99">
        <f t="shared" si="424"/>
        <v>0</v>
      </c>
      <c r="EP77" s="100" t="e">
        <f t="shared" ref="EP77:EP80" si="425">EN77/EM77</f>
        <v>#DIV/0!</v>
      </c>
      <c r="EQ77" s="382" t="s">
        <v>230</v>
      </c>
      <c r="ER77" s="383">
        <f t="shared" ref="ER77:ET77" si="426">ER5+ER10+ER15+ER20+ER25+ER30+ER35+ER40+ER45+ER50+ER55+ER60+ER65+ER70</f>
        <v>0</v>
      </c>
      <c r="ES77" s="383">
        <f t="shared" si="426"/>
        <v>0</v>
      </c>
      <c r="ET77" s="384">
        <f t="shared" si="426"/>
        <v>0</v>
      </c>
      <c r="EU77" s="385" t="e">
        <f t="shared" ref="EU77:EU80" si="427">ES77/ER77</f>
        <v>#DIV/0!</v>
      </c>
      <c r="EV77" s="97" t="s">
        <v>230</v>
      </c>
      <c r="EW77" s="98">
        <f t="shared" ref="EW77:EY77" si="428">EW5+EW10+EW15+EW20+EW25+EW30+EW35+EW40+EW45+EW50+EW55+EW60+EW65+EW70</f>
        <v>0</v>
      </c>
      <c r="EX77" s="98">
        <f t="shared" si="428"/>
        <v>0</v>
      </c>
      <c r="EY77" s="99">
        <f t="shared" si="428"/>
        <v>0</v>
      </c>
      <c r="EZ77" s="100" t="e">
        <f t="shared" ref="EZ77:EZ80" si="429">EX77/EW77</f>
        <v>#DIV/0!</v>
      </c>
      <c r="FA77" s="382" t="s">
        <v>230</v>
      </c>
      <c r="FB77" s="383">
        <f t="shared" ref="FB77:FD77" si="430">FB5+FB10+FB15+FB20+FB25+FB30+FB35+FB40+FB45+FB50+FB55+FB60+FB65+FB70</f>
        <v>0</v>
      </c>
      <c r="FC77" s="383">
        <f t="shared" si="430"/>
        <v>0</v>
      </c>
      <c r="FD77" s="384">
        <f t="shared" si="430"/>
        <v>0</v>
      </c>
      <c r="FE77" s="385" t="e">
        <f t="shared" ref="FE77:FE80" si="431">FC77/FB77</f>
        <v>#DIV/0!</v>
      </c>
      <c r="FF77" s="97" t="s">
        <v>230</v>
      </c>
      <c r="FG77" s="98">
        <f t="shared" ref="FG77:FI77" si="432">FG5+FG10+FG15+FG20+FG25+FG30+FG35+FG40+FG45+FG50+FG55+FG60+FG65+FG70</f>
        <v>0</v>
      </c>
      <c r="FH77" s="98">
        <f t="shared" si="432"/>
        <v>0</v>
      </c>
      <c r="FI77" s="99">
        <f t="shared" si="432"/>
        <v>0</v>
      </c>
      <c r="FJ77" s="100" t="e">
        <f t="shared" ref="FJ77:FJ80" si="433">FH77/FG77</f>
        <v>#DIV/0!</v>
      </c>
      <c r="FK77" s="382" t="s">
        <v>230</v>
      </c>
      <c r="FL77" s="383">
        <f t="shared" ref="FL77:FN77" si="434">FL5+FL10+FL15+FL20+FL25+FL30+FL35+FL40+FL45+FL50+FL55+FL60+FL65+FL70</f>
        <v>0</v>
      </c>
      <c r="FM77" s="383">
        <f t="shared" si="434"/>
        <v>0</v>
      </c>
      <c r="FN77" s="384">
        <f t="shared" si="434"/>
        <v>0</v>
      </c>
      <c r="FO77" s="385" t="e">
        <f t="shared" ref="FO77:FO80" si="435">FM77/FL77</f>
        <v>#DIV/0!</v>
      </c>
      <c r="FP77" s="97" t="s">
        <v>230</v>
      </c>
      <c r="FQ77" s="98">
        <f t="shared" ref="FQ77:FS77" si="436">FQ5+FQ10+FQ15+FQ20+FQ25+FQ30+FQ35+FQ40+FQ45+FQ50+FQ55+FQ60+FQ65+FQ70</f>
        <v>0</v>
      </c>
      <c r="FR77" s="98">
        <f t="shared" si="436"/>
        <v>0</v>
      </c>
      <c r="FS77" s="99">
        <f t="shared" si="436"/>
        <v>0</v>
      </c>
      <c r="FT77" s="100" t="e">
        <f t="shared" ref="FT77:FT80" si="437">FR77/FQ77</f>
        <v>#DIV/0!</v>
      </c>
      <c r="FU77" s="382" t="s">
        <v>230</v>
      </c>
      <c r="FV77" s="383">
        <f t="shared" ref="FV77:FX77" si="438">FV5+FV10+FV15+FV20+FV25+FV30+FV35+FV40+FV45+FV50+FV55+FV60+FV65+FV70</f>
        <v>0</v>
      </c>
      <c r="FW77" s="383">
        <f t="shared" si="438"/>
        <v>0</v>
      </c>
      <c r="FX77" s="384">
        <f t="shared" si="438"/>
        <v>0</v>
      </c>
      <c r="FY77" s="385" t="e">
        <f t="shared" ref="FY77:FY80" si="439">FW77/FV77</f>
        <v>#DIV/0!</v>
      </c>
      <c r="FZ77" s="97" t="s">
        <v>230</v>
      </c>
      <c r="GA77" s="98">
        <f t="shared" ref="GA77:GC77" si="440">GA5+GA10+GA15+GA20+GA25+GA30+GA35+GA40+GA45+GA50+GA55+GA60+GA65+GA70</f>
        <v>0</v>
      </c>
      <c r="GB77" s="98">
        <f t="shared" si="440"/>
        <v>0</v>
      </c>
      <c r="GC77" s="99">
        <f t="shared" si="440"/>
        <v>0</v>
      </c>
      <c r="GD77" s="100" t="e">
        <f t="shared" ref="GD77:GD80" si="441">GB77/GA77</f>
        <v>#DIV/0!</v>
      </c>
      <c r="GE77" s="382" t="s">
        <v>230</v>
      </c>
      <c r="GF77" s="383">
        <f t="shared" ref="GF77:GH77" si="442">GF5+GF10+GF15+GF20+GF25+GF30+GF35+GF40+GF45+GF50+GF55+GF60+GF65+GF70</f>
        <v>0</v>
      </c>
      <c r="GG77" s="383">
        <f t="shared" si="442"/>
        <v>0</v>
      </c>
      <c r="GH77" s="384">
        <f t="shared" si="442"/>
        <v>0</v>
      </c>
      <c r="GI77" s="385" t="e">
        <f t="shared" ref="GI77:GI80" si="443">GG77/GF77</f>
        <v>#DIV/0!</v>
      </c>
      <c r="GJ77" s="97" t="s">
        <v>230</v>
      </c>
      <c r="GK77" s="98">
        <f t="shared" ref="GK77:GM77" si="444">GK5+GK10+GK15+GK20+GK25+GK30+GK35+GK40+GK45+GK50+GK55+GK60+GK65+GK70</f>
        <v>0</v>
      </c>
      <c r="GL77" s="98">
        <f t="shared" si="444"/>
        <v>0</v>
      </c>
      <c r="GM77" s="99">
        <f t="shared" si="444"/>
        <v>0</v>
      </c>
      <c r="GN77" s="100" t="e">
        <f t="shared" ref="GN77:GN80" si="445">GL77/GK77</f>
        <v>#DIV/0!</v>
      </c>
      <c r="GO77" s="382" t="s">
        <v>230</v>
      </c>
      <c r="GP77" s="383">
        <f t="shared" ref="GP77:GR77" si="446">GP5+GP10+GP15+GP20+GP25+GP30+GP35+GP40+GP45+GP50+GP55+GP60+GP65+GP70</f>
        <v>0</v>
      </c>
      <c r="GQ77" s="383">
        <f t="shared" si="446"/>
        <v>0</v>
      </c>
      <c r="GR77" s="384">
        <f t="shared" si="446"/>
        <v>0</v>
      </c>
      <c r="GS77" s="385" t="e">
        <f t="shared" ref="GS77:GS80" si="447">GQ77/GP77</f>
        <v>#DIV/0!</v>
      </c>
      <c r="GT77" s="97" t="s">
        <v>230</v>
      </c>
      <c r="GU77" s="98">
        <f t="shared" ref="GU77:GW77" si="448">GU5+GU10+GU15+GU20+GU25+GU30+GU35+GU40+GU45+GU50+GU55+GU60+GU65+GU70</f>
        <v>0</v>
      </c>
      <c r="GV77" s="98">
        <f t="shared" si="448"/>
        <v>0</v>
      </c>
      <c r="GW77" s="99">
        <f t="shared" si="448"/>
        <v>0</v>
      </c>
      <c r="GX77" s="100" t="e">
        <f t="shared" ref="GX77:GX80" si="449">GV77/GU77</f>
        <v>#DIV/0!</v>
      </c>
      <c r="GY77" s="382" t="s">
        <v>230</v>
      </c>
      <c r="GZ77" s="383">
        <f t="shared" ref="GZ77:HB77" si="450">GZ5+GZ10+GZ15+GZ20+GZ25+GZ30+GZ35+GZ40+GZ45+GZ50+GZ55+GZ60+GZ65+GZ70</f>
        <v>0</v>
      </c>
      <c r="HA77" s="383">
        <f t="shared" si="450"/>
        <v>0</v>
      </c>
      <c r="HB77" s="384">
        <f t="shared" si="450"/>
        <v>0</v>
      </c>
      <c r="HC77" s="385" t="e">
        <f t="shared" ref="HC77:HC80" si="451">HA77/GZ77</f>
        <v>#DIV/0!</v>
      </c>
      <c r="HD77" s="97" t="s">
        <v>230</v>
      </c>
      <c r="HE77" s="98">
        <f t="shared" ref="HE77:HG77" si="452">HE5+HE10+HE15+HE20+HE25+HE30+HE35+HE40+HE45+HE50+HE55+HE60+HE65+HE70</f>
        <v>0</v>
      </c>
      <c r="HF77" s="98">
        <f t="shared" si="452"/>
        <v>0</v>
      </c>
      <c r="HG77" s="99">
        <f t="shared" si="452"/>
        <v>0</v>
      </c>
      <c r="HH77" s="100" t="e">
        <f t="shared" ref="HH77:HH80" si="453">HF77/HE77</f>
        <v>#DIV/0!</v>
      </c>
      <c r="HI77" s="382" t="s">
        <v>230</v>
      </c>
      <c r="HJ77" s="383">
        <f t="shared" ref="HJ77:HL77" si="454">HJ5+HJ10+HJ15+HJ20+HJ25+HJ30+HJ35+HJ40+HJ45+HJ50+HJ55+HJ60+HJ65+HJ70</f>
        <v>0</v>
      </c>
      <c r="HK77" s="383">
        <f t="shared" si="454"/>
        <v>0</v>
      </c>
      <c r="HL77" s="384">
        <f t="shared" si="454"/>
        <v>0</v>
      </c>
      <c r="HM77" s="385" t="e">
        <f t="shared" ref="HM77:HM80" si="455">HK77/HJ77</f>
        <v>#DIV/0!</v>
      </c>
      <c r="HN77" s="97" t="s">
        <v>230</v>
      </c>
      <c r="HO77" s="98">
        <f t="shared" ref="HO77:HQ77" si="456">HO5+HO10+HO15+HO20+HO25+HO30+HO35+HO40+HO45+HO50+HO55+HO60+HO65+HO70</f>
        <v>0</v>
      </c>
      <c r="HP77" s="98">
        <f t="shared" si="456"/>
        <v>0</v>
      </c>
      <c r="HQ77" s="99">
        <f t="shared" si="456"/>
        <v>0</v>
      </c>
      <c r="HR77" s="100" t="e">
        <f t="shared" ref="HR77:HR80" si="457">HP77/HO77</f>
        <v>#DIV/0!</v>
      </c>
      <c r="HS77" s="382" t="s">
        <v>230</v>
      </c>
      <c r="HT77" s="383">
        <f t="shared" ref="HT77:HV77" si="458">HT5+HT10+HT15+HT20+HT25+HT30+HT35+HT40+HT45+HT50+HT55+HT60+HT65+HT70</f>
        <v>0</v>
      </c>
      <c r="HU77" s="383">
        <f t="shared" si="458"/>
        <v>0</v>
      </c>
      <c r="HV77" s="384">
        <f t="shared" si="458"/>
        <v>0</v>
      </c>
      <c r="HW77" s="385" t="e">
        <f t="shared" ref="HW77:HW80" si="459">HU77/HT77</f>
        <v>#DIV/0!</v>
      </c>
      <c r="HX77" s="97" t="s">
        <v>230</v>
      </c>
      <c r="HY77" s="98">
        <f t="shared" ref="HY77:IA77" si="460">HY5+HY10+HY15+HY20+HY25+HY30+HY35+HY40+HY45+HY50+HY55+HY60+HY65+HY70</f>
        <v>0</v>
      </c>
      <c r="HZ77" s="98">
        <f t="shared" si="460"/>
        <v>0</v>
      </c>
      <c r="IA77" s="99">
        <f t="shared" si="460"/>
        <v>0</v>
      </c>
      <c r="IB77" s="100" t="e">
        <f t="shared" ref="IB77:IB80" si="461">HZ77/HY77</f>
        <v>#DIV/0!</v>
      </c>
      <c r="IC77" s="382" t="s">
        <v>230</v>
      </c>
      <c r="ID77" s="383">
        <f t="shared" ref="ID77:IF77" si="462">ID5+ID10+ID15+ID20+ID25+ID30+ID35+ID40+ID45+ID50+ID55+ID60+ID65+ID70</f>
        <v>0</v>
      </c>
      <c r="IE77" s="383">
        <f t="shared" si="462"/>
        <v>0</v>
      </c>
      <c r="IF77" s="384">
        <f t="shared" si="462"/>
        <v>0</v>
      </c>
      <c r="IG77" s="385" t="e">
        <f t="shared" ref="IG77:IG80" si="463">IE77/ID77</f>
        <v>#DIV/0!</v>
      </c>
      <c r="IH77" s="97" t="s">
        <v>230</v>
      </c>
      <c r="II77" s="98">
        <f t="shared" ref="II77:IK77" si="464">II5+II10+II15+II20+II25+II30+II35+II40+II45+II50+II55+II60+II65+II70</f>
        <v>0</v>
      </c>
      <c r="IJ77" s="98">
        <f t="shared" si="464"/>
        <v>0</v>
      </c>
      <c r="IK77" s="99">
        <f t="shared" si="464"/>
        <v>0</v>
      </c>
      <c r="IL77" s="100" t="e">
        <f t="shared" ref="IL77:IL80" si="465">IJ77/II77</f>
        <v>#DIV/0!</v>
      </c>
      <c r="IM77" s="382" t="s">
        <v>230</v>
      </c>
      <c r="IN77" s="383">
        <f t="shared" ref="IN77:IP77" si="466">IN5+IN10+IN15+IN20+IN25+IN30+IN35+IN40+IN45+IN50+IN55+IN60+IN65+IN70</f>
        <v>0</v>
      </c>
      <c r="IO77" s="383">
        <f t="shared" si="466"/>
        <v>0</v>
      </c>
      <c r="IP77" s="384">
        <f t="shared" si="466"/>
        <v>0</v>
      </c>
      <c r="IQ77" s="385" t="e">
        <f t="shared" ref="IQ77:IQ80" si="467">IO77/IN77</f>
        <v>#DIV/0!</v>
      </c>
      <c r="IR77" s="97" t="s">
        <v>230</v>
      </c>
      <c r="IS77" s="98">
        <f t="shared" ref="IS77:IU77" si="468">IS5+IS10+IS15+IS20+IS25+IS30+IS35+IS40+IS45+IS50+IS55+IS60+IS65+IS70</f>
        <v>0</v>
      </c>
      <c r="IT77" s="98">
        <f t="shared" si="468"/>
        <v>0</v>
      </c>
      <c r="IU77" s="99">
        <f t="shared" si="468"/>
        <v>0</v>
      </c>
      <c r="IV77" s="100" t="e">
        <f t="shared" ref="IV77:IV80" si="469">IT77/IS77</f>
        <v>#DIV/0!</v>
      </c>
      <c r="IW77" s="382" t="s">
        <v>230</v>
      </c>
      <c r="IX77" s="383">
        <f t="shared" ref="IX77:IZ77" si="470">IX5+IX10+IX15+IX20+IX25+IX30+IX35+IX40+IX45+IX50+IX55+IX60+IX65+IX70</f>
        <v>0</v>
      </c>
      <c r="IY77" s="383">
        <f t="shared" si="470"/>
        <v>0</v>
      </c>
      <c r="IZ77" s="384">
        <f t="shared" si="470"/>
        <v>0</v>
      </c>
      <c r="JA77" s="390" t="e">
        <f t="shared" ref="JA77:JA80" si="471">IY77/IX77</f>
        <v>#DIV/0!</v>
      </c>
      <c r="JB77" s="97" t="s">
        <v>230</v>
      </c>
      <c r="JC77" s="98">
        <f t="shared" ref="JC77:JE77" si="472">JC5+JC10+JC15+JC20+JC25+JC30+JC35+JC40+JC45+JC50+JC55+JC60+JC65+JC70</f>
        <v>207</v>
      </c>
      <c r="JD77" s="98">
        <f t="shared" si="472"/>
        <v>34</v>
      </c>
      <c r="JE77" s="99">
        <f t="shared" si="472"/>
        <v>1060847</v>
      </c>
      <c r="JF77" s="859">
        <f t="shared" ref="JF77:JF80" si="473">JD77/JC77</f>
        <v>0.16425120772946861</v>
      </c>
      <c r="JJ77" s="27"/>
      <c r="JO77" s="27"/>
      <c r="JT77" s="27"/>
      <c r="JY77" s="27"/>
    </row>
    <row r="78" spans="1:301" x14ac:dyDescent="0.25">
      <c r="B78" s="97" t="s">
        <v>234</v>
      </c>
      <c r="C78" s="98">
        <f t="shared" si="370"/>
        <v>0</v>
      </c>
      <c r="D78" s="98">
        <f t="shared" si="370"/>
        <v>0</v>
      </c>
      <c r="E78" s="99">
        <f t="shared" si="370"/>
        <v>0</v>
      </c>
      <c r="F78" s="850" t="e">
        <f t="shared" si="371"/>
        <v>#DIV/0!</v>
      </c>
      <c r="G78" s="382" t="s">
        <v>234</v>
      </c>
      <c r="H78" s="383">
        <f t="shared" ref="H78:J78" si="474">H6+H11+H16+H21+H26+H31+H36+H41+H46+H51+H56+H61+H66+H71</f>
        <v>0</v>
      </c>
      <c r="I78" s="383">
        <f t="shared" si="474"/>
        <v>0</v>
      </c>
      <c r="J78" s="384">
        <f t="shared" si="474"/>
        <v>0</v>
      </c>
      <c r="K78" s="817" t="e">
        <f t="shared" si="373"/>
        <v>#DIV/0!</v>
      </c>
      <c r="L78" s="853" t="s">
        <v>234</v>
      </c>
      <c r="M78" s="98">
        <f t="shared" ref="M78:O78" si="475">M6+M11+M16+M21+M26+M31+M36+M41+M46+M51+M56+M61+M66+M71</f>
        <v>0</v>
      </c>
      <c r="N78" s="98">
        <f t="shared" si="475"/>
        <v>0</v>
      </c>
      <c r="O78" s="99">
        <f t="shared" si="475"/>
        <v>0</v>
      </c>
      <c r="P78" s="850" t="e">
        <f t="shared" si="315"/>
        <v>#DIV/0!</v>
      </c>
      <c r="Q78" s="382" t="s">
        <v>234</v>
      </c>
      <c r="R78" s="383">
        <f t="shared" ref="R78:T78" si="476">R6+R11+R16+R21+R26+R31+R36+R41+R46+R51+R56+R61+R66+R71</f>
        <v>0</v>
      </c>
      <c r="S78" s="383">
        <f t="shared" si="476"/>
        <v>0</v>
      </c>
      <c r="T78" s="384">
        <f t="shared" si="476"/>
        <v>0</v>
      </c>
      <c r="U78" s="817" t="e">
        <f t="shared" si="317"/>
        <v>#DIV/0!</v>
      </c>
      <c r="V78" s="853" t="s">
        <v>234</v>
      </c>
      <c r="W78" s="98">
        <f t="shared" ref="W78:Y78" si="477">W6+W11+W16+W21+W26+W31+W36+W41+W46+W51+W56+W61+W66+W71</f>
        <v>0</v>
      </c>
      <c r="X78" s="98">
        <f t="shared" si="477"/>
        <v>0</v>
      </c>
      <c r="Y78" s="99">
        <f t="shared" si="477"/>
        <v>0</v>
      </c>
      <c r="Z78" s="859" t="e">
        <f t="shared" si="377"/>
        <v>#DIV/0!</v>
      </c>
      <c r="AA78" s="382" t="s">
        <v>234</v>
      </c>
      <c r="AB78" s="383">
        <f t="shared" ref="AB78:AD78" si="478">AB6+AB11+AB16+AB21+AB26+AB31+AB36+AB41+AB46+AB51+AB56+AB61+AB66+AB71</f>
        <v>1</v>
      </c>
      <c r="AC78" s="383">
        <f t="shared" si="478"/>
        <v>0</v>
      </c>
      <c r="AD78" s="384">
        <f t="shared" si="478"/>
        <v>0</v>
      </c>
      <c r="AE78" s="817">
        <f t="shared" si="379"/>
        <v>0</v>
      </c>
      <c r="AF78" s="97" t="s">
        <v>234</v>
      </c>
      <c r="AG78" s="98">
        <f t="shared" ref="AG78:AI78" si="479">AG6+AG11+AG16+AG21+AG26+AG31+AG36+AG41+AG46+AG51+AG56+AG61+AG66+AG71</f>
        <v>0</v>
      </c>
      <c r="AH78" s="98">
        <f t="shared" si="479"/>
        <v>0</v>
      </c>
      <c r="AI78" s="99">
        <f t="shared" si="479"/>
        <v>0</v>
      </c>
      <c r="AJ78" s="859" t="e">
        <f t="shared" si="381"/>
        <v>#DIV/0!</v>
      </c>
      <c r="AK78" s="382" t="s">
        <v>234</v>
      </c>
      <c r="AL78" s="383">
        <f t="shared" ref="AL78:AN78" si="480">AL6+AL11+AL16+AL21+AL26+AL31+AL36+AL41+AL46+AL51+AL56+AL61+AL66+AL71</f>
        <v>0</v>
      </c>
      <c r="AM78" s="383">
        <f t="shared" si="480"/>
        <v>0</v>
      </c>
      <c r="AN78" s="384">
        <f t="shared" si="480"/>
        <v>0</v>
      </c>
      <c r="AO78" s="385" t="e">
        <f t="shared" si="383"/>
        <v>#DIV/0!</v>
      </c>
      <c r="AP78" s="97" t="s">
        <v>234</v>
      </c>
      <c r="AQ78" s="98">
        <f t="shared" ref="AQ78:AS78" si="481">AQ6+AQ11+AQ16+AQ21+AQ26+AQ31+AQ36+AQ41+AQ46+AQ51+AQ56+AQ61+AQ66+AQ71</f>
        <v>0</v>
      </c>
      <c r="AR78" s="98">
        <f t="shared" si="481"/>
        <v>0</v>
      </c>
      <c r="AS78" s="99">
        <f t="shared" si="481"/>
        <v>0</v>
      </c>
      <c r="AT78" s="100" t="e">
        <f t="shared" si="385"/>
        <v>#DIV/0!</v>
      </c>
      <c r="AU78" s="382" t="s">
        <v>234</v>
      </c>
      <c r="AV78" s="383">
        <f t="shared" ref="AV78:AX78" si="482">AV6+AV11+AV16+AV21+AV26+AV31+AV36+AV41+AV46+AV51+AV56+AV61+AV66+AV71</f>
        <v>0</v>
      </c>
      <c r="AW78" s="383">
        <f t="shared" si="482"/>
        <v>0</v>
      </c>
      <c r="AX78" s="384">
        <f t="shared" si="482"/>
        <v>0</v>
      </c>
      <c r="AY78" s="385" t="e">
        <f t="shared" si="387"/>
        <v>#DIV/0!</v>
      </c>
      <c r="AZ78" s="97" t="s">
        <v>234</v>
      </c>
      <c r="BA78" s="98">
        <f t="shared" ref="BA78:BC78" si="483">BA6+BA11+BA16+BA21+BA26+BA31+BA36+BA41+BA46+BA51+BA56+BA61+BA66+BA71</f>
        <v>0</v>
      </c>
      <c r="BB78" s="98">
        <f t="shared" si="483"/>
        <v>0</v>
      </c>
      <c r="BC78" s="99">
        <f t="shared" si="483"/>
        <v>0</v>
      </c>
      <c r="BD78" s="100" t="e">
        <f t="shared" si="389"/>
        <v>#DIV/0!</v>
      </c>
      <c r="BE78" s="382" t="s">
        <v>234</v>
      </c>
      <c r="BF78" s="383">
        <f t="shared" ref="BF78:BH78" si="484">BF6+BF11+BF16+BF21+BF26+BF31+BF36+BF41+BF46+BF51+BF56+BF61+BF66+BF71</f>
        <v>0</v>
      </c>
      <c r="BG78" s="383">
        <f t="shared" si="484"/>
        <v>0</v>
      </c>
      <c r="BH78" s="384">
        <f t="shared" si="484"/>
        <v>0</v>
      </c>
      <c r="BI78" s="385" t="e">
        <f t="shared" si="391"/>
        <v>#DIV/0!</v>
      </c>
      <c r="BJ78" s="97" t="s">
        <v>234</v>
      </c>
      <c r="BK78" s="98">
        <f t="shared" ref="BK78:BM78" si="485">BK6+BK11+BK16+BK21+BK26+BK31+BK36+BK41+BK46+BK51+BK56+BK61+BK66+BK71</f>
        <v>0</v>
      </c>
      <c r="BL78" s="98">
        <f t="shared" si="485"/>
        <v>0</v>
      </c>
      <c r="BM78" s="99">
        <f t="shared" si="485"/>
        <v>0</v>
      </c>
      <c r="BN78" s="100" t="e">
        <f t="shared" si="393"/>
        <v>#DIV/0!</v>
      </c>
      <c r="BO78" s="382" t="s">
        <v>234</v>
      </c>
      <c r="BP78" s="383">
        <f t="shared" ref="BP78:BR78" si="486">BP6+BP11+BP16+BP21+BP26+BP31+BP36+BP41+BP46+BP51+BP56+BP61+BP66+BP71</f>
        <v>1</v>
      </c>
      <c r="BQ78" s="383">
        <f t="shared" si="486"/>
        <v>0</v>
      </c>
      <c r="BR78" s="384">
        <f t="shared" si="486"/>
        <v>0</v>
      </c>
      <c r="BS78" s="385">
        <f t="shared" si="395"/>
        <v>0</v>
      </c>
      <c r="BT78" s="97" t="s">
        <v>234</v>
      </c>
      <c r="BU78" s="98">
        <f t="shared" ref="BU78:BW78" si="487">BU6+BU11+BU16+BU21+BU26+BU31+BU36+BU41+BU46+BU51+BU56+BU61+BU66+BU71</f>
        <v>0</v>
      </c>
      <c r="BV78" s="98">
        <f t="shared" si="487"/>
        <v>0</v>
      </c>
      <c r="BW78" s="99">
        <f t="shared" si="487"/>
        <v>0</v>
      </c>
      <c r="BX78" s="100" t="e">
        <f t="shared" si="397"/>
        <v>#DIV/0!</v>
      </c>
      <c r="BY78" s="382" t="s">
        <v>234</v>
      </c>
      <c r="BZ78" s="383">
        <f t="shared" ref="BZ78:CB78" si="488">BZ6+BZ11+BZ16+BZ21+BZ26+BZ31+BZ36+BZ41+BZ46+BZ51+BZ56+BZ61+BZ66+BZ71</f>
        <v>0</v>
      </c>
      <c r="CA78" s="383">
        <f t="shared" si="488"/>
        <v>0</v>
      </c>
      <c r="CB78" s="384">
        <f t="shared" si="488"/>
        <v>0</v>
      </c>
      <c r="CC78" s="385" t="e">
        <f t="shared" si="399"/>
        <v>#DIV/0!</v>
      </c>
      <c r="CD78" s="97" t="s">
        <v>234</v>
      </c>
      <c r="CE78" s="98">
        <f t="shared" ref="CE78:CG78" si="489">CE6+CE11+CE16+CE21+CE26+CE31+CE36+CE41+CE46+CE51+CE56+CE61+CE66+CE71</f>
        <v>0</v>
      </c>
      <c r="CF78" s="98">
        <f t="shared" si="489"/>
        <v>0</v>
      </c>
      <c r="CG78" s="99">
        <f t="shared" si="489"/>
        <v>0</v>
      </c>
      <c r="CH78" s="100" t="e">
        <f t="shared" si="401"/>
        <v>#DIV/0!</v>
      </c>
      <c r="CI78" s="382" t="s">
        <v>234</v>
      </c>
      <c r="CJ78" s="383">
        <f t="shared" ref="CJ78:CL78" si="490">CJ6+CJ11+CJ16+CJ21+CJ26+CJ31+CJ36+CJ41+CJ46+CJ51+CJ56+CJ61+CJ66+CJ71</f>
        <v>0</v>
      </c>
      <c r="CK78" s="383">
        <f t="shared" si="490"/>
        <v>0</v>
      </c>
      <c r="CL78" s="384">
        <f t="shared" si="490"/>
        <v>0</v>
      </c>
      <c r="CM78" s="385" t="e">
        <f t="shared" si="403"/>
        <v>#DIV/0!</v>
      </c>
      <c r="CN78" s="97" t="s">
        <v>234</v>
      </c>
      <c r="CO78" s="98">
        <f t="shared" ref="CO78:CQ78" si="491">CO6+CO11+CO16+CO21+CO26+CO31+CO36+CO41+CO46+CO51+CO56+CO61+CO66+CO71</f>
        <v>0</v>
      </c>
      <c r="CP78" s="98">
        <f t="shared" si="491"/>
        <v>0</v>
      </c>
      <c r="CQ78" s="99">
        <f t="shared" si="491"/>
        <v>0</v>
      </c>
      <c r="CR78" s="100" t="e">
        <f t="shared" si="405"/>
        <v>#DIV/0!</v>
      </c>
      <c r="CS78" s="382" t="s">
        <v>234</v>
      </c>
      <c r="CT78" s="383">
        <f t="shared" ref="CT78:CV78" si="492">CT6+CT11+CT16+CT21+CT26+CT31+CT36+CT41+CT46+CT51+CT56+CT61+CT66+CT71</f>
        <v>1</v>
      </c>
      <c r="CU78" s="383">
        <f t="shared" si="492"/>
        <v>0</v>
      </c>
      <c r="CV78" s="384">
        <f t="shared" si="492"/>
        <v>0</v>
      </c>
      <c r="CW78" s="385">
        <f t="shared" si="407"/>
        <v>0</v>
      </c>
      <c r="CX78" s="97" t="s">
        <v>234</v>
      </c>
      <c r="CY78" s="98">
        <f t="shared" ref="CY78:DA78" si="493">CY6+CY11+CY16+CY21+CY26+CY31+CY36+CY41+CY46+CY51+CY56+CY61+CY66+CY71</f>
        <v>0</v>
      </c>
      <c r="CZ78" s="98">
        <f t="shared" si="493"/>
        <v>0</v>
      </c>
      <c r="DA78" s="99">
        <f t="shared" si="493"/>
        <v>0</v>
      </c>
      <c r="DB78" s="100" t="e">
        <f t="shared" si="409"/>
        <v>#DIV/0!</v>
      </c>
      <c r="DC78" s="382" t="s">
        <v>234</v>
      </c>
      <c r="DD78" s="383">
        <f t="shared" ref="DD78:DF78" si="494">DD6+DD11+DD16+DD21+DD26+DD31+DD36+DD41+DD46+DD51+DD56+DD61+DD66+DD71</f>
        <v>0</v>
      </c>
      <c r="DE78" s="383">
        <f t="shared" si="494"/>
        <v>0</v>
      </c>
      <c r="DF78" s="384">
        <f t="shared" si="494"/>
        <v>0</v>
      </c>
      <c r="DG78" s="385" t="e">
        <f t="shared" si="411"/>
        <v>#DIV/0!</v>
      </c>
      <c r="DH78" s="97" t="s">
        <v>234</v>
      </c>
      <c r="DI78" s="98">
        <f t="shared" ref="DI78:DK78" si="495">DI6+DI11+DI16+DI21+DI26+DI31+DI36+DI41+DI46+DI51+DI56+DI61+DI66+DI71</f>
        <v>1</v>
      </c>
      <c r="DJ78" s="98">
        <f t="shared" si="495"/>
        <v>0</v>
      </c>
      <c r="DK78" s="99">
        <f t="shared" si="495"/>
        <v>0</v>
      </c>
      <c r="DL78" s="100">
        <f t="shared" si="413"/>
        <v>0</v>
      </c>
      <c r="DM78" s="382" t="s">
        <v>234</v>
      </c>
      <c r="DN78" s="383">
        <f t="shared" ref="DN78:DP78" si="496">DN6+DN11+DN16+DN21+DN26+DN31+DN36+DN41+DN46+DN51+DN56+DN61+DN66+DN71</f>
        <v>0</v>
      </c>
      <c r="DO78" s="383">
        <f t="shared" si="496"/>
        <v>0</v>
      </c>
      <c r="DP78" s="384">
        <f t="shared" si="496"/>
        <v>0</v>
      </c>
      <c r="DQ78" s="385" t="e">
        <f t="shared" si="415"/>
        <v>#DIV/0!</v>
      </c>
      <c r="DR78" s="97" t="s">
        <v>234</v>
      </c>
      <c r="DS78" s="98">
        <f t="shared" ref="DS78:DU78" si="497">DS6+DS11+DS16+DS21+DS26+DS31+DS36+DS41+DS46+DS51+DS56+DS61+DS66+DS71</f>
        <v>0</v>
      </c>
      <c r="DT78" s="98">
        <f t="shared" si="497"/>
        <v>0</v>
      </c>
      <c r="DU78" s="99">
        <f t="shared" si="497"/>
        <v>0</v>
      </c>
      <c r="DV78" s="100" t="e">
        <f t="shared" si="417"/>
        <v>#DIV/0!</v>
      </c>
      <c r="DW78" s="382" t="s">
        <v>234</v>
      </c>
      <c r="DX78" s="383">
        <f t="shared" ref="DX78:DZ78" si="498">DX6+DX11+DX16+DX21+DX26+DX31+DX36+DX41+DX46+DX51+DX56+DX61+DX66+DX71</f>
        <v>0</v>
      </c>
      <c r="DY78" s="383">
        <f t="shared" si="498"/>
        <v>0</v>
      </c>
      <c r="DZ78" s="384">
        <f t="shared" si="498"/>
        <v>0</v>
      </c>
      <c r="EA78" s="385" t="e">
        <f t="shared" si="419"/>
        <v>#DIV/0!</v>
      </c>
      <c r="EB78" s="97" t="s">
        <v>234</v>
      </c>
      <c r="EC78" s="98">
        <f t="shared" ref="EC78:EE78" si="499">EC6+EC11+EC16+EC21+EC26+EC31+EC36+EC41+EC46+EC51+EC56+EC61+EC66+EC71</f>
        <v>0</v>
      </c>
      <c r="ED78" s="98">
        <f t="shared" si="499"/>
        <v>0</v>
      </c>
      <c r="EE78" s="99">
        <f t="shared" si="499"/>
        <v>0</v>
      </c>
      <c r="EF78" s="100" t="e">
        <f t="shared" si="421"/>
        <v>#DIV/0!</v>
      </c>
      <c r="EG78" s="382" t="s">
        <v>234</v>
      </c>
      <c r="EH78" s="383">
        <f t="shared" ref="EH78:EJ78" si="500">EH6+EH11+EH16+EH21+EH26+EH31+EH36+EH41+EH46+EH51+EH56+EH61+EH66+EH71</f>
        <v>0</v>
      </c>
      <c r="EI78" s="383">
        <f t="shared" si="500"/>
        <v>0</v>
      </c>
      <c r="EJ78" s="384">
        <f t="shared" si="500"/>
        <v>0</v>
      </c>
      <c r="EK78" s="385" t="e">
        <f t="shared" si="423"/>
        <v>#DIV/0!</v>
      </c>
      <c r="EL78" s="97" t="s">
        <v>234</v>
      </c>
      <c r="EM78" s="98">
        <f t="shared" ref="EM78:EO78" si="501">EM6+EM11+EM16+EM21+EM26+EM31+EM36+EM41+EM46+EM51+EM56+EM61+EM66+EM71</f>
        <v>0</v>
      </c>
      <c r="EN78" s="98">
        <f t="shared" si="501"/>
        <v>0</v>
      </c>
      <c r="EO78" s="99">
        <f t="shared" si="501"/>
        <v>0</v>
      </c>
      <c r="EP78" s="100" t="e">
        <f t="shared" si="425"/>
        <v>#DIV/0!</v>
      </c>
      <c r="EQ78" s="382" t="s">
        <v>234</v>
      </c>
      <c r="ER78" s="383">
        <f t="shared" ref="ER78:ET78" si="502">ER6+ER11+ER16+ER21+ER26+ER31+ER36+ER41+ER46+ER51+ER56+ER61+ER66+ER71</f>
        <v>0</v>
      </c>
      <c r="ES78" s="383">
        <f t="shared" si="502"/>
        <v>0</v>
      </c>
      <c r="ET78" s="384">
        <f t="shared" si="502"/>
        <v>0</v>
      </c>
      <c r="EU78" s="385" t="e">
        <f t="shared" si="427"/>
        <v>#DIV/0!</v>
      </c>
      <c r="EV78" s="97" t="s">
        <v>234</v>
      </c>
      <c r="EW78" s="98">
        <f t="shared" ref="EW78:EY78" si="503">EW6+EW11+EW16+EW21+EW26+EW31+EW36+EW41+EW46+EW51+EW56+EW61+EW66+EW71</f>
        <v>0</v>
      </c>
      <c r="EX78" s="98">
        <f t="shared" si="503"/>
        <v>0</v>
      </c>
      <c r="EY78" s="99">
        <f t="shared" si="503"/>
        <v>0</v>
      </c>
      <c r="EZ78" s="100" t="e">
        <f t="shared" si="429"/>
        <v>#DIV/0!</v>
      </c>
      <c r="FA78" s="382" t="s">
        <v>234</v>
      </c>
      <c r="FB78" s="383">
        <f t="shared" ref="FB78:FD78" si="504">FB6+FB11+FB16+FB21+FB26+FB31+FB36+FB41+FB46+FB51+FB56+FB61+FB66+FB71</f>
        <v>0</v>
      </c>
      <c r="FC78" s="383">
        <f t="shared" si="504"/>
        <v>0</v>
      </c>
      <c r="FD78" s="384">
        <f t="shared" si="504"/>
        <v>0</v>
      </c>
      <c r="FE78" s="385" t="e">
        <f t="shared" si="431"/>
        <v>#DIV/0!</v>
      </c>
      <c r="FF78" s="97" t="s">
        <v>234</v>
      </c>
      <c r="FG78" s="98">
        <f t="shared" ref="FG78:FI78" si="505">FG6+FG11+FG16+FG21+FG26+FG31+FG36+FG41+FG46+FG51+FG56+FG61+FG66+FG71</f>
        <v>0</v>
      </c>
      <c r="FH78" s="98">
        <f t="shared" si="505"/>
        <v>0</v>
      </c>
      <c r="FI78" s="99">
        <f t="shared" si="505"/>
        <v>0</v>
      </c>
      <c r="FJ78" s="100" t="e">
        <f t="shared" si="433"/>
        <v>#DIV/0!</v>
      </c>
      <c r="FK78" s="382" t="s">
        <v>234</v>
      </c>
      <c r="FL78" s="383">
        <f t="shared" ref="FL78:FN78" si="506">FL6+FL11+FL16+FL21+FL26+FL31+FL36+FL41+FL46+FL51+FL56+FL61+FL66+FL71</f>
        <v>0</v>
      </c>
      <c r="FM78" s="383">
        <f t="shared" si="506"/>
        <v>0</v>
      </c>
      <c r="FN78" s="384">
        <f t="shared" si="506"/>
        <v>0</v>
      </c>
      <c r="FO78" s="385" t="e">
        <f t="shared" si="435"/>
        <v>#DIV/0!</v>
      </c>
      <c r="FP78" s="97" t="s">
        <v>234</v>
      </c>
      <c r="FQ78" s="98">
        <f t="shared" ref="FQ78:FS78" si="507">FQ6+FQ11+FQ16+FQ21+FQ26+FQ31+FQ36+FQ41+FQ46+FQ51+FQ56+FQ61+FQ66+FQ71</f>
        <v>0</v>
      </c>
      <c r="FR78" s="98">
        <f t="shared" si="507"/>
        <v>0</v>
      </c>
      <c r="FS78" s="99">
        <f t="shared" si="507"/>
        <v>0</v>
      </c>
      <c r="FT78" s="100" t="e">
        <f t="shared" si="437"/>
        <v>#DIV/0!</v>
      </c>
      <c r="FU78" s="382" t="s">
        <v>234</v>
      </c>
      <c r="FV78" s="383">
        <f t="shared" ref="FV78:FX78" si="508">FV6+FV11+FV16+FV21+FV26+FV31+FV36+FV41+FV46+FV51+FV56+FV61+FV66+FV71</f>
        <v>0</v>
      </c>
      <c r="FW78" s="383">
        <f t="shared" si="508"/>
        <v>0</v>
      </c>
      <c r="FX78" s="384">
        <f t="shared" si="508"/>
        <v>0</v>
      </c>
      <c r="FY78" s="385" t="e">
        <f t="shared" si="439"/>
        <v>#DIV/0!</v>
      </c>
      <c r="FZ78" s="97" t="s">
        <v>234</v>
      </c>
      <c r="GA78" s="98">
        <f t="shared" ref="GA78:GC78" si="509">GA6+GA11+GA16+GA21+GA26+GA31+GA36+GA41+GA46+GA51+GA56+GA61+GA66+GA71</f>
        <v>0</v>
      </c>
      <c r="GB78" s="98">
        <f t="shared" si="509"/>
        <v>0</v>
      </c>
      <c r="GC78" s="99">
        <f t="shared" si="509"/>
        <v>0</v>
      </c>
      <c r="GD78" s="100" t="e">
        <f t="shared" si="441"/>
        <v>#DIV/0!</v>
      </c>
      <c r="GE78" s="382" t="s">
        <v>234</v>
      </c>
      <c r="GF78" s="383">
        <f t="shared" ref="GF78:GH78" si="510">GF6+GF11+GF16+GF21+GF26+GF31+GF36+GF41+GF46+GF51+GF56+GF61+GF66+GF71</f>
        <v>0</v>
      </c>
      <c r="GG78" s="383">
        <f t="shared" si="510"/>
        <v>0</v>
      </c>
      <c r="GH78" s="384">
        <f t="shared" si="510"/>
        <v>0</v>
      </c>
      <c r="GI78" s="385" t="e">
        <f t="shared" si="443"/>
        <v>#DIV/0!</v>
      </c>
      <c r="GJ78" s="97" t="s">
        <v>234</v>
      </c>
      <c r="GK78" s="98">
        <f t="shared" ref="GK78:GM78" si="511">GK6+GK11+GK16+GK21+GK26+GK31+GK36+GK41+GK46+GK51+GK56+GK61+GK66+GK71</f>
        <v>0</v>
      </c>
      <c r="GL78" s="98">
        <f t="shared" si="511"/>
        <v>0</v>
      </c>
      <c r="GM78" s="99">
        <f t="shared" si="511"/>
        <v>0</v>
      </c>
      <c r="GN78" s="100" t="e">
        <f t="shared" si="445"/>
        <v>#DIV/0!</v>
      </c>
      <c r="GO78" s="382" t="s">
        <v>234</v>
      </c>
      <c r="GP78" s="383">
        <f t="shared" ref="GP78:GR78" si="512">GP6+GP11+GP16+GP21+GP26+GP31+GP36+GP41+GP46+GP51+GP56+GP61+GP66+GP71</f>
        <v>0</v>
      </c>
      <c r="GQ78" s="383">
        <f t="shared" si="512"/>
        <v>0</v>
      </c>
      <c r="GR78" s="384">
        <f t="shared" si="512"/>
        <v>0</v>
      </c>
      <c r="GS78" s="385" t="e">
        <f t="shared" si="447"/>
        <v>#DIV/0!</v>
      </c>
      <c r="GT78" s="97" t="s">
        <v>234</v>
      </c>
      <c r="GU78" s="98">
        <f t="shared" ref="GU78:GW78" si="513">GU6+GU11+GU16+GU21+GU26+GU31+GU36+GU41+GU46+GU51+GU56+GU61+GU66+GU71</f>
        <v>0</v>
      </c>
      <c r="GV78" s="98">
        <f t="shared" si="513"/>
        <v>0</v>
      </c>
      <c r="GW78" s="99">
        <f t="shared" si="513"/>
        <v>0</v>
      </c>
      <c r="GX78" s="100" t="e">
        <f t="shared" si="449"/>
        <v>#DIV/0!</v>
      </c>
      <c r="GY78" s="382" t="s">
        <v>234</v>
      </c>
      <c r="GZ78" s="383">
        <f t="shared" ref="GZ78:HB78" si="514">GZ6+GZ11+GZ16+GZ21+GZ26+GZ31+GZ36+GZ41+GZ46+GZ51+GZ56+GZ61+GZ66+GZ71</f>
        <v>0</v>
      </c>
      <c r="HA78" s="383">
        <f t="shared" si="514"/>
        <v>0</v>
      </c>
      <c r="HB78" s="384">
        <f t="shared" si="514"/>
        <v>0</v>
      </c>
      <c r="HC78" s="385" t="e">
        <f t="shared" si="451"/>
        <v>#DIV/0!</v>
      </c>
      <c r="HD78" s="97" t="s">
        <v>234</v>
      </c>
      <c r="HE78" s="98">
        <f t="shared" ref="HE78:HG78" si="515">HE6+HE11+HE16+HE21+HE26+HE31+HE36+HE41+HE46+HE51+HE56+HE61+HE66+HE71</f>
        <v>0</v>
      </c>
      <c r="HF78" s="98">
        <f t="shared" si="515"/>
        <v>0</v>
      </c>
      <c r="HG78" s="99">
        <f t="shared" si="515"/>
        <v>0</v>
      </c>
      <c r="HH78" s="100" t="e">
        <f t="shared" si="453"/>
        <v>#DIV/0!</v>
      </c>
      <c r="HI78" s="382" t="s">
        <v>234</v>
      </c>
      <c r="HJ78" s="383">
        <f t="shared" ref="HJ78:HL78" si="516">HJ6+HJ11+HJ16+HJ21+HJ26+HJ31+HJ36+HJ41+HJ46+HJ51+HJ56+HJ61+HJ66+HJ71</f>
        <v>0</v>
      </c>
      <c r="HK78" s="383">
        <f t="shared" si="516"/>
        <v>0</v>
      </c>
      <c r="HL78" s="384">
        <f t="shared" si="516"/>
        <v>0</v>
      </c>
      <c r="HM78" s="385" t="e">
        <f t="shared" si="455"/>
        <v>#DIV/0!</v>
      </c>
      <c r="HN78" s="97" t="s">
        <v>234</v>
      </c>
      <c r="HO78" s="98">
        <f t="shared" ref="HO78:HQ78" si="517">HO6+HO11+HO16+HO21+HO26+HO31+HO36+HO41+HO46+HO51+HO56+HO61+HO66+HO71</f>
        <v>0</v>
      </c>
      <c r="HP78" s="98">
        <f t="shared" si="517"/>
        <v>0</v>
      </c>
      <c r="HQ78" s="99">
        <f t="shared" si="517"/>
        <v>0</v>
      </c>
      <c r="HR78" s="100" t="e">
        <f t="shared" si="457"/>
        <v>#DIV/0!</v>
      </c>
      <c r="HS78" s="382" t="s">
        <v>234</v>
      </c>
      <c r="HT78" s="383">
        <f t="shared" ref="HT78:HV78" si="518">HT6+HT11+HT16+HT21+HT26+HT31+HT36+HT41+HT46+HT51+HT56+HT61+HT66+HT71</f>
        <v>0</v>
      </c>
      <c r="HU78" s="383">
        <f t="shared" si="518"/>
        <v>0</v>
      </c>
      <c r="HV78" s="384">
        <f t="shared" si="518"/>
        <v>0</v>
      </c>
      <c r="HW78" s="385" t="e">
        <f t="shared" si="459"/>
        <v>#DIV/0!</v>
      </c>
      <c r="HX78" s="97" t="s">
        <v>234</v>
      </c>
      <c r="HY78" s="98">
        <f t="shared" ref="HY78:IA78" si="519">HY6+HY11+HY16+HY21+HY26+HY31+HY36+HY41+HY46+HY51+HY56+HY61+HY66+HY71</f>
        <v>0</v>
      </c>
      <c r="HZ78" s="98">
        <f t="shared" si="519"/>
        <v>0</v>
      </c>
      <c r="IA78" s="99">
        <f t="shared" si="519"/>
        <v>0</v>
      </c>
      <c r="IB78" s="100" t="e">
        <f t="shared" si="461"/>
        <v>#DIV/0!</v>
      </c>
      <c r="IC78" s="382" t="s">
        <v>234</v>
      </c>
      <c r="ID78" s="383">
        <f t="shared" ref="ID78:IF78" si="520">ID6+ID11+ID16+ID21+ID26+ID31+ID36+ID41+ID46+ID51+ID56+ID61+ID66+ID71</f>
        <v>0</v>
      </c>
      <c r="IE78" s="383">
        <f t="shared" si="520"/>
        <v>0</v>
      </c>
      <c r="IF78" s="384">
        <f t="shared" si="520"/>
        <v>0</v>
      </c>
      <c r="IG78" s="385" t="e">
        <f t="shared" si="463"/>
        <v>#DIV/0!</v>
      </c>
      <c r="IH78" s="97" t="s">
        <v>234</v>
      </c>
      <c r="II78" s="98">
        <f t="shared" ref="II78:IK78" si="521">II6+II11+II16+II21+II26+II31+II36+II41+II46+II51+II56+II61+II66+II71</f>
        <v>0</v>
      </c>
      <c r="IJ78" s="98">
        <f t="shared" si="521"/>
        <v>0</v>
      </c>
      <c r="IK78" s="99">
        <f t="shared" si="521"/>
        <v>0</v>
      </c>
      <c r="IL78" s="100" t="e">
        <f t="shared" si="465"/>
        <v>#DIV/0!</v>
      </c>
      <c r="IM78" s="382" t="s">
        <v>234</v>
      </c>
      <c r="IN78" s="383">
        <f t="shared" ref="IN78:IP78" si="522">IN6+IN11+IN16+IN21+IN26+IN31+IN36+IN41+IN46+IN51+IN56+IN61+IN66+IN71</f>
        <v>0</v>
      </c>
      <c r="IO78" s="383">
        <f t="shared" si="522"/>
        <v>0</v>
      </c>
      <c r="IP78" s="384">
        <f t="shared" si="522"/>
        <v>0</v>
      </c>
      <c r="IQ78" s="385" t="e">
        <f t="shared" si="467"/>
        <v>#DIV/0!</v>
      </c>
      <c r="IR78" s="97" t="s">
        <v>234</v>
      </c>
      <c r="IS78" s="98">
        <f t="shared" ref="IS78:IU78" si="523">IS6+IS11+IS16+IS21+IS26+IS31+IS36+IS41+IS46+IS51+IS56+IS61+IS66+IS71</f>
        <v>0</v>
      </c>
      <c r="IT78" s="98">
        <f t="shared" si="523"/>
        <v>0</v>
      </c>
      <c r="IU78" s="99">
        <f t="shared" si="523"/>
        <v>0</v>
      </c>
      <c r="IV78" s="100" t="e">
        <f t="shared" si="469"/>
        <v>#DIV/0!</v>
      </c>
      <c r="IW78" s="382" t="s">
        <v>234</v>
      </c>
      <c r="IX78" s="383">
        <f t="shared" ref="IX78:IZ78" si="524">IX6+IX11+IX16+IX21+IX26+IX31+IX36+IX41+IX46+IX51+IX56+IX61+IX66+IX71</f>
        <v>0</v>
      </c>
      <c r="IY78" s="383">
        <f t="shared" si="524"/>
        <v>0</v>
      </c>
      <c r="IZ78" s="384">
        <f t="shared" si="524"/>
        <v>0</v>
      </c>
      <c r="JA78" s="390" t="e">
        <f t="shared" si="471"/>
        <v>#DIV/0!</v>
      </c>
      <c r="JB78" s="97" t="s">
        <v>234</v>
      </c>
      <c r="JC78" s="98">
        <f t="shared" ref="JC78:JE78" si="525">JC6+JC11+JC16+JC21+JC26+JC31+JC36+JC41+JC46+JC51+JC56+JC61+JC66+JC71</f>
        <v>4</v>
      </c>
      <c r="JD78" s="98">
        <f t="shared" si="525"/>
        <v>0</v>
      </c>
      <c r="JE78" s="99">
        <f t="shared" si="525"/>
        <v>0</v>
      </c>
      <c r="JF78" s="859">
        <f t="shared" si="473"/>
        <v>0</v>
      </c>
      <c r="JJ78" s="27"/>
      <c r="JO78" s="27"/>
      <c r="JT78" s="27"/>
      <c r="JY78" s="27"/>
    </row>
    <row r="79" spans="1:301" x14ac:dyDescent="0.25">
      <c r="B79" s="97" t="s">
        <v>232</v>
      </c>
      <c r="C79" s="98">
        <f t="shared" si="370"/>
        <v>0</v>
      </c>
      <c r="D79" s="98">
        <f t="shared" si="370"/>
        <v>0</v>
      </c>
      <c r="E79" s="99">
        <f t="shared" si="370"/>
        <v>0</v>
      </c>
      <c r="F79" s="850" t="e">
        <f t="shared" si="371"/>
        <v>#DIV/0!</v>
      </c>
      <c r="G79" s="382" t="s">
        <v>232</v>
      </c>
      <c r="H79" s="383">
        <f t="shared" ref="H79:J79" si="526">H7+H12+H17+H22+H27+H32+H37+H42+H47+H52+H57+H62+H67+H72</f>
        <v>0</v>
      </c>
      <c r="I79" s="383">
        <f t="shared" si="526"/>
        <v>0</v>
      </c>
      <c r="J79" s="384">
        <f t="shared" si="526"/>
        <v>0</v>
      </c>
      <c r="K79" s="817" t="e">
        <f t="shared" si="373"/>
        <v>#DIV/0!</v>
      </c>
      <c r="L79" s="853" t="s">
        <v>232</v>
      </c>
      <c r="M79" s="98">
        <f t="shared" ref="M79:O79" si="527">M7+M12+M17+M22+M27+M32+M37+M42+M47+M52+M57+M62+M67+M72</f>
        <v>0</v>
      </c>
      <c r="N79" s="98">
        <f t="shared" si="527"/>
        <v>0</v>
      </c>
      <c r="O79" s="99">
        <f t="shared" si="527"/>
        <v>0</v>
      </c>
      <c r="P79" s="850" t="e">
        <f t="shared" si="315"/>
        <v>#DIV/0!</v>
      </c>
      <c r="Q79" s="382" t="s">
        <v>232</v>
      </c>
      <c r="R79" s="383">
        <f t="shared" ref="R79:T79" si="528">R7+R12+R17+R22+R27+R32+R37+R42+R47+R52+R57+R62+R67+R72</f>
        <v>0</v>
      </c>
      <c r="S79" s="383">
        <f t="shared" si="528"/>
        <v>0</v>
      </c>
      <c r="T79" s="384">
        <f t="shared" si="528"/>
        <v>0</v>
      </c>
      <c r="U79" s="817" t="e">
        <f t="shared" si="317"/>
        <v>#DIV/0!</v>
      </c>
      <c r="V79" s="853" t="s">
        <v>232</v>
      </c>
      <c r="W79" s="98">
        <f t="shared" ref="W79:Y79" si="529">W7+W12+W17+W22+W27+W32+W37+W42+W47+W52+W57+W62+W67+W72</f>
        <v>0</v>
      </c>
      <c r="X79" s="98">
        <f t="shared" si="529"/>
        <v>0</v>
      </c>
      <c r="Y79" s="99">
        <f t="shared" si="529"/>
        <v>0</v>
      </c>
      <c r="Z79" s="859" t="e">
        <f t="shared" si="377"/>
        <v>#DIV/0!</v>
      </c>
      <c r="AA79" s="382" t="s">
        <v>232</v>
      </c>
      <c r="AB79" s="383">
        <f t="shared" ref="AB79:AD79" si="530">AB7+AB12+AB17+AB22+AB27+AB32+AB37+AB42+AB47+AB52+AB57+AB62+AB67+AB72</f>
        <v>0</v>
      </c>
      <c r="AC79" s="383">
        <f t="shared" si="530"/>
        <v>0</v>
      </c>
      <c r="AD79" s="384">
        <f t="shared" si="530"/>
        <v>0</v>
      </c>
      <c r="AE79" s="817" t="e">
        <f t="shared" si="379"/>
        <v>#DIV/0!</v>
      </c>
      <c r="AF79" s="97" t="s">
        <v>232</v>
      </c>
      <c r="AG79" s="98">
        <f t="shared" ref="AG79:AI79" si="531">AG7+AG12+AG17+AG22+AG27+AG32+AG37+AG42+AG47+AG52+AG57+AG62+AG67+AG72</f>
        <v>0</v>
      </c>
      <c r="AH79" s="98">
        <f t="shared" si="531"/>
        <v>0</v>
      </c>
      <c r="AI79" s="99">
        <f t="shared" si="531"/>
        <v>0</v>
      </c>
      <c r="AJ79" s="859" t="e">
        <f t="shared" si="381"/>
        <v>#DIV/0!</v>
      </c>
      <c r="AK79" s="382" t="s">
        <v>232</v>
      </c>
      <c r="AL79" s="383">
        <f t="shared" ref="AL79:AN79" si="532">AL7+AL12+AL17+AL22+AL27+AL32+AL37+AL42+AL47+AL52+AL57+AL62+AL67+AL72</f>
        <v>0</v>
      </c>
      <c r="AM79" s="383">
        <f t="shared" si="532"/>
        <v>0</v>
      </c>
      <c r="AN79" s="384">
        <f t="shared" si="532"/>
        <v>0</v>
      </c>
      <c r="AO79" s="385" t="e">
        <f t="shared" si="383"/>
        <v>#DIV/0!</v>
      </c>
      <c r="AP79" s="97" t="s">
        <v>232</v>
      </c>
      <c r="AQ79" s="98">
        <f t="shared" ref="AQ79:AS79" si="533">AQ7+AQ12+AQ17+AQ22+AQ27+AQ32+AQ37+AQ42+AQ47+AQ52+AQ57+AQ62+AQ67+AQ72</f>
        <v>0</v>
      </c>
      <c r="AR79" s="98">
        <f t="shared" si="533"/>
        <v>0</v>
      </c>
      <c r="AS79" s="99">
        <f t="shared" si="533"/>
        <v>0</v>
      </c>
      <c r="AT79" s="100" t="e">
        <f t="shared" si="385"/>
        <v>#DIV/0!</v>
      </c>
      <c r="AU79" s="382" t="s">
        <v>232</v>
      </c>
      <c r="AV79" s="383">
        <f t="shared" ref="AV79:AX79" si="534">AV7+AV12+AV17+AV22+AV27+AV32+AV37+AV42+AV47+AV52+AV57+AV62+AV67+AV72</f>
        <v>0</v>
      </c>
      <c r="AW79" s="383">
        <f t="shared" si="534"/>
        <v>0</v>
      </c>
      <c r="AX79" s="384">
        <f t="shared" si="534"/>
        <v>0</v>
      </c>
      <c r="AY79" s="385" t="e">
        <f t="shared" si="387"/>
        <v>#DIV/0!</v>
      </c>
      <c r="AZ79" s="97" t="s">
        <v>232</v>
      </c>
      <c r="BA79" s="98">
        <f t="shared" ref="BA79:BC79" si="535">BA7+BA12+BA17+BA22+BA27+BA32+BA37+BA42+BA47+BA52+BA57+BA62+BA67+BA72</f>
        <v>0</v>
      </c>
      <c r="BB79" s="98">
        <f t="shared" si="535"/>
        <v>0</v>
      </c>
      <c r="BC79" s="99">
        <f t="shared" si="535"/>
        <v>0</v>
      </c>
      <c r="BD79" s="100" t="e">
        <f t="shared" si="389"/>
        <v>#DIV/0!</v>
      </c>
      <c r="BE79" s="382" t="s">
        <v>232</v>
      </c>
      <c r="BF79" s="383">
        <f t="shared" ref="BF79:BH79" si="536">BF7+BF12+BF17+BF22+BF27+BF32+BF37+BF42+BF47+BF52+BF57+BF62+BF67+BF72</f>
        <v>0</v>
      </c>
      <c r="BG79" s="383">
        <f t="shared" si="536"/>
        <v>0</v>
      </c>
      <c r="BH79" s="384">
        <f t="shared" si="536"/>
        <v>0</v>
      </c>
      <c r="BI79" s="385" t="e">
        <f t="shared" si="391"/>
        <v>#DIV/0!</v>
      </c>
      <c r="BJ79" s="97" t="s">
        <v>232</v>
      </c>
      <c r="BK79" s="98">
        <f t="shared" ref="BK79:BM79" si="537">BK7+BK12+BK17+BK22+BK27+BK32+BK37+BK42+BK47+BK52+BK57+BK62+BK67+BK72</f>
        <v>0</v>
      </c>
      <c r="BL79" s="98">
        <f t="shared" si="537"/>
        <v>0</v>
      </c>
      <c r="BM79" s="99">
        <f t="shared" si="537"/>
        <v>0</v>
      </c>
      <c r="BN79" s="100" t="e">
        <f t="shared" si="393"/>
        <v>#DIV/0!</v>
      </c>
      <c r="BO79" s="382" t="s">
        <v>232</v>
      </c>
      <c r="BP79" s="383">
        <f t="shared" ref="BP79:BR79" si="538">BP7+BP12+BP17+BP22+BP27+BP32+BP37+BP42+BP47+BP52+BP57+BP62+BP67+BP72</f>
        <v>0</v>
      </c>
      <c r="BQ79" s="383">
        <f t="shared" si="538"/>
        <v>0</v>
      </c>
      <c r="BR79" s="384">
        <f t="shared" si="538"/>
        <v>0</v>
      </c>
      <c r="BS79" s="385" t="e">
        <f t="shared" si="395"/>
        <v>#DIV/0!</v>
      </c>
      <c r="BT79" s="97" t="s">
        <v>232</v>
      </c>
      <c r="BU79" s="98">
        <f t="shared" ref="BU79:BW79" si="539">BU7+BU12+BU17+BU22+BU27+BU32+BU37+BU42+BU47+BU52+BU57+BU62+BU67+BU72</f>
        <v>0</v>
      </c>
      <c r="BV79" s="98">
        <f t="shared" si="539"/>
        <v>0</v>
      </c>
      <c r="BW79" s="99">
        <f t="shared" si="539"/>
        <v>0</v>
      </c>
      <c r="BX79" s="100" t="e">
        <f t="shared" si="397"/>
        <v>#DIV/0!</v>
      </c>
      <c r="BY79" s="382" t="s">
        <v>232</v>
      </c>
      <c r="BZ79" s="383">
        <f t="shared" ref="BZ79:CB79" si="540">BZ7+BZ12+BZ17+BZ22+BZ27+BZ32+BZ37+BZ42+BZ47+BZ52+BZ57+BZ62+BZ67+BZ72</f>
        <v>0</v>
      </c>
      <c r="CA79" s="383">
        <f t="shared" si="540"/>
        <v>0</v>
      </c>
      <c r="CB79" s="384">
        <f t="shared" si="540"/>
        <v>0</v>
      </c>
      <c r="CC79" s="385" t="e">
        <f t="shared" si="399"/>
        <v>#DIV/0!</v>
      </c>
      <c r="CD79" s="97" t="s">
        <v>232</v>
      </c>
      <c r="CE79" s="98">
        <f t="shared" ref="CE79:CG79" si="541">CE7+CE12+CE17+CE22+CE27+CE32+CE37+CE42+CE47+CE52+CE57+CE62+CE67+CE72</f>
        <v>0</v>
      </c>
      <c r="CF79" s="98">
        <f t="shared" si="541"/>
        <v>0</v>
      </c>
      <c r="CG79" s="99">
        <f t="shared" si="541"/>
        <v>0</v>
      </c>
      <c r="CH79" s="100" t="e">
        <f t="shared" si="401"/>
        <v>#DIV/0!</v>
      </c>
      <c r="CI79" s="382" t="s">
        <v>232</v>
      </c>
      <c r="CJ79" s="383">
        <f t="shared" ref="CJ79:CL79" si="542">CJ7+CJ12+CJ17+CJ22+CJ27+CJ32+CJ37+CJ42+CJ47+CJ52+CJ57+CJ62+CJ67+CJ72</f>
        <v>0</v>
      </c>
      <c r="CK79" s="383">
        <f t="shared" si="542"/>
        <v>0</v>
      </c>
      <c r="CL79" s="384">
        <f t="shared" si="542"/>
        <v>0</v>
      </c>
      <c r="CM79" s="385" t="e">
        <f t="shared" si="403"/>
        <v>#DIV/0!</v>
      </c>
      <c r="CN79" s="97" t="s">
        <v>232</v>
      </c>
      <c r="CO79" s="98">
        <f t="shared" ref="CO79:CQ79" si="543">CO7+CO12+CO17+CO22+CO27+CO32+CO37+CO42+CO47+CO52+CO57+CO62+CO67+CO72</f>
        <v>0</v>
      </c>
      <c r="CP79" s="98">
        <f t="shared" si="543"/>
        <v>0</v>
      </c>
      <c r="CQ79" s="99">
        <f t="shared" si="543"/>
        <v>0</v>
      </c>
      <c r="CR79" s="100" t="e">
        <f t="shared" si="405"/>
        <v>#DIV/0!</v>
      </c>
      <c r="CS79" s="382" t="s">
        <v>232</v>
      </c>
      <c r="CT79" s="383">
        <f t="shared" ref="CT79:CV79" si="544">CT7+CT12+CT17+CT22+CT27+CT32+CT37+CT42+CT47+CT52+CT57+CT62+CT67+CT72</f>
        <v>0</v>
      </c>
      <c r="CU79" s="383">
        <f t="shared" si="544"/>
        <v>0</v>
      </c>
      <c r="CV79" s="384">
        <f t="shared" si="544"/>
        <v>0</v>
      </c>
      <c r="CW79" s="385" t="e">
        <f t="shared" si="407"/>
        <v>#DIV/0!</v>
      </c>
      <c r="CX79" s="97" t="s">
        <v>232</v>
      </c>
      <c r="CY79" s="98">
        <f t="shared" ref="CY79:DA79" si="545">CY7+CY12+CY17+CY22+CY27+CY32+CY37+CY42+CY47+CY52+CY57+CY62+CY67+CY72</f>
        <v>0</v>
      </c>
      <c r="CZ79" s="98">
        <f t="shared" si="545"/>
        <v>0</v>
      </c>
      <c r="DA79" s="99">
        <f t="shared" si="545"/>
        <v>0</v>
      </c>
      <c r="DB79" s="100" t="e">
        <f t="shared" si="409"/>
        <v>#DIV/0!</v>
      </c>
      <c r="DC79" s="382" t="s">
        <v>232</v>
      </c>
      <c r="DD79" s="383">
        <f t="shared" ref="DD79:DF79" si="546">DD7+DD12+DD17+DD22+DD27+DD32+DD37+DD42+DD47+DD52+DD57+DD62+DD67+DD72</f>
        <v>0</v>
      </c>
      <c r="DE79" s="383">
        <f t="shared" si="546"/>
        <v>0</v>
      </c>
      <c r="DF79" s="384">
        <f t="shared" si="546"/>
        <v>0</v>
      </c>
      <c r="DG79" s="385" t="e">
        <f t="shared" si="411"/>
        <v>#DIV/0!</v>
      </c>
      <c r="DH79" s="97" t="s">
        <v>232</v>
      </c>
      <c r="DI79" s="98">
        <f t="shared" ref="DI79:DK79" si="547">DI7+DI12+DI17+DI22+DI27+DI32+DI37+DI42+DI47+DI52+DI57+DI62+DI67+DI72</f>
        <v>0</v>
      </c>
      <c r="DJ79" s="98">
        <f t="shared" si="547"/>
        <v>0</v>
      </c>
      <c r="DK79" s="99">
        <f t="shared" si="547"/>
        <v>0</v>
      </c>
      <c r="DL79" s="100" t="e">
        <f t="shared" si="413"/>
        <v>#DIV/0!</v>
      </c>
      <c r="DM79" s="382" t="s">
        <v>232</v>
      </c>
      <c r="DN79" s="383">
        <f t="shared" ref="DN79:DP79" si="548">DN7+DN12+DN17+DN22+DN27+DN32+DN37+DN42+DN47+DN52+DN57+DN62+DN67+DN72</f>
        <v>0</v>
      </c>
      <c r="DO79" s="383">
        <f t="shared" si="548"/>
        <v>0</v>
      </c>
      <c r="DP79" s="384">
        <f t="shared" si="548"/>
        <v>0</v>
      </c>
      <c r="DQ79" s="385" t="e">
        <f t="shared" si="415"/>
        <v>#DIV/0!</v>
      </c>
      <c r="DR79" s="97" t="s">
        <v>232</v>
      </c>
      <c r="DS79" s="98">
        <f t="shared" ref="DS79:DU79" si="549">DS7+DS12+DS17+DS22+DS27+DS32+DS37+DS42+DS47+DS52+DS57+DS62+DS67+DS72</f>
        <v>0</v>
      </c>
      <c r="DT79" s="98">
        <f t="shared" si="549"/>
        <v>0</v>
      </c>
      <c r="DU79" s="99">
        <f t="shared" si="549"/>
        <v>0</v>
      </c>
      <c r="DV79" s="100" t="e">
        <f t="shared" si="417"/>
        <v>#DIV/0!</v>
      </c>
      <c r="DW79" s="382" t="s">
        <v>232</v>
      </c>
      <c r="DX79" s="383">
        <f t="shared" ref="DX79:DZ79" si="550">DX7+DX12+DX17+DX22+DX27+DX32+DX37+DX42+DX47+DX52+DX57+DX62+DX67+DX72</f>
        <v>0</v>
      </c>
      <c r="DY79" s="383">
        <f t="shared" si="550"/>
        <v>0</v>
      </c>
      <c r="DZ79" s="384">
        <f t="shared" si="550"/>
        <v>0</v>
      </c>
      <c r="EA79" s="385" t="e">
        <f t="shared" si="419"/>
        <v>#DIV/0!</v>
      </c>
      <c r="EB79" s="97" t="s">
        <v>232</v>
      </c>
      <c r="EC79" s="98">
        <f t="shared" ref="EC79:EE79" si="551">EC7+EC12+EC17+EC22+EC27+EC32+EC37+EC42+EC47+EC52+EC57+EC62+EC67+EC72</f>
        <v>0</v>
      </c>
      <c r="ED79" s="98">
        <f t="shared" si="551"/>
        <v>0</v>
      </c>
      <c r="EE79" s="99">
        <f t="shared" si="551"/>
        <v>0</v>
      </c>
      <c r="EF79" s="100" t="e">
        <f t="shared" si="421"/>
        <v>#DIV/0!</v>
      </c>
      <c r="EG79" s="382" t="s">
        <v>232</v>
      </c>
      <c r="EH79" s="383">
        <f t="shared" ref="EH79:EJ79" si="552">EH7+EH12+EH17+EH22+EH27+EH32+EH37+EH42+EH47+EH52+EH57+EH62+EH67+EH72</f>
        <v>0</v>
      </c>
      <c r="EI79" s="383">
        <f t="shared" si="552"/>
        <v>0</v>
      </c>
      <c r="EJ79" s="384">
        <f t="shared" si="552"/>
        <v>0</v>
      </c>
      <c r="EK79" s="385" t="e">
        <f t="shared" si="423"/>
        <v>#DIV/0!</v>
      </c>
      <c r="EL79" s="97" t="s">
        <v>232</v>
      </c>
      <c r="EM79" s="98">
        <f t="shared" ref="EM79:EO79" si="553">EM7+EM12+EM17+EM22+EM27+EM32+EM37+EM42+EM47+EM52+EM57+EM62+EM67+EM72</f>
        <v>0</v>
      </c>
      <c r="EN79" s="98">
        <f t="shared" si="553"/>
        <v>0</v>
      </c>
      <c r="EO79" s="99">
        <f t="shared" si="553"/>
        <v>0</v>
      </c>
      <c r="EP79" s="100" t="e">
        <f t="shared" si="425"/>
        <v>#DIV/0!</v>
      </c>
      <c r="EQ79" s="382" t="s">
        <v>232</v>
      </c>
      <c r="ER79" s="383">
        <f t="shared" ref="ER79:ET79" si="554">ER7+ER12+ER17+ER22+ER27+ER32+ER37+ER42+ER47+ER52+ER57+ER62+ER67+ER72</f>
        <v>0</v>
      </c>
      <c r="ES79" s="383">
        <f t="shared" si="554"/>
        <v>0</v>
      </c>
      <c r="ET79" s="384">
        <f t="shared" si="554"/>
        <v>0</v>
      </c>
      <c r="EU79" s="385" t="e">
        <f t="shared" si="427"/>
        <v>#DIV/0!</v>
      </c>
      <c r="EV79" s="97" t="s">
        <v>232</v>
      </c>
      <c r="EW79" s="98">
        <f t="shared" ref="EW79:EY79" si="555">EW7+EW12+EW17+EW22+EW27+EW32+EW37+EW42+EW47+EW52+EW57+EW62+EW67+EW72</f>
        <v>0</v>
      </c>
      <c r="EX79" s="98">
        <f t="shared" si="555"/>
        <v>0</v>
      </c>
      <c r="EY79" s="99">
        <f t="shared" si="555"/>
        <v>0</v>
      </c>
      <c r="EZ79" s="100" t="e">
        <f t="shared" si="429"/>
        <v>#DIV/0!</v>
      </c>
      <c r="FA79" s="382" t="s">
        <v>232</v>
      </c>
      <c r="FB79" s="383">
        <f t="shared" ref="FB79:FD79" si="556">FB7+FB12+FB17+FB22+FB27+FB32+FB37+FB42+FB47+FB52+FB57+FB62+FB67+FB72</f>
        <v>0</v>
      </c>
      <c r="FC79" s="383">
        <f t="shared" si="556"/>
        <v>0</v>
      </c>
      <c r="FD79" s="384">
        <f t="shared" si="556"/>
        <v>0</v>
      </c>
      <c r="FE79" s="385" t="e">
        <f t="shared" si="431"/>
        <v>#DIV/0!</v>
      </c>
      <c r="FF79" s="97" t="s">
        <v>232</v>
      </c>
      <c r="FG79" s="98">
        <f t="shared" ref="FG79:FI79" si="557">FG7+FG12+FG17+FG22+FG27+FG32+FG37+FG42+FG47+FG52+FG57+FG62+FG67+FG72</f>
        <v>0</v>
      </c>
      <c r="FH79" s="98">
        <f t="shared" si="557"/>
        <v>0</v>
      </c>
      <c r="FI79" s="99">
        <f t="shared" si="557"/>
        <v>0</v>
      </c>
      <c r="FJ79" s="100" t="e">
        <f t="shared" si="433"/>
        <v>#DIV/0!</v>
      </c>
      <c r="FK79" s="382" t="s">
        <v>232</v>
      </c>
      <c r="FL79" s="383">
        <f t="shared" ref="FL79:FN79" si="558">FL7+FL12+FL17+FL22+FL27+FL32+FL37+FL42+FL47+FL52+FL57+FL62+FL67+FL72</f>
        <v>0</v>
      </c>
      <c r="FM79" s="383">
        <f t="shared" si="558"/>
        <v>0</v>
      </c>
      <c r="FN79" s="384">
        <f t="shared" si="558"/>
        <v>0</v>
      </c>
      <c r="FO79" s="385" t="e">
        <f t="shared" si="435"/>
        <v>#DIV/0!</v>
      </c>
      <c r="FP79" s="97" t="s">
        <v>232</v>
      </c>
      <c r="FQ79" s="98">
        <f t="shared" ref="FQ79:FS79" si="559">FQ7+FQ12+FQ17+FQ22+FQ27+FQ32+FQ37+FQ42+FQ47+FQ52+FQ57+FQ62+FQ67+FQ72</f>
        <v>0</v>
      </c>
      <c r="FR79" s="98">
        <f t="shared" si="559"/>
        <v>0</v>
      </c>
      <c r="FS79" s="99">
        <f t="shared" si="559"/>
        <v>0</v>
      </c>
      <c r="FT79" s="100" t="e">
        <f t="shared" si="437"/>
        <v>#DIV/0!</v>
      </c>
      <c r="FU79" s="382" t="s">
        <v>232</v>
      </c>
      <c r="FV79" s="383">
        <f t="shared" ref="FV79:FX79" si="560">FV7+FV12+FV17+FV22+FV27+FV32+FV37+FV42+FV47+FV52+FV57+FV62+FV67+FV72</f>
        <v>0</v>
      </c>
      <c r="FW79" s="383">
        <f t="shared" si="560"/>
        <v>0</v>
      </c>
      <c r="FX79" s="384">
        <f t="shared" si="560"/>
        <v>0</v>
      </c>
      <c r="FY79" s="385" t="e">
        <f t="shared" si="439"/>
        <v>#DIV/0!</v>
      </c>
      <c r="FZ79" s="97" t="s">
        <v>232</v>
      </c>
      <c r="GA79" s="98">
        <f t="shared" ref="GA79:GC79" si="561">GA7+GA12+GA17+GA22+GA27+GA32+GA37+GA42+GA47+GA52+GA57+GA62+GA67+GA72</f>
        <v>0</v>
      </c>
      <c r="GB79" s="98">
        <f t="shared" si="561"/>
        <v>0</v>
      </c>
      <c r="GC79" s="99">
        <f t="shared" si="561"/>
        <v>0</v>
      </c>
      <c r="GD79" s="100" t="e">
        <f t="shared" si="441"/>
        <v>#DIV/0!</v>
      </c>
      <c r="GE79" s="382" t="s">
        <v>232</v>
      </c>
      <c r="GF79" s="383">
        <f t="shared" ref="GF79:GH79" si="562">GF7+GF12+GF17+GF22+GF27+GF32+GF37+GF42+GF47+GF52+GF57+GF62+GF67+GF72</f>
        <v>0</v>
      </c>
      <c r="GG79" s="383">
        <f t="shared" si="562"/>
        <v>0</v>
      </c>
      <c r="GH79" s="384">
        <f t="shared" si="562"/>
        <v>0</v>
      </c>
      <c r="GI79" s="385" t="e">
        <f t="shared" si="443"/>
        <v>#DIV/0!</v>
      </c>
      <c r="GJ79" s="97" t="s">
        <v>232</v>
      </c>
      <c r="GK79" s="98">
        <f t="shared" ref="GK79:GM79" si="563">GK7+GK12+GK17+GK22+GK27+GK32+GK37+GK42+GK47+GK52+GK57+GK62+GK67+GK72</f>
        <v>0</v>
      </c>
      <c r="GL79" s="98">
        <f t="shared" si="563"/>
        <v>0</v>
      </c>
      <c r="GM79" s="99">
        <f t="shared" si="563"/>
        <v>0</v>
      </c>
      <c r="GN79" s="100" t="e">
        <f t="shared" si="445"/>
        <v>#DIV/0!</v>
      </c>
      <c r="GO79" s="382" t="s">
        <v>232</v>
      </c>
      <c r="GP79" s="383">
        <f t="shared" ref="GP79:GR79" si="564">GP7+GP12+GP17+GP22+GP27+GP32+GP37+GP42+GP47+GP52+GP57+GP62+GP67+GP72</f>
        <v>0</v>
      </c>
      <c r="GQ79" s="383">
        <f t="shared" si="564"/>
        <v>0</v>
      </c>
      <c r="GR79" s="384">
        <f t="shared" si="564"/>
        <v>0</v>
      </c>
      <c r="GS79" s="385" t="e">
        <f t="shared" si="447"/>
        <v>#DIV/0!</v>
      </c>
      <c r="GT79" s="97" t="s">
        <v>232</v>
      </c>
      <c r="GU79" s="98">
        <f t="shared" ref="GU79:GW79" si="565">GU7+GU12+GU17+GU22+GU27+GU32+GU37+GU42+GU47+GU52+GU57+GU62+GU67+GU72</f>
        <v>0</v>
      </c>
      <c r="GV79" s="98">
        <f t="shared" si="565"/>
        <v>0</v>
      </c>
      <c r="GW79" s="99">
        <f t="shared" si="565"/>
        <v>0</v>
      </c>
      <c r="GX79" s="100" t="e">
        <f t="shared" si="449"/>
        <v>#DIV/0!</v>
      </c>
      <c r="GY79" s="382" t="s">
        <v>232</v>
      </c>
      <c r="GZ79" s="383">
        <f t="shared" ref="GZ79:HB79" si="566">GZ7+GZ12+GZ17+GZ22+GZ27+GZ32+GZ37+GZ42+GZ47+GZ52+GZ57+GZ62+GZ67+GZ72</f>
        <v>0</v>
      </c>
      <c r="HA79" s="383">
        <f t="shared" si="566"/>
        <v>0</v>
      </c>
      <c r="HB79" s="384">
        <f t="shared" si="566"/>
        <v>0</v>
      </c>
      <c r="HC79" s="385" t="e">
        <f t="shared" si="451"/>
        <v>#DIV/0!</v>
      </c>
      <c r="HD79" s="97" t="s">
        <v>232</v>
      </c>
      <c r="HE79" s="98">
        <f t="shared" ref="HE79:HG79" si="567">HE7+HE12+HE17+HE22+HE27+HE32+HE37+HE42+HE47+HE52+HE57+HE62+HE67+HE72</f>
        <v>0</v>
      </c>
      <c r="HF79" s="98">
        <f t="shared" si="567"/>
        <v>0</v>
      </c>
      <c r="HG79" s="99">
        <f t="shared" si="567"/>
        <v>0</v>
      </c>
      <c r="HH79" s="100" t="e">
        <f t="shared" si="453"/>
        <v>#DIV/0!</v>
      </c>
      <c r="HI79" s="382" t="s">
        <v>232</v>
      </c>
      <c r="HJ79" s="383">
        <f t="shared" ref="HJ79:HL79" si="568">HJ7+HJ12+HJ17+HJ22+HJ27+HJ32+HJ37+HJ42+HJ47+HJ52+HJ57+HJ62+HJ67+HJ72</f>
        <v>0</v>
      </c>
      <c r="HK79" s="383">
        <f t="shared" si="568"/>
        <v>0</v>
      </c>
      <c r="HL79" s="384">
        <f t="shared" si="568"/>
        <v>0</v>
      </c>
      <c r="HM79" s="385" t="e">
        <f t="shared" si="455"/>
        <v>#DIV/0!</v>
      </c>
      <c r="HN79" s="97" t="s">
        <v>232</v>
      </c>
      <c r="HO79" s="98">
        <f t="shared" ref="HO79:HQ79" si="569">HO7+HO12+HO17+HO22+HO27+HO32+HO37+HO42+HO47+HO52+HO57+HO62+HO67+HO72</f>
        <v>0</v>
      </c>
      <c r="HP79" s="98">
        <f t="shared" si="569"/>
        <v>0</v>
      </c>
      <c r="HQ79" s="99">
        <f t="shared" si="569"/>
        <v>0</v>
      </c>
      <c r="HR79" s="100" t="e">
        <f t="shared" si="457"/>
        <v>#DIV/0!</v>
      </c>
      <c r="HS79" s="382" t="s">
        <v>232</v>
      </c>
      <c r="HT79" s="383">
        <f t="shared" ref="HT79:HV79" si="570">HT7+HT12+HT17+HT22+HT27+HT32+HT37+HT42+HT47+HT52+HT57+HT62+HT67+HT72</f>
        <v>0</v>
      </c>
      <c r="HU79" s="383">
        <f t="shared" si="570"/>
        <v>0</v>
      </c>
      <c r="HV79" s="384">
        <f t="shared" si="570"/>
        <v>0</v>
      </c>
      <c r="HW79" s="385" t="e">
        <f t="shared" si="459"/>
        <v>#DIV/0!</v>
      </c>
      <c r="HX79" s="97" t="s">
        <v>232</v>
      </c>
      <c r="HY79" s="98">
        <f t="shared" ref="HY79:IA79" si="571">HY7+HY12+HY17+HY22+HY27+HY32+HY37+HY42+HY47+HY52+HY57+HY62+HY67+HY72</f>
        <v>0</v>
      </c>
      <c r="HZ79" s="98">
        <f t="shared" si="571"/>
        <v>0</v>
      </c>
      <c r="IA79" s="99">
        <f t="shared" si="571"/>
        <v>0</v>
      </c>
      <c r="IB79" s="100" t="e">
        <f t="shared" si="461"/>
        <v>#DIV/0!</v>
      </c>
      <c r="IC79" s="382" t="s">
        <v>232</v>
      </c>
      <c r="ID79" s="383">
        <f t="shared" ref="ID79:IF79" si="572">ID7+ID12+ID17+ID22+ID27+ID32+ID37+ID42+ID47+ID52+ID57+ID62+ID67+ID72</f>
        <v>0</v>
      </c>
      <c r="IE79" s="383">
        <f t="shared" si="572"/>
        <v>0</v>
      </c>
      <c r="IF79" s="384">
        <f t="shared" si="572"/>
        <v>0</v>
      </c>
      <c r="IG79" s="385" t="e">
        <f t="shared" si="463"/>
        <v>#DIV/0!</v>
      </c>
      <c r="IH79" s="97" t="s">
        <v>232</v>
      </c>
      <c r="II79" s="98">
        <f t="shared" ref="II79:IK79" si="573">II7+II12+II17+II22+II27+II32+II37+II42+II47+II52+II57+II62+II67+II72</f>
        <v>0</v>
      </c>
      <c r="IJ79" s="98">
        <f t="shared" si="573"/>
        <v>0</v>
      </c>
      <c r="IK79" s="99">
        <f t="shared" si="573"/>
        <v>0</v>
      </c>
      <c r="IL79" s="100" t="e">
        <f t="shared" si="465"/>
        <v>#DIV/0!</v>
      </c>
      <c r="IM79" s="382" t="s">
        <v>232</v>
      </c>
      <c r="IN79" s="383">
        <f t="shared" ref="IN79:IP79" si="574">IN7+IN12+IN17+IN22+IN27+IN32+IN37+IN42+IN47+IN52+IN57+IN62+IN67+IN72</f>
        <v>0</v>
      </c>
      <c r="IO79" s="383">
        <f t="shared" si="574"/>
        <v>0</v>
      </c>
      <c r="IP79" s="384">
        <f t="shared" si="574"/>
        <v>0</v>
      </c>
      <c r="IQ79" s="385" t="e">
        <f t="shared" si="467"/>
        <v>#DIV/0!</v>
      </c>
      <c r="IR79" s="97" t="s">
        <v>232</v>
      </c>
      <c r="IS79" s="98">
        <f t="shared" ref="IS79:IU79" si="575">IS7+IS12+IS17+IS22+IS27+IS32+IS37+IS42+IS47+IS52+IS57+IS62+IS67+IS72</f>
        <v>0</v>
      </c>
      <c r="IT79" s="98">
        <f t="shared" si="575"/>
        <v>0</v>
      </c>
      <c r="IU79" s="99">
        <f t="shared" si="575"/>
        <v>0</v>
      </c>
      <c r="IV79" s="100" t="e">
        <f t="shared" si="469"/>
        <v>#DIV/0!</v>
      </c>
      <c r="IW79" s="382" t="s">
        <v>232</v>
      </c>
      <c r="IX79" s="383">
        <f t="shared" ref="IX79:IZ79" si="576">IX7+IX12+IX17+IX22+IX27+IX32+IX37+IX42+IX47+IX52+IX57+IX62+IX67+IX72</f>
        <v>0</v>
      </c>
      <c r="IY79" s="383">
        <f t="shared" si="576"/>
        <v>0</v>
      </c>
      <c r="IZ79" s="384">
        <f t="shared" si="576"/>
        <v>0</v>
      </c>
      <c r="JA79" s="390" t="e">
        <f t="shared" si="471"/>
        <v>#DIV/0!</v>
      </c>
      <c r="JB79" s="97" t="s">
        <v>232</v>
      </c>
      <c r="JC79" s="98">
        <f t="shared" ref="JC79:JE79" si="577">JC7+JC12+JC17+JC22+JC27+JC32+JC37+JC42+JC47+JC52+JC57+JC62+JC67+JC72</f>
        <v>0</v>
      </c>
      <c r="JD79" s="98">
        <f t="shared" si="577"/>
        <v>0</v>
      </c>
      <c r="JE79" s="99">
        <f t="shared" si="577"/>
        <v>0</v>
      </c>
      <c r="JF79" s="859" t="e">
        <f t="shared" si="473"/>
        <v>#DIV/0!</v>
      </c>
      <c r="JJ79" s="27"/>
      <c r="JO79" s="27"/>
      <c r="JT79" s="27"/>
      <c r="JY79" s="27"/>
    </row>
    <row r="80" spans="1:301" x14ac:dyDescent="0.25">
      <c r="B80" s="101" t="s">
        <v>236</v>
      </c>
      <c r="C80" s="102">
        <f t="shared" si="370"/>
        <v>0</v>
      </c>
      <c r="D80" s="102">
        <f t="shared" si="370"/>
        <v>0</v>
      </c>
      <c r="E80" s="103">
        <f t="shared" si="370"/>
        <v>0</v>
      </c>
      <c r="F80" s="851" t="e">
        <f t="shared" si="371"/>
        <v>#DIV/0!</v>
      </c>
      <c r="G80" s="386" t="s">
        <v>236</v>
      </c>
      <c r="H80" s="387">
        <f t="shared" ref="H80:J80" si="578">H8+H13+H18+H23+H28+H33+H38+H43+H48+H53+H58+H63+H68+H73</f>
        <v>0</v>
      </c>
      <c r="I80" s="387">
        <f t="shared" si="578"/>
        <v>0</v>
      </c>
      <c r="J80" s="388">
        <f t="shared" si="578"/>
        <v>0</v>
      </c>
      <c r="K80" s="818" t="e">
        <f t="shared" si="373"/>
        <v>#DIV/0!</v>
      </c>
      <c r="L80" s="854" t="s">
        <v>236</v>
      </c>
      <c r="M80" s="102">
        <f t="shared" ref="M80:O80" si="579">M8+M13+M18+M23+M28+M33+M38+M43+M48+M53+M58+M63+M68+M73</f>
        <v>0</v>
      </c>
      <c r="N80" s="102">
        <f t="shared" si="579"/>
        <v>0</v>
      </c>
      <c r="O80" s="103">
        <f t="shared" si="579"/>
        <v>0</v>
      </c>
      <c r="P80" s="851" t="e">
        <f t="shared" si="315"/>
        <v>#DIV/0!</v>
      </c>
      <c r="Q80" s="386" t="s">
        <v>236</v>
      </c>
      <c r="R80" s="387">
        <f t="shared" ref="R80:T80" si="580">R8+R13+R18+R23+R28+R33+R38+R43+R48+R53+R58+R63+R68+R73</f>
        <v>0</v>
      </c>
      <c r="S80" s="387">
        <f t="shared" si="580"/>
        <v>0</v>
      </c>
      <c r="T80" s="388">
        <f t="shared" si="580"/>
        <v>0</v>
      </c>
      <c r="U80" s="818" t="e">
        <f t="shared" si="317"/>
        <v>#DIV/0!</v>
      </c>
      <c r="V80" s="854" t="s">
        <v>236</v>
      </c>
      <c r="W80" s="102">
        <f t="shared" ref="W80:Y80" si="581">W8+W13+W18+W23+W28+W33+W38+W43+W48+W53+W58+W63+W68+W73</f>
        <v>0</v>
      </c>
      <c r="X80" s="102">
        <f t="shared" si="581"/>
        <v>0</v>
      </c>
      <c r="Y80" s="103">
        <f t="shared" si="581"/>
        <v>0</v>
      </c>
      <c r="Z80" s="860" t="e">
        <f t="shared" si="377"/>
        <v>#DIV/0!</v>
      </c>
      <c r="AA80" s="386" t="s">
        <v>236</v>
      </c>
      <c r="AB80" s="387">
        <f t="shared" ref="AB80:AD80" si="582">AB8+AB13+AB18+AB23+AB28+AB33+AB38+AB43+AB48+AB53+AB58+AB63+AB68+AB73</f>
        <v>9</v>
      </c>
      <c r="AC80" s="387">
        <f t="shared" si="582"/>
        <v>0</v>
      </c>
      <c r="AD80" s="388">
        <f t="shared" si="582"/>
        <v>0</v>
      </c>
      <c r="AE80" s="818">
        <f t="shared" si="379"/>
        <v>0</v>
      </c>
      <c r="AF80" s="101" t="s">
        <v>236</v>
      </c>
      <c r="AG80" s="102">
        <f t="shared" ref="AG80:AI80" si="583">AG8+AG13+AG18+AG23+AG28+AG33+AG38+AG43+AG48+AG53+AG58+AG63+AG68+AG73</f>
        <v>1</v>
      </c>
      <c r="AH80" s="102">
        <f t="shared" si="583"/>
        <v>1</v>
      </c>
      <c r="AI80" s="103">
        <f t="shared" si="583"/>
        <v>17999</v>
      </c>
      <c r="AJ80" s="860">
        <f t="shared" si="381"/>
        <v>1</v>
      </c>
      <c r="AK80" s="386" t="s">
        <v>236</v>
      </c>
      <c r="AL80" s="387">
        <f t="shared" ref="AL80:AN80" si="584">AL8+AL13+AL18+AL23+AL28+AL33+AL38+AL43+AL48+AL53+AL58+AL63+AL68+AL73</f>
        <v>3</v>
      </c>
      <c r="AM80" s="387">
        <f t="shared" si="584"/>
        <v>0</v>
      </c>
      <c r="AN80" s="388">
        <f t="shared" si="584"/>
        <v>0</v>
      </c>
      <c r="AO80" s="389">
        <f t="shared" si="383"/>
        <v>0</v>
      </c>
      <c r="AP80" s="101" t="s">
        <v>236</v>
      </c>
      <c r="AQ80" s="102">
        <f t="shared" ref="AQ80:AS80" si="585">AQ8+AQ13+AQ18+AQ23+AQ28+AQ33+AQ38+AQ43+AQ48+AQ53+AQ58+AQ63+AQ68+AQ73</f>
        <v>2</v>
      </c>
      <c r="AR80" s="102">
        <f t="shared" si="585"/>
        <v>0</v>
      </c>
      <c r="AS80" s="103">
        <f t="shared" si="585"/>
        <v>0</v>
      </c>
      <c r="AT80" s="104">
        <f t="shared" si="385"/>
        <v>0</v>
      </c>
      <c r="AU80" s="386" t="s">
        <v>236</v>
      </c>
      <c r="AV80" s="387">
        <f t="shared" ref="AV80:AX80" si="586">AV8+AV13+AV18+AV23+AV28+AV33+AV38+AV43+AV48+AV53+AV58+AV63+AV68+AV73</f>
        <v>1</v>
      </c>
      <c r="AW80" s="387">
        <f t="shared" si="586"/>
        <v>1</v>
      </c>
      <c r="AX80" s="388">
        <f t="shared" si="586"/>
        <v>60970</v>
      </c>
      <c r="AY80" s="389">
        <f t="shared" si="387"/>
        <v>1</v>
      </c>
      <c r="AZ80" s="101" t="s">
        <v>236</v>
      </c>
      <c r="BA80" s="102">
        <f t="shared" ref="BA80:BC80" si="587">BA8+BA13+BA18+BA23+BA28+BA33+BA38+BA43+BA48+BA53+BA58+BA63+BA68+BA73</f>
        <v>0</v>
      </c>
      <c r="BB80" s="102">
        <f t="shared" si="587"/>
        <v>0</v>
      </c>
      <c r="BC80" s="103">
        <f t="shared" si="587"/>
        <v>0</v>
      </c>
      <c r="BD80" s="104" t="e">
        <f t="shared" si="389"/>
        <v>#DIV/0!</v>
      </c>
      <c r="BE80" s="386" t="s">
        <v>236</v>
      </c>
      <c r="BF80" s="387">
        <f t="shared" ref="BF80:BH80" si="588">BF8+BF13+BF18+BF23+BF28+BF33+BF38+BF43+BF48+BF53+BF58+BF63+BF68+BF73</f>
        <v>2</v>
      </c>
      <c r="BG80" s="387">
        <f t="shared" si="588"/>
        <v>0</v>
      </c>
      <c r="BH80" s="388">
        <f t="shared" si="588"/>
        <v>0</v>
      </c>
      <c r="BI80" s="389">
        <f t="shared" si="391"/>
        <v>0</v>
      </c>
      <c r="BJ80" s="101" t="s">
        <v>236</v>
      </c>
      <c r="BK80" s="102">
        <f t="shared" ref="BK80:BM80" si="589">BK8+BK13+BK18+BK23+BK28+BK33+BK38+BK43+BK48+BK53+BK58+BK63+BK68+BK73</f>
        <v>0</v>
      </c>
      <c r="BL80" s="102">
        <f t="shared" si="589"/>
        <v>0</v>
      </c>
      <c r="BM80" s="103">
        <f t="shared" si="589"/>
        <v>0</v>
      </c>
      <c r="BN80" s="104" t="e">
        <f t="shared" si="393"/>
        <v>#DIV/0!</v>
      </c>
      <c r="BO80" s="386" t="s">
        <v>236</v>
      </c>
      <c r="BP80" s="387">
        <f t="shared" ref="BP80:BR80" si="590">BP8+BP13+BP18+BP23+BP28+BP33+BP38+BP43+BP48+BP53+BP58+BP63+BP68+BP73</f>
        <v>1</v>
      </c>
      <c r="BQ80" s="387">
        <f t="shared" si="590"/>
        <v>1</v>
      </c>
      <c r="BR80" s="388">
        <f t="shared" si="590"/>
        <v>21799</v>
      </c>
      <c r="BS80" s="389">
        <f t="shared" si="395"/>
        <v>1</v>
      </c>
      <c r="BT80" s="101" t="s">
        <v>236</v>
      </c>
      <c r="BU80" s="102">
        <f t="shared" ref="BU80:BW80" si="591">BU8+BU13+BU18+BU23+BU28+BU33+BU38+BU43+BU48+BU53+BU58+BU63+BU68+BU73</f>
        <v>3</v>
      </c>
      <c r="BV80" s="102">
        <f t="shared" si="591"/>
        <v>0</v>
      </c>
      <c r="BW80" s="103">
        <f t="shared" si="591"/>
        <v>0</v>
      </c>
      <c r="BX80" s="104">
        <f t="shared" si="397"/>
        <v>0</v>
      </c>
      <c r="BY80" s="386" t="s">
        <v>236</v>
      </c>
      <c r="BZ80" s="387">
        <f t="shared" ref="BZ80:CB80" si="592">BZ8+BZ13+BZ18+BZ23+BZ28+BZ33+BZ38+BZ43+BZ48+BZ53+BZ58+BZ63+BZ68+BZ73</f>
        <v>1</v>
      </c>
      <c r="CA80" s="387">
        <f t="shared" si="592"/>
        <v>0</v>
      </c>
      <c r="CB80" s="388">
        <f t="shared" si="592"/>
        <v>0</v>
      </c>
      <c r="CC80" s="389">
        <f t="shared" si="399"/>
        <v>0</v>
      </c>
      <c r="CD80" s="101" t="s">
        <v>236</v>
      </c>
      <c r="CE80" s="102">
        <f t="shared" ref="CE80:CG80" si="593">CE8+CE13+CE18+CE23+CE28+CE33+CE38+CE43+CE48+CE53+CE58+CE63+CE68+CE73</f>
        <v>2</v>
      </c>
      <c r="CF80" s="102">
        <f t="shared" si="593"/>
        <v>0</v>
      </c>
      <c r="CG80" s="103">
        <f t="shared" si="593"/>
        <v>0</v>
      </c>
      <c r="CH80" s="104">
        <f t="shared" si="401"/>
        <v>0</v>
      </c>
      <c r="CI80" s="386" t="s">
        <v>236</v>
      </c>
      <c r="CJ80" s="387">
        <f t="shared" ref="CJ80:CL80" si="594">CJ8+CJ13+CJ18+CJ23+CJ28+CJ33+CJ38+CJ43+CJ48+CJ53+CJ58+CJ63+CJ68+CJ73</f>
        <v>0</v>
      </c>
      <c r="CK80" s="387">
        <f t="shared" si="594"/>
        <v>0</v>
      </c>
      <c r="CL80" s="388">
        <f t="shared" si="594"/>
        <v>0</v>
      </c>
      <c r="CM80" s="389" t="e">
        <f t="shared" si="403"/>
        <v>#DIV/0!</v>
      </c>
      <c r="CN80" s="101" t="s">
        <v>236</v>
      </c>
      <c r="CO80" s="102">
        <f t="shared" ref="CO80:CQ80" si="595">CO8+CO13+CO18+CO23+CO28+CO33+CO38+CO43+CO48+CO53+CO58+CO63+CO68+CO73</f>
        <v>0</v>
      </c>
      <c r="CP80" s="102">
        <f t="shared" si="595"/>
        <v>1</v>
      </c>
      <c r="CQ80" s="103">
        <f t="shared" si="595"/>
        <v>17999</v>
      </c>
      <c r="CR80" s="104" t="e">
        <f t="shared" si="405"/>
        <v>#DIV/0!</v>
      </c>
      <c r="CS80" s="386" t="s">
        <v>236</v>
      </c>
      <c r="CT80" s="387">
        <f t="shared" ref="CT80:CV80" si="596">CT8+CT13+CT18+CT23+CT28+CT33+CT38+CT43+CT48+CT53+CT58+CT63+CT68+CT73</f>
        <v>2</v>
      </c>
      <c r="CU80" s="387">
        <f t="shared" si="596"/>
        <v>0</v>
      </c>
      <c r="CV80" s="388">
        <f t="shared" si="596"/>
        <v>0</v>
      </c>
      <c r="CW80" s="389">
        <f t="shared" si="407"/>
        <v>0</v>
      </c>
      <c r="CX80" s="101" t="s">
        <v>236</v>
      </c>
      <c r="CY80" s="102">
        <f t="shared" ref="CY80:DA80" si="597">CY8+CY13+CY18+CY23+CY28+CY33+CY38+CY43+CY48+CY53+CY58+CY63+CY68+CY73</f>
        <v>8</v>
      </c>
      <c r="CZ80" s="102">
        <f t="shared" si="597"/>
        <v>0</v>
      </c>
      <c r="DA80" s="103">
        <f t="shared" si="597"/>
        <v>0</v>
      </c>
      <c r="DB80" s="104">
        <f t="shared" si="409"/>
        <v>0</v>
      </c>
      <c r="DC80" s="386" t="s">
        <v>236</v>
      </c>
      <c r="DD80" s="387">
        <f t="shared" ref="DD80:DF80" si="598">DD8+DD13+DD18+DD23+DD28+DD33+DD38+DD43+DD48+DD53+DD58+DD63+DD68+DD73</f>
        <v>2</v>
      </c>
      <c r="DE80" s="387">
        <f t="shared" si="598"/>
        <v>0</v>
      </c>
      <c r="DF80" s="388">
        <f t="shared" si="598"/>
        <v>3306</v>
      </c>
      <c r="DG80" s="389">
        <f t="shared" si="411"/>
        <v>0</v>
      </c>
      <c r="DH80" s="101" t="s">
        <v>236</v>
      </c>
      <c r="DI80" s="102">
        <f t="shared" ref="DI80:DK80" si="599">DI8+DI13+DI18+DI23+DI28+DI33+DI38+DI43+DI48+DI53+DI58+DI63+DI68+DI73</f>
        <v>1</v>
      </c>
      <c r="DJ80" s="102">
        <f t="shared" si="599"/>
        <v>1</v>
      </c>
      <c r="DK80" s="103">
        <f t="shared" si="599"/>
        <v>17500</v>
      </c>
      <c r="DL80" s="104">
        <f t="shared" si="413"/>
        <v>1</v>
      </c>
      <c r="DM80" s="386" t="s">
        <v>236</v>
      </c>
      <c r="DN80" s="387">
        <f t="shared" ref="DN80:DP80" si="600">DN8+DN13+DN18+DN23+DN28+DN33+DN38+DN43+DN48+DN53+DN58+DN63+DN68+DN73</f>
        <v>1</v>
      </c>
      <c r="DO80" s="387">
        <f t="shared" si="600"/>
        <v>0</v>
      </c>
      <c r="DP80" s="388">
        <f t="shared" si="600"/>
        <v>0</v>
      </c>
      <c r="DQ80" s="389">
        <f t="shared" si="415"/>
        <v>0</v>
      </c>
      <c r="DR80" s="101" t="s">
        <v>236</v>
      </c>
      <c r="DS80" s="102">
        <f t="shared" ref="DS80:DU80" si="601">DS8+DS13+DS18+DS23+DS28+DS33+DS38+DS43+DS48+DS53+DS58+DS63+DS68+DS73</f>
        <v>1</v>
      </c>
      <c r="DT80" s="102">
        <f t="shared" si="601"/>
        <v>0</v>
      </c>
      <c r="DU80" s="103">
        <f t="shared" si="601"/>
        <v>0</v>
      </c>
      <c r="DV80" s="104">
        <f t="shared" si="417"/>
        <v>0</v>
      </c>
      <c r="DW80" s="386" t="s">
        <v>236</v>
      </c>
      <c r="DX80" s="387">
        <f t="shared" ref="DX80:DZ80" si="602">DX8+DX13+DX18+DX23+DX28+DX33+DX38+DX43+DX48+DX53+DX58+DX63+DX68+DX73</f>
        <v>4</v>
      </c>
      <c r="DY80" s="387">
        <f t="shared" si="602"/>
        <v>0</v>
      </c>
      <c r="DZ80" s="388">
        <f t="shared" si="602"/>
        <v>0</v>
      </c>
      <c r="EA80" s="389">
        <f t="shared" si="419"/>
        <v>0</v>
      </c>
      <c r="EB80" s="101" t="s">
        <v>236</v>
      </c>
      <c r="EC80" s="102">
        <f t="shared" ref="EC80:EE80" si="603">EC8+EC13+EC18+EC23+EC28+EC33+EC38+EC43+EC48+EC53+EC58+EC63+EC68+EC73</f>
        <v>1</v>
      </c>
      <c r="ED80" s="102">
        <f t="shared" si="603"/>
        <v>0</v>
      </c>
      <c r="EE80" s="103">
        <f t="shared" si="603"/>
        <v>0</v>
      </c>
      <c r="EF80" s="104">
        <f t="shared" si="421"/>
        <v>0</v>
      </c>
      <c r="EG80" s="386" t="s">
        <v>236</v>
      </c>
      <c r="EH80" s="387">
        <f t="shared" ref="EH80:EJ80" si="604">EH8+EH13+EH18+EH23+EH28+EH33+EH38+EH43+EH48+EH53+EH58+EH63+EH68+EH73</f>
        <v>3</v>
      </c>
      <c r="EI80" s="387">
        <f t="shared" si="604"/>
        <v>0</v>
      </c>
      <c r="EJ80" s="388">
        <f t="shared" si="604"/>
        <v>0</v>
      </c>
      <c r="EK80" s="389">
        <f t="shared" si="423"/>
        <v>0</v>
      </c>
      <c r="EL80" s="101" t="s">
        <v>236</v>
      </c>
      <c r="EM80" s="102">
        <f t="shared" ref="EM80:EO80" si="605">EM8+EM13+EM18+EM23+EM28+EM33+EM38+EM43+EM48+EM53+EM58+EM63+EM68+EM73</f>
        <v>0</v>
      </c>
      <c r="EN80" s="102">
        <f t="shared" si="605"/>
        <v>0</v>
      </c>
      <c r="EO80" s="103">
        <f t="shared" si="605"/>
        <v>0</v>
      </c>
      <c r="EP80" s="104" t="e">
        <f t="shared" si="425"/>
        <v>#DIV/0!</v>
      </c>
      <c r="EQ80" s="386" t="s">
        <v>236</v>
      </c>
      <c r="ER80" s="387">
        <f t="shared" ref="ER80:ET80" si="606">ER8+ER13+ER18+ER23+ER28+ER33+ER38+ER43+ER48+ER53+ER58+ER63+ER68+ER73</f>
        <v>0</v>
      </c>
      <c r="ES80" s="387">
        <f t="shared" si="606"/>
        <v>0</v>
      </c>
      <c r="ET80" s="388">
        <f t="shared" si="606"/>
        <v>0</v>
      </c>
      <c r="EU80" s="389" t="e">
        <f t="shared" si="427"/>
        <v>#DIV/0!</v>
      </c>
      <c r="EV80" s="101" t="s">
        <v>236</v>
      </c>
      <c r="EW80" s="102">
        <f t="shared" ref="EW80:EY80" si="607">EW8+EW13+EW18+EW23+EW28+EW33+EW38+EW43+EW48+EW53+EW58+EW63+EW68+EW73</f>
        <v>0</v>
      </c>
      <c r="EX80" s="102">
        <f t="shared" si="607"/>
        <v>0</v>
      </c>
      <c r="EY80" s="103">
        <f t="shared" si="607"/>
        <v>0</v>
      </c>
      <c r="EZ80" s="104" t="e">
        <f t="shared" si="429"/>
        <v>#DIV/0!</v>
      </c>
      <c r="FA80" s="386" t="s">
        <v>236</v>
      </c>
      <c r="FB80" s="387">
        <f t="shared" ref="FB80:FD80" si="608">FB8+FB13+FB18+FB23+FB28+FB33+FB38+FB43+FB48+FB53+FB58+FB63+FB68+FB73</f>
        <v>0</v>
      </c>
      <c r="FC80" s="387">
        <f t="shared" si="608"/>
        <v>0</v>
      </c>
      <c r="FD80" s="388">
        <f t="shared" si="608"/>
        <v>0</v>
      </c>
      <c r="FE80" s="389" t="e">
        <f t="shared" si="431"/>
        <v>#DIV/0!</v>
      </c>
      <c r="FF80" s="101" t="s">
        <v>236</v>
      </c>
      <c r="FG80" s="102">
        <f t="shared" ref="FG80:FI80" si="609">FG8+FG13+FG18+FG23+FG28+FG33+FG38+FG43+FG48+FG53+FG58+FG63+FG68+FG73</f>
        <v>0</v>
      </c>
      <c r="FH80" s="102">
        <f t="shared" si="609"/>
        <v>0</v>
      </c>
      <c r="FI80" s="103">
        <f t="shared" si="609"/>
        <v>0</v>
      </c>
      <c r="FJ80" s="104" t="e">
        <f t="shared" si="433"/>
        <v>#DIV/0!</v>
      </c>
      <c r="FK80" s="386" t="s">
        <v>236</v>
      </c>
      <c r="FL80" s="387">
        <f t="shared" ref="FL80:FN80" si="610">FL8+FL13+FL18+FL23+FL28+FL33+FL38+FL43+FL48+FL53+FL58+FL63+FL68+FL73</f>
        <v>0</v>
      </c>
      <c r="FM80" s="387">
        <f t="shared" si="610"/>
        <v>0</v>
      </c>
      <c r="FN80" s="388">
        <f t="shared" si="610"/>
        <v>0</v>
      </c>
      <c r="FO80" s="389" t="e">
        <f t="shared" si="435"/>
        <v>#DIV/0!</v>
      </c>
      <c r="FP80" s="101" t="s">
        <v>236</v>
      </c>
      <c r="FQ80" s="102">
        <f t="shared" ref="FQ80:FS80" si="611">FQ8+FQ13+FQ18+FQ23+FQ28+FQ33+FQ38+FQ43+FQ48+FQ53+FQ58+FQ63+FQ68+FQ73</f>
        <v>0</v>
      </c>
      <c r="FR80" s="102">
        <f t="shared" si="611"/>
        <v>0</v>
      </c>
      <c r="FS80" s="103">
        <f t="shared" si="611"/>
        <v>0</v>
      </c>
      <c r="FT80" s="104" t="e">
        <f t="shared" si="437"/>
        <v>#DIV/0!</v>
      </c>
      <c r="FU80" s="386" t="s">
        <v>236</v>
      </c>
      <c r="FV80" s="387">
        <f t="shared" ref="FV80:FX80" si="612">FV8+FV13+FV18+FV23+FV28+FV33+FV38+FV43+FV48+FV53+FV58+FV63+FV68+FV73</f>
        <v>0</v>
      </c>
      <c r="FW80" s="387">
        <f t="shared" si="612"/>
        <v>0</v>
      </c>
      <c r="FX80" s="388">
        <f t="shared" si="612"/>
        <v>0</v>
      </c>
      <c r="FY80" s="389" t="e">
        <f t="shared" si="439"/>
        <v>#DIV/0!</v>
      </c>
      <c r="FZ80" s="101" t="s">
        <v>236</v>
      </c>
      <c r="GA80" s="102">
        <f t="shared" ref="GA80:GC80" si="613">GA8+GA13+GA18+GA23+GA28+GA33+GA38+GA43+GA48+GA53+GA58+GA63+GA68+GA73</f>
        <v>0</v>
      </c>
      <c r="GB80" s="102">
        <f t="shared" si="613"/>
        <v>0</v>
      </c>
      <c r="GC80" s="103">
        <f t="shared" si="613"/>
        <v>0</v>
      </c>
      <c r="GD80" s="104" t="e">
        <f t="shared" si="441"/>
        <v>#DIV/0!</v>
      </c>
      <c r="GE80" s="386" t="s">
        <v>236</v>
      </c>
      <c r="GF80" s="387">
        <f t="shared" ref="GF80:GH80" si="614">GF8+GF13+GF18+GF23+GF28+GF33+GF38+GF43+GF48+GF53+GF58+GF63+GF68+GF73</f>
        <v>0</v>
      </c>
      <c r="GG80" s="387">
        <f t="shared" si="614"/>
        <v>0</v>
      </c>
      <c r="GH80" s="388">
        <f t="shared" si="614"/>
        <v>0</v>
      </c>
      <c r="GI80" s="389" t="e">
        <f t="shared" si="443"/>
        <v>#DIV/0!</v>
      </c>
      <c r="GJ80" s="101" t="s">
        <v>236</v>
      </c>
      <c r="GK80" s="102">
        <f t="shared" ref="GK80:GM80" si="615">GK8+GK13+GK18+GK23+GK28+GK33+GK38+GK43+GK48+GK53+GK58+GK63+GK68+GK73</f>
        <v>0</v>
      </c>
      <c r="GL80" s="102">
        <f t="shared" si="615"/>
        <v>0</v>
      </c>
      <c r="GM80" s="103">
        <f t="shared" si="615"/>
        <v>0</v>
      </c>
      <c r="GN80" s="104" t="e">
        <f t="shared" si="445"/>
        <v>#DIV/0!</v>
      </c>
      <c r="GO80" s="386" t="s">
        <v>236</v>
      </c>
      <c r="GP80" s="387">
        <f t="shared" ref="GP80:GR80" si="616">GP8+GP13+GP18+GP23+GP28+GP33+GP38+GP43+GP48+GP53+GP58+GP63+GP68+GP73</f>
        <v>0</v>
      </c>
      <c r="GQ80" s="387">
        <f t="shared" si="616"/>
        <v>0</v>
      </c>
      <c r="GR80" s="388">
        <f t="shared" si="616"/>
        <v>0</v>
      </c>
      <c r="GS80" s="389" t="e">
        <f t="shared" si="447"/>
        <v>#DIV/0!</v>
      </c>
      <c r="GT80" s="101" t="s">
        <v>236</v>
      </c>
      <c r="GU80" s="102">
        <f t="shared" ref="GU80:GW80" si="617">GU8+GU13+GU18+GU23+GU28+GU33+GU38+GU43+GU48+GU53+GU58+GU63+GU68+GU73</f>
        <v>0</v>
      </c>
      <c r="GV80" s="102">
        <f t="shared" si="617"/>
        <v>0</v>
      </c>
      <c r="GW80" s="103">
        <f t="shared" si="617"/>
        <v>0</v>
      </c>
      <c r="GX80" s="104" t="e">
        <f t="shared" si="449"/>
        <v>#DIV/0!</v>
      </c>
      <c r="GY80" s="386" t="s">
        <v>236</v>
      </c>
      <c r="GZ80" s="387">
        <f t="shared" ref="GZ80:HB80" si="618">GZ8+GZ13+GZ18+GZ23+GZ28+GZ33+GZ38+GZ43+GZ48+GZ53+GZ58+GZ63+GZ68+GZ73</f>
        <v>0</v>
      </c>
      <c r="HA80" s="387">
        <f t="shared" si="618"/>
        <v>0</v>
      </c>
      <c r="HB80" s="388">
        <f t="shared" si="618"/>
        <v>0</v>
      </c>
      <c r="HC80" s="389" t="e">
        <f t="shared" si="451"/>
        <v>#DIV/0!</v>
      </c>
      <c r="HD80" s="101" t="s">
        <v>236</v>
      </c>
      <c r="HE80" s="102">
        <f t="shared" ref="HE80:HG80" si="619">HE8+HE13+HE18+HE23+HE28+HE33+HE38+HE43+HE48+HE53+HE58+HE63+HE68+HE73</f>
        <v>0</v>
      </c>
      <c r="HF80" s="102">
        <f t="shared" si="619"/>
        <v>0</v>
      </c>
      <c r="HG80" s="103">
        <f t="shared" si="619"/>
        <v>0</v>
      </c>
      <c r="HH80" s="104" t="e">
        <f t="shared" si="453"/>
        <v>#DIV/0!</v>
      </c>
      <c r="HI80" s="386" t="s">
        <v>236</v>
      </c>
      <c r="HJ80" s="387">
        <f t="shared" ref="HJ80:HL80" si="620">HJ8+HJ13+HJ18+HJ23+HJ28+HJ33+HJ38+HJ43+HJ48+HJ53+HJ58+HJ63+HJ68+HJ73</f>
        <v>0</v>
      </c>
      <c r="HK80" s="387">
        <f t="shared" si="620"/>
        <v>0</v>
      </c>
      <c r="HL80" s="388">
        <f t="shared" si="620"/>
        <v>0</v>
      </c>
      <c r="HM80" s="389" t="e">
        <f t="shared" si="455"/>
        <v>#DIV/0!</v>
      </c>
      <c r="HN80" s="101" t="s">
        <v>236</v>
      </c>
      <c r="HO80" s="102">
        <f t="shared" ref="HO80:HQ80" si="621">HO8+HO13+HO18+HO23+HO28+HO33+HO38+HO43+HO48+HO53+HO58+HO63+HO68+HO73</f>
        <v>0</v>
      </c>
      <c r="HP80" s="102">
        <f t="shared" si="621"/>
        <v>0</v>
      </c>
      <c r="HQ80" s="103">
        <f t="shared" si="621"/>
        <v>0</v>
      </c>
      <c r="HR80" s="104" t="e">
        <f t="shared" si="457"/>
        <v>#DIV/0!</v>
      </c>
      <c r="HS80" s="386" t="s">
        <v>236</v>
      </c>
      <c r="HT80" s="387">
        <f t="shared" ref="HT80:HV80" si="622">HT8+HT13+HT18+HT23+HT28+HT33+HT38+HT43+HT48+HT53+HT58+HT63+HT68+HT73</f>
        <v>0</v>
      </c>
      <c r="HU80" s="387">
        <f t="shared" si="622"/>
        <v>0</v>
      </c>
      <c r="HV80" s="388">
        <f t="shared" si="622"/>
        <v>0</v>
      </c>
      <c r="HW80" s="389" t="e">
        <f t="shared" si="459"/>
        <v>#DIV/0!</v>
      </c>
      <c r="HX80" s="101" t="s">
        <v>236</v>
      </c>
      <c r="HY80" s="102">
        <f t="shared" ref="HY80:IA80" si="623">HY8+HY13+HY18+HY23+HY28+HY33+HY38+HY43+HY48+HY53+HY58+HY63+HY68+HY73</f>
        <v>0</v>
      </c>
      <c r="HZ80" s="102">
        <f t="shared" si="623"/>
        <v>0</v>
      </c>
      <c r="IA80" s="103">
        <f t="shared" si="623"/>
        <v>0</v>
      </c>
      <c r="IB80" s="104" t="e">
        <f t="shared" si="461"/>
        <v>#DIV/0!</v>
      </c>
      <c r="IC80" s="386" t="s">
        <v>236</v>
      </c>
      <c r="ID80" s="387">
        <f t="shared" ref="ID80:IF80" si="624">ID8+ID13+ID18+ID23+ID28+ID33+ID38+ID43+ID48+ID53+ID58+ID63+ID68+ID73</f>
        <v>0</v>
      </c>
      <c r="IE80" s="387">
        <f t="shared" si="624"/>
        <v>0</v>
      </c>
      <c r="IF80" s="388">
        <f t="shared" si="624"/>
        <v>0</v>
      </c>
      <c r="IG80" s="389" t="e">
        <f t="shared" si="463"/>
        <v>#DIV/0!</v>
      </c>
      <c r="IH80" s="101" t="s">
        <v>236</v>
      </c>
      <c r="II80" s="102">
        <f t="shared" ref="II80:IK80" si="625">II8+II13+II18+II23+II28+II33+II38+II43+II48+II53+II58+II63+II68+II73</f>
        <v>0</v>
      </c>
      <c r="IJ80" s="102">
        <f t="shared" si="625"/>
        <v>0</v>
      </c>
      <c r="IK80" s="103">
        <f t="shared" si="625"/>
        <v>0</v>
      </c>
      <c r="IL80" s="104" t="e">
        <f t="shared" si="465"/>
        <v>#DIV/0!</v>
      </c>
      <c r="IM80" s="386" t="s">
        <v>236</v>
      </c>
      <c r="IN80" s="387">
        <f t="shared" ref="IN80:IP80" si="626">IN8+IN13+IN18+IN23+IN28+IN33+IN38+IN43+IN48+IN53+IN58+IN63+IN68+IN73</f>
        <v>0</v>
      </c>
      <c r="IO80" s="387">
        <f t="shared" si="626"/>
        <v>0</v>
      </c>
      <c r="IP80" s="388">
        <f t="shared" si="626"/>
        <v>0</v>
      </c>
      <c r="IQ80" s="389" t="e">
        <f t="shared" si="467"/>
        <v>#DIV/0!</v>
      </c>
      <c r="IR80" s="101" t="s">
        <v>236</v>
      </c>
      <c r="IS80" s="102">
        <f t="shared" ref="IS80:IU80" si="627">IS8+IS13+IS18+IS23+IS28+IS33+IS38+IS43+IS48+IS53+IS58+IS63+IS68+IS73</f>
        <v>0</v>
      </c>
      <c r="IT80" s="102">
        <f t="shared" si="627"/>
        <v>0</v>
      </c>
      <c r="IU80" s="103">
        <f t="shared" si="627"/>
        <v>0</v>
      </c>
      <c r="IV80" s="104" t="e">
        <f t="shared" si="469"/>
        <v>#DIV/0!</v>
      </c>
      <c r="IW80" s="386" t="s">
        <v>236</v>
      </c>
      <c r="IX80" s="387">
        <f t="shared" ref="IX80:IZ80" si="628">IX8+IX13+IX18+IX23+IX28+IX33+IX38+IX43+IX48+IX53+IX58+IX63+IX68+IX73</f>
        <v>0</v>
      </c>
      <c r="IY80" s="387">
        <f t="shared" si="628"/>
        <v>0</v>
      </c>
      <c r="IZ80" s="388">
        <f t="shared" si="628"/>
        <v>0</v>
      </c>
      <c r="JA80" s="391" t="e">
        <f t="shared" si="471"/>
        <v>#DIV/0!</v>
      </c>
      <c r="JB80" s="101" t="s">
        <v>236</v>
      </c>
      <c r="JC80" s="102">
        <f t="shared" ref="JC80:JE80" si="629">JC8+JC13+JC18+JC23+JC28+JC33+JC38+JC43+JC48+JC53+JC58+JC63+JC68+JC73</f>
        <v>48</v>
      </c>
      <c r="JD80" s="102">
        <f t="shared" si="629"/>
        <v>5</v>
      </c>
      <c r="JE80" s="103">
        <f t="shared" si="629"/>
        <v>139573</v>
      </c>
      <c r="JF80" s="860">
        <f t="shared" si="473"/>
        <v>0.10416666666666667</v>
      </c>
      <c r="JJ80" s="27"/>
      <c r="JO80" s="27"/>
      <c r="JT80" s="27"/>
      <c r="JY80" s="27"/>
    </row>
    <row r="81" spans="52:122" x14ac:dyDescent="0.25">
      <c r="AZ81" t="s">
        <v>308</v>
      </c>
      <c r="BY81" t="s">
        <v>309</v>
      </c>
      <c r="CI81" t="s">
        <v>310</v>
      </c>
      <c r="CS81" t="s">
        <v>311</v>
      </c>
      <c r="DC81" t="s">
        <v>312</v>
      </c>
      <c r="DH81" t="s">
        <v>313</v>
      </c>
      <c r="DR81" t="s">
        <v>314</v>
      </c>
    </row>
  </sheetData>
  <mergeCells count="120">
    <mergeCell ref="A4:A8"/>
    <mergeCell ref="A1:A3"/>
    <mergeCell ref="A9:A13"/>
    <mergeCell ref="A14:A18"/>
    <mergeCell ref="A19:A23"/>
    <mergeCell ref="A24:A28"/>
    <mergeCell ref="IW2:JA2"/>
    <mergeCell ref="HD2:HH2"/>
    <mergeCell ref="HI2:HM2"/>
    <mergeCell ref="HN2:HR2"/>
    <mergeCell ref="HS2:HW2"/>
    <mergeCell ref="HX2:IB2"/>
    <mergeCell ref="IC2:IG2"/>
    <mergeCell ref="GT2:GX2"/>
    <mergeCell ref="IM1:IQ1"/>
    <mergeCell ref="IR1:IV1"/>
    <mergeCell ref="IH2:IL2"/>
    <mergeCell ref="IM2:IQ2"/>
    <mergeCell ref="IR2:IV2"/>
    <mergeCell ref="FK1:FO1"/>
    <mergeCell ref="FP1:FT1"/>
    <mergeCell ref="FZ2:GD2"/>
    <mergeCell ref="IH1:IL1"/>
    <mergeCell ref="DR1:DV1"/>
    <mergeCell ref="A59:A63"/>
    <mergeCell ref="A64:A68"/>
    <mergeCell ref="A69:A73"/>
    <mergeCell ref="A29:A33"/>
    <mergeCell ref="A34:A38"/>
    <mergeCell ref="A39:A43"/>
    <mergeCell ref="A44:A48"/>
    <mergeCell ref="A49:A53"/>
    <mergeCell ref="A54:A58"/>
    <mergeCell ref="JB1:JF2"/>
    <mergeCell ref="IW1:JA1"/>
    <mergeCell ref="EV2:EZ2"/>
    <mergeCell ref="FA2:FE2"/>
    <mergeCell ref="FF2:FJ2"/>
    <mergeCell ref="FK2:FO2"/>
    <mergeCell ref="FP2:FT2"/>
    <mergeCell ref="FU2:FY2"/>
    <mergeCell ref="HD1:HH1"/>
    <mergeCell ref="HI1:HM1"/>
    <mergeCell ref="HN1:HR1"/>
    <mergeCell ref="GE2:GI2"/>
    <mergeCell ref="GJ2:GN2"/>
    <mergeCell ref="GO2:GS2"/>
    <mergeCell ref="HS1:HW1"/>
    <mergeCell ref="HX1:IB1"/>
    <mergeCell ref="IC1:IG1"/>
    <mergeCell ref="FZ1:GD1"/>
    <mergeCell ref="GE1:GI1"/>
    <mergeCell ref="GJ1:GN1"/>
    <mergeCell ref="GO1:GS1"/>
    <mergeCell ref="GT1:GX1"/>
    <mergeCell ref="GY1:HC1"/>
    <mergeCell ref="GY2:HC2"/>
    <mergeCell ref="DR2:DV2"/>
    <mergeCell ref="DW1:EA1"/>
    <mergeCell ref="DW2:EA2"/>
    <mergeCell ref="EB1:EF1"/>
    <mergeCell ref="EB2:EF2"/>
    <mergeCell ref="FU1:FY1"/>
    <mergeCell ref="EG1:EK1"/>
    <mergeCell ref="EG2:EK2"/>
    <mergeCell ref="EL1:EP1"/>
    <mergeCell ref="EL2:EP2"/>
    <mergeCell ref="EQ1:EU1"/>
    <mergeCell ref="EQ2:EU2"/>
    <mergeCell ref="EV1:EZ1"/>
    <mergeCell ref="FA1:FE1"/>
    <mergeCell ref="FF1:FJ1"/>
    <mergeCell ref="DM1:DQ1"/>
    <mergeCell ref="DM2:DQ2"/>
    <mergeCell ref="BJ1:BN1"/>
    <mergeCell ref="BJ2:BN2"/>
    <mergeCell ref="BO1:BS1"/>
    <mergeCell ref="BO2:BS2"/>
    <mergeCell ref="BT1:BX1"/>
    <mergeCell ref="BT2:BX2"/>
    <mergeCell ref="BY1:CC1"/>
    <mergeCell ref="BY2:CC2"/>
    <mergeCell ref="CD1:CH1"/>
    <mergeCell ref="CD2:CH2"/>
    <mergeCell ref="CI1:CM1"/>
    <mergeCell ref="CI2:CM2"/>
    <mergeCell ref="CN1:CR1"/>
    <mergeCell ref="CN2:CR2"/>
    <mergeCell ref="CS1:CW1"/>
    <mergeCell ref="CS2:CW2"/>
    <mergeCell ref="CX1:DB1"/>
    <mergeCell ref="CX2:DB2"/>
    <mergeCell ref="DC1:DG1"/>
    <mergeCell ref="DC2:DG2"/>
    <mergeCell ref="DH1:DL1"/>
    <mergeCell ref="DH2:DL2"/>
    <mergeCell ref="BE1:BI1"/>
    <mergeCell ref="BE2:BI2"/>
    <mergeCell ref="B1:F1"/>
    <mergeCell ref="B2:F2"/>
    <mergeCell ref="G1:K1"/>
    <mergeCell ref="G2:K2"/>
    <mergeCell ref="L1:P1"/>
    <mergeCell ref="L2:P2"/>
    <mergeCell ref="Q1:U1"/>
    <mergeCell ref="Q2:U2"/>
    <mergeCell ref="V1:Z1"/>
    <mergeCell ref="V2:Z2"/>
    <mergeCell ref="AA1:AE1"/>
    <mergeCell ref="AA2:AE2"/>
    <mergeCell ref="AF1:AJ1"/>
    <mergeCell ref="AF2:AJ2"/>
    <mergeCell ref="AK1:AO1"/>
    <mergeCell ref="AK2:AO2"/>
    <mergeCell ref="AP1:AT1"/>
    <mergeCell ref="AP2:AT2"/>
    <mergeCell ref="AU1:AY1"/>
    <mergeCell ref="AU2:AY2"/>
    <mergeCell ref="AZ1:BD1"/>
    <mergeCell ref="AZ2:B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886B-27DD-4E67-A830-708C7D71715D}">
  <sheetPr>
    <tabColor theme="1"/>
    <pageSetUpPr fitToPage="1"/>
  </sheetPr>
  <dimension ref="B1:R39"/>
  <sheetViews>
    <sheetView workbookViewId="0">
      <selection activeCell="D14" sqref="D14"/>
    </sheetView>
  </sheetViews>
  <sheetFormatPr defaultColWidth="12.7109375" defaultRowHeight="15" x14ac:dyDescent="0.25"/>
  <cols>
    <col min="2" max="2" width="25.7109375" customWidth="1"/>
    <col min="15" max="15" width="15.85546875" bestFit="1" customWidth="1"/>
  </cols>
  <sheetData>
    <row r="1" spans="2:18" x14ac:dyDescent="0.25">
      <c r="B1" s="1157"/>
      <c r="C1" s="1160"/>
      <c r="D1" s="1160"/>
      <c r="E1" s="1160"/>
      <c r="F1" s="1160"/>
      <c r="G1" s="1160"/>
      <c r="H1" s="1160"/>
      <c r="I1" s="1160"/>
      <c r="J1" s="1160"/>
      <c r="K1" s="1160"/>
      <c r="L1" s="1160"/>
      <c r="M1" s="1160"/>
      <c r="N1" s="1160"/>
      <c r="O1" s="1159"/>
    </row>
    <row r="2" spans="2:18" ht="23.25" x14ac:dyDescent="0.25">
      <c r="B2" s="413">
        <v>2019</v>
      </c>
      <c r="C2" s="414" t="s">
        <v>315</v>
      </c>
      <c r="D2" s="415" t="s">
        <v>316</v>
      </c>
      <c r="E2" s="416" t="s">
        <v>317</v>
      </c>
      <c r="F2" s="415" t="s">
        <v>318</v>
      </c>
      <c r="G2" s="416" t="s">
        <v>319</v>
      </c>
      <c r="H2" s="415" t="s">
        <v>320</v>
      </c>
      <c r="I2" s="416" t="s">
        <v>321</v>
      </c>
      <c r="J2" s="415" t="s">
        <v>322</v>
      </c>
      <c r="K2" s="416" t="s">
        <v>323</v>
      </c>
      <c r="L2" s="415" t="s">
        <v>324</v>
      </c>
      <c r="M2" s="416" t="s">
        <v>325</v>
      </c>
      <c r="N2" s="415" t="s">
        <v>326</v>
      </c>
      <c r="O2" s="437" t="s">
        <v>53</v>
      </c>
    </row>
    <row r="3" spans="2:18" x14ac:dyDescent="0.25">
      <c r="B3" s="857" t="s">
        <v>110</v>
      </c>
      <c r="C3" s="105">
        <v>176</v>
      </c>
      <c r="D3" s="106">
        <v>172</v>
      </c>
      <c r="E3" s="107">
        <v>201</v>
      </c>
      <c r="F3" s="106">
        <v>193</v>
      </c>
      <c r="G3" s="107">
        <v>179</v>
      </c>
      <c r="H3" s="106">
        <v>188</v>
      </c>
      <c r="I3" s="107">
        <v>165</v>
      </c>
      <c r="J3" s="106">
        <v>191</v>
      </c>
      <c r="K3" s="107">
        <v>169</v>
      </c>
      <c r="L3" s="106">
        <v>214</v>
      </c>
      <c r="M3" s="107">
        <v>77</v>
      </c>
      <c r="N3" s="108">
        <v>48</v>
      </c>
      <c r="O3" s="1041">
        <f>SUM(C3:N3)</f>
        <v>1973</v>
      </c>
    </row>
    <row r="4" spans="2:18" x14ac:dyDescent="0.25">
      <c r="B4" s="373" t="s">
        <v>327</v>
      </c>
      <c r="C4" s="109">
        <v>13</v>
      </c>
      <c r="D4" s="110">
        <v>10</v>
      </c>
      <c r="E4" s="111">
        <v>29</v>
      </c>
      <c r="F4" s="110">
        <v>11</v>
      </c>
      <c r="G4" s="111">
        <v>11</v>
      </c>
      <c r="H4" s="110">
        <v>9</v>
      </c>
      <c r="I4" s="111">
        <v>13</v>
      </c>
      <c r="J4" s="110">
        <v>8</v>
      </c>
      <c r="K4" s="111">
        <v>11</v>
      </c>
      <c r="L4" s="110">
        <v>10</v>
      </c>
      <c r="M4" s="111">
        <v>2</v>
      </c>
      <c r="N4" s="112">
        <v>3</v>
      </c>
      <c r="O4" s="1042">
        <v>134</v>
      </c>
    </row>
    <row r="5" spans="2:18" x14ac:dyDescent="0.25">
      <c r="B5" s="373" t="s">
        <v>328</v>
      </c>
      <c r="C5" s="109">
        <v>46</v>
      </c>
      <c r="D5" s="110">
        <v>55</v>
      </c>
      <c r="E5" s="111">
        <v>45</v>
      </c>
      <c r="F5" s="110">
        <v>74</v>
      </c>
      <c r="G5" s="111">
        <v>60</v>
      </c>
      <c r="H5" s="110">
        <v>75</v>
      </c>
      <c r="I5" s="111">
        <v>58</v>
      </c>
      <c r="J5" s="110">
        <v>58</v>
      </c>
      <c r="K5" s="111">
        <v>71</v>
      </c>
      <c r="L5" s="110">
        <v>65</v>
      </c>
      <c r="M5" s="111">
        <v>27</v>
      </c>
      <c r="N5" s="112">
        <v>11</v>
      </c>
      <c r="O5" s="1042">
        <v>625</v>
      </c>
    </row>
    <row r="6" spans="2:18" x14ac:dyDescent="0.25">
      <c r="B6" s="373" t="s">
        <v>329</v>
      </c>
      <c r="C6" s="109">
        <v>120</v>
      </c>
      <c r="D6" s="110">
        <v>111</v>
      </c>
      <c r="E6" s="111">
        <v>130</v>
      </c>
      <c r="F6" s="110">
        <v>104</v>
      </c>
      <c r="G6" s="111">
        <v>113</v>
      </c>
      <c r="H6" s="110">
        <v>100</v>
      </c>
      <c r="I6" s="111">
        <v>101</v>
      </c>
      <c r="J6" s="110">
        <v>132</v>
      </c>
      <c r="K6" s="111">
        <v>92</v>
      </c>
      <c r="L6" s="110">
        <v>122</v>
      </c>
      <c r="M6" s="111">
        <v>51</v>
      </c>
      <c r="N6" s="112">
        <v>30</v>
      </c>
      <c r="O6" s="1042">
        <v>1235</v>
      </c>
    </row>
    <row r="7" spans="2:18" x14ac:dyDescent="0.25">
      <c r="B7" s="374" t="s">
        <v>330</v>
      </c>
      <c r="C7" s="113">
        <v>0</v>
      </c>
      <c r="D7" s="114">
        <v>0</v>
      </c>
      <c r="E7" s="115">
        <v>1</v>
      </c>
      <c r="F7" s="114">
        <v>4</v>
      </c>
      <c r="G7" s="115">
        <v>0</v>
      </c>
      <c r="H7" s="114">
        <v>1</v>
      </c>
      <c r="I7" s="115">
        <v>2</v>
      </c>
      <c r="J7" s="114">
        <v>0</v>
      </c>
      <c r="K7" s="115">
        <v>1</v>
      </c>
      <c r="L7" s="114">
        <v>1</v>
      </c>
      <c r="M7" s="115">
        <v>0</v>
      </c>
      <c r="N7" s="116">
        <v>0</v>
      </c>
      <c r="O7" s="1043">
        <v>7</v>
      </c>
    </row>
    <row r="8" spans="2:18" x14ac:dyDescent="0.25">
      <c r="B8" s="375" t="s">
        <v>331</v>
      </c>
      <c r="C8" s="118">
        <v>95</v>
      </c>
      <c r="D8" s="119">
        <v>81</v>
      </c>
      <c r="E8" s="120">
        <v>118</v>
      </c>
      <c r="F8" s="119">
        <v>128</v>
      </c>
      <c r="G8" s="120">
        <v>125</v>
      </c>
      <c r="H8" s="119">
        <v>92</v>
      </c>
      <c r="I8" s="120">
        <v>86</v>
      </c>
      <c r="J8" s="119">
        <v>100</v>
      </c>
      <c r="K8" s="120">
        <v>80</v>
      </c>
      <c r="L8" s="119">
        <v>98</v>
      </c>
      <c r="M8" s="120">
        <v>50</v>
      </c>
      <c r="N8" s="121">
        <v>32</v>
      </c>
      <c r="O8" s="1044">
        <v>1085</v>
      </c>
    </row>
    <row r="9" spans="2:18" x14ac:dyDescent="0.25">
      <c r="B9" s="376" t="s">
        <v>332</v>
      </c>
      <c r="C9" s="122">
        <v>59</v>
      </c>
      <c r="D9" s="123">
        <v>122</v>
      </c>
      <c r="E9" s="124">
        <v>122</v>
      </c>
      <c r="F9" s="123">
        <v>125</v>
      </c>
      <c r="G9" s="124">
        <v>130</v>
      </c>
      <c r="H9" s="123">
        <v>101</v>
      </c>
      <c r="I9" s="124">
        <v>85</v>
      </c>
      <c r="J9" s="123">
        <v>106</v>
      </c>
      <c r="K9" s="124">
        <v>77</v>
      </c>
      <c r="L9" s="123">
        <v>93</v>
      </c>
      <c r="M9" s="124">
        <v>61</v>
      </c>
      <c r="N9" s="125">
        <v>29</v>
      </c>
      <c r="O9" s="1045">
        <v>1110</v>
      </c>
    </row>
    <row r="10" spans="2:18" x14ac:dyDescent="0.25">
      <c r="B10" s="377" t="s">
        <v>333</v>
      </c>
      <c r="C10" s="127">
        <v>1</v>
      </c>
      <c r="D10" s="128">
        <v>7</v>
      </c>
      <c r="E10" s="129">
        <v>6</v>
      </c>
      <c r="F10" s="128">
        <v>5</v>
      </c>
      <c r="G10" s="129">
        <v>5</v>
      </c>
      <c r="H10" s="128">
        <v>3</v>
      </c>
      <c r="I10" s="129">
        <v>3</v>
      </c>
      <c r="J10" s="128">
        <v>5</v>
      </c>
      <c r="K10" s="129">
        <v>2</v>
      </c>
      <c r="L10" s="128">
        <v>4</v>
      </c>
      <c r="M10" s="129">
        <v>2</v>
      </c>
      <c r="N10" s="130">
        <v>1</v>
      </c>
      <c r="O10" s="1046">
        <v>44</v>
      </c>
    </row>
    <row r="11" spans="2:18" x14ac:dyDescent="0.25">
      <c r="B11" s="187" t="s">
        <v>334</v>
      </c>
      <c r="C11" s="132">
        <v>19</v>
      </c>
      <c r="D11" s="133">
        <v>28</v>
      </c>
      <c r="E11" s="134">
        <v>58</v>
      </c>
      <c r="F11" s="133">
        <v>37</v>
      </c>
      <c r="G11" s="134">
        <v>45</v>
      </c>
      <c r="H11" s="133">
        <v>29</v>
      </c>
      <c r="I11" s="134">
        <v>19</v>
      </c>
      <c r="J11" s="133">
        <v>34</v>
      </c>
      <c r="K11" s="134">
        <v>28</v>
      </c>
      <c r="L11" s="133">
        <v>35</v>
      </c>
      <c r="M11" s="134">
        <v>22</v>
      </c>
      <c r="N11" s="135">
        <v>20</v>
      </c>
      <c r="O11" s="1047">
        <f>SUM(C11:N11)</f>
        <v>374</v>
      </c>
    </row>
    <row r="12" spans="2:18" x14ac:dyDescent="0.25">
      <c r="B12" s="378" t="s">
        <v>335</v>
      </c>
      <c r="C12" s="136">
        <v>338742</v>
      </c>
      <c r="D12" s="137">
        <v>323268</v>
      </c>
      <c r="E12" s="138">
        <v>675111</v>
      </c>
      <c r="F12" s="137">
        <v>355755</v>
      </c>
      <c r="G12" s="138">
        <v>510615</v>
      </c>
      <c r="H12" s="137">
        <v>402399</v>
      </c>
      <c r="I12" s="138">
        <v>394169</v>
      </c>
      <c r="J12" s="137">
        <v>632653</v>
      </c>
      <c r="K12" s="138">
        <v>578205</v>
      </c>
      <c r="L12" s="137">
        <v>769665</v>
      </c>
      <c r="M12" s="138">
        <v>534349</v>
      </c>
      <c r="N12" s="139">
        <v>407379</v>
      </c>
      <c r="O12" s="1048">
        <f>C12+D12+E12+F12+G12+H12+I12+J12+K12+L12+M12+N12</f>
        <v>5922310</v>
      </c>
    </row>
    <row r="13" spans="2:18" x14ac:dyDescent="0.25">
      <c r="B13" s="378" t="s">
        <v>336</v>
      </c>
      <c r="C13" s="140">
        <v>2</v>
      </c>
      <c r="D13" s="141">
        <v>1</v>
      </c>
      <c r="E13" s="142">
        <v>2</v>
      </c>
      <c r="F13" s="141">
        <v>4</v>
      </c>
      <c r="G13" s="142">
        <v>3</v>
      </c>
      <c r="H13" s="141">
        <v>4</v>
      </c>
      <c r="I13" s="142">
        <v>7</v>
      </c>
      <c r="J13" s="141">
        <v>0</v>
      </c>
      <c r="K13" s="142">
        <v>4</v>
      </c>
      <c r="L13" s="141">
        <v>1</v>
      </c>
      <c r="M13" s="142">
        <v>0</v>
      </c>
      <c r="N13" s="143">
        <v>3</v>
      </c>
      <c r="O13" s="1049">
        <f>SUM(C13:N13)</f>
        <v>31</v>
      </c>
      <c r="R13" t="s">
        <v>337</v>
      </c>
    </row>
    <row r="14" spans="2:18" x14ac:dyDescent="0.25">
      <c r="B14" s="378" t="s">
        <v>338</v>
      </c>
      <c r="C14" s="145">
        <v>12237</v>
      </c>
      <c r="D14" s="146">
        <v>10000</v>
      </c>
      <c r="E14" s="147">
        <v>11168</v>
      </c>
      <c r="F14" s="146">
        <v>21496</v>
      </c>
      <c r="G14" s="147">
        <v>28119</v>
      </c>
      <c r="H14" s="146">
        <v>22453</v>
      </c>
      <c r="I14" s="147">
        <v>42740</v>
      </c>
      <c r="J14" s="146">
        <v>0</v>
      </c>
      <c r="K14" s="147">
        <v>42005</v>
      </c>
      <c r="L14" s="146">
        <v>8358</v>
      </c>
      <c r="M14" s="147">
        <v>39946</v>
      </c>
      <c r="N14" s="148">
        <v>94207</v>
      </c>
      <c r="O14" s="1050">
        <f>SUM(C14:N14)</f>
        <v>332729</v>
      </c>
    </row>
    <row r="15" spans="2:18" x14ac:dyDescent="0.25">
      <c r="B15" s="378" t="s">
        <v>339</v>
      </c>
      <c r="C15" s="1051">
        <v>17</v>
      </c>
      <c r="D15" s="1033">
        <v>27</v>
      </c>
      <c r="E15" s="1051">
        <v>56</v>
      </c>
      <c r="F15" s="1033">
        <v>33</v>
      </c>
      <c r="G15" s="1033">
        <v>42</v>
      </c>
      <c r="H15" s="1033">
        <v>25</v>
      </c>
      <c r="I15" s="1051">
        <v>12</v>
      </c>
      <c r="J15" s="1033">
        <v>34</v>
      </c>
      <c r="K15" s="1051">
        <v>24</v>
      </c>
      <c r="L15" s="1033">
        <v>34</v>
      </c>
      <c r="M15" s="1051">
        <v>22</v>
      </c>
      <c r="N15" s="1033">
        <v>17</v>
      </c>
      <c r="O15" s="1052">
        <f>SUM(C15:N15)</f>
        <v>343</v>
      </c>
    </row>
    <row r="16" spans="2:18" x14ac:dyDescent="0.25">
      <c r="B16" s="412" t="s">
        <v>340</v>
      </c>
      <c r="C16" s="138">
        <v>326505</v>
      </c>
      <c r="D16" s="137">
        <v>313268</v>
      </c>
      <c r="E16" s="138">
        <v>663943.99</v>
      </c>
      <c r="F16" s="137">
        <v>334259</v>
      </c>
      <c r="G16" s="137">
        <v>482496</v>
      </c>
      <c r="H16" s="137">
        <v>379946</v>
      </c>
      <c r="I16" s="138">
        <v>351429</v>
      </c>
      <c r="J16" s="137">
        <v>632653</v>
      </c>
      <c r="K16" s="138">
        <v>536200</v>
      </c>
      <c r="L16" s="137">
        <v>761307</v>
      </c>
      <c r="M16" s="138">
        <v>494403</v>
      </c>
      <c r="N16" s="137">
        <v>313172</v>
      </c>
      <c r="O16" s="1053">
        <f>SUM(C16:N16)</f>
        <v>5589581.9900000002</v>
      </c>
    </row>
    <row r="17" spans="2:15" x14ac:dyDescent="0.25">
      <c r="B17" s="1154"/>
      <c r="C17" s="1155"/>
      <c r="D17" s="1155"/>
      <c r="E17" s="1155"/>
      <c r="F17" s="1155"/>
      <c r="G17" s="1155"/>
      <c r="H17" s="1155"/>
      <c r="I17" s="1155"/>
      <c r="J17" s="1155"/>
      <c r="K17" s="1155"/>
      <c r="L17" s="1155"/>
      <c r="M17" s="1155"/>
      <c r="N17" s="1155"/>
      <c r="O17" s="1156"/>
    </row>
    <row r="18" spans="2:15" ht="23.25" x14ac:dyDescent="0.25">
      <c r="B18" s="542">
        <v>2024</v>
      </c>
      <c r="C18" s="724" t="s">
        <v>315</v>
      </c>
      <c r="D18" s="721" t="s">
        <v>316</v>
      </c>
      <c r="E18" s="724" t="s">
        <v>317</v>
      </c>
      <c r="F18" s="736" t="s">
        <v>318</v>
      </c>
      <c r="G18" s="717" t="s">
        <v>319</v>
      </c>
      <c r="H18" s="736" t="s">
        <v>320</v>
      </c>
      <c r="I18" s="717" t="s">
        <v>321</v>
      </c>
      <c r="J18" s="736" t="s">
        <v>322</v>
      </c>
      <c r="K18" s="717" t="s">
        <v>323</v>
      </c>
      <c r="L18" s="736" t="s">
        <v>324</v>
      </c>
      <c r="M18" s="717" t="s">
        <v>325</v>
      </c>
      <c r="N18" s="736" t="s">
        <v>326</v>
      </c>
      <c r="O18" s="541" t="s">
        <v>53</v>
      </c>
    </row>
    <row r="19" spans="2:15" x14ac:dyDescent="0.25">
      <c r="B19" s="856" t="s">
        <v>110</v>
      </c>
      <c r="C19" s="722">
        <f>JAN!AG19</f>
        <v>121</v>
      </c>
      <c r="D19" s="745">
        <f>FEB!AE18</f>
        <v>166</v>
      </c>
      <c r="E19" s="722">
        <f>MAR!AG18</f>
        <v>167</v>
      </c>
      <c r="F19" s="745">
        <f>APR!AF18</f>
        <v>108</v>
      </c>
      <c r="G19" s="722">
        <f>MAY!AG18</f>
        <v>141</v>
      </c>
      <c r="H19" s="745">
        <f>JUN!AF18</f>
        <v>102</v>
      </c>
      <c r="I19" s="722">
        <f>JUL!AG18</f>
        <v>103</v>
      </c>
      <c r="J19" s="745">
        <f>AUG!AG18</f>
        <v>0</v>
      </c>
      <c r="K19" s="722">
        <f>SEP!AF18</f>
        <v>0</v>
      </c>
      <c r="L19" s="745">
        <f>OCT!AG18</f>
        <v>0</v>
      </c>
      <c r="M19" s="722">
        <f>NOV!AF18</f>
        <v>0</v>
      </c>
      <c r="N19" s="743">
        <f>DEC!AG18</f>
        <v>0</v>
      </c>
      <c r="O19" s="732">
        <f>SUM(C19:N19)</f>
        <v>908</v>
      </c>
    </row>
    <row r="20" spans="2:15" x14ac:dyDescent="0.25">
      <c r="B20" s="725" t="s">
        <v>327</v>
      </c>
      <c r="C20" s="712">
        <f>JAN!AG20</f>
        <v>59</v>
      </c>
      <c r="D20" s="746">
        <f>FEB!AE19</f>
        <v>52</v>
      </c>
      <c r="E20" s="712">
        <f>MAR!AG19</f>
        <v>34</v>
      </c>
      <c r="F20" s="746">
        <f>APR!AF19</f>
        <v>12</v>
      </c>
      <c r="G20" s="712">
        <f>MAY!AG19</f>
        <v>27</v>
      </c>
      <c r="H20" s="746">
        <f>JUN!AF19</f>
        <v>15</v>
      </c>
      <c r="I20" s="712">
        <f>JUL!AG19</f>
        <v>22</v>
      </c>
      <c r="J20" s="746">
        <f>AUG!AG19</f>
        <v>0</v>
      </c>
      <c r="K20" s="712">
        <f>SEP!AF19</f>
        <v>0</v>
      </c>
      <c r="L20" s="746">
        <f>OCT!AG19</f>
        <v>0</v>
      </c>
      <c r="M20" s="712">
        <f>NOV!AF19</f>
        <v>0</v>
      </c>
      <c r="N20" s="744">
        <f>DEC!AG19</f>
        <v>0</v>
      </c>
      <c r="O20" s="733">
        <f t="shared" ref="O20:O23" si="0">SUM(C20:N20)</f>
        <v>221</v>
      </c>
    </row>
    <row r="21" spans="2:15" x14ac:dyDescent="0.25">
      <c r="B21" s="725" t="s">
        <v>328</v>
      </c>
      <c r="C21" s="712">
        <f>JAN!AG21</f>
        <v>5</v>
      </c>
      <c r="D21" s="746">
        <f>FEB!AE20</f>
        <v>7</v>
      </c>
      <c r="E21" s="712">
        <f>MAR!AG20</f>
        <v>5</v>
      </c>
      <c r="F21" s="746">
        <f>APR!AF20</f>
        <v>1</v>
      </c>
      <c r="G21" s="712">
        <f>MAY!AG20</f>
        <v>1</v>
      </c>
      <c r="H21" s="746">
        <f>JUN!AF20</f>
        <v>7</v>
      </c>
      <c r="I21" s="712">
        <f>JUL!AG20</f>
        <v>3</v>
      </c>
      <c r="J21" s="746">
        <f>AUG!AG20</f>
        <v>0</v>
      </c>
      <c r="K21" s="712">
        <f>SEP!AF20</f>
        <v>0</v>
      </c>
      <c r="L21" s="746">
        <f>OCT!AG20</f>
        <v>0</v>
      </c>
      <c r="M21" s="712">
        <f>NOV!AF20</f>
        <v>0</v>
      </c>
      <c r="N21" s="744">
        <f>DEC!AG20</f>
        <v>0</v>
      </c>
      <c r="O21" s="733">
        <f t="shared" si="0"/>
        <v>29</v>
      </c>
    </row>
    <row r="22" spans="2:15" x14ac:dyDescent="0.25">
      <c r="B22" s="725" t="s">
        <v>329</v>
      </c>
      <c r="C22" s="712">
        <f>JAN!AG22</f>
        <v>57</v>
      </c>
      <c r="D22" s="746">
        <f>FEB!AE21</f>
        <v>107</v>
      </c>
      <c r="E22" s="712">
        <f>MAR!AG21</f>
        <v>128</v>
      </c>
      <c r="F22" s="746">
        <f>APR!AF21</f>
        <v>95</v>
      </c>
      <c r="G22" s="712">
        <f>MAY!AG21</f>
        <v>113</v>
      </c>
      <c r="H22" s="746">
        <f>JUN!AF21</f>
        <v>80</v>
      </c>
      <c r="I22" s="712">
        <f>JUL!AG21</f>
        <v>78</v>
      </c>
      <c r="J22" s="746">
        <f>AUG!AG21</f>
        <v>0</v>
      </c>
      <c r="K22" s="712">
        <f>SEP!AF21</f>
        <v>0</v>
      </c>
      <c r="L22" s="746">
        <f>OCT!AG21</f>
        <v>0</v>
      </c>
      <c r="M22" s="712">
        <f>NOV!AF21</f>
        <v>0</v>
      </c>
      <c r="N22" s="744">
        <f>DEC!AG21</f>
        <v>0</v>
      </c>
      <c r="O22" s="733">
        <f t="shared" si="0"/>
        <v>658</v>
      </c>
    </row>
    <row r="23" spans="2:15" x14ac:dyDescent="0.25">
      <c r="B23" s="726" t="s">
        <v>330</v>
      </c>
      <c r="C23" s="713">
        <f>JAN!AG23</f>
        <v>0</v>
      </c>
      <c r="D23" s="790">
        <f>FEB!AE22</f>
        <v>0</v>
      </c>
      <c r="E23" s="713">
        <f>MAR!AG22</f>
        <v>0</v>
      </c>
      <c r="F23" s="790">
        <f>APR!AF22</f>
        <v>0</v>
      </c>
      <c r="G23" s="713">
        <f>MAY!AG22</f>
        <v>0</v>
      </c>
      <c r="H23" s="790">
        <f>JUN!AF22</f>
        <v>0</v>
      </c>
      <c r="I23" s="713">
        <f>JUL!AG22</f>
        <v>0</v>
      </c>
      <c r="J23" s="790">
        <f>AUG!AG22</f>
        <v>0</v>
      </c>
      <c r="K23" s="713">
        <f>SEP!AF22</f>
        <v>0</v>
      </c>
      <c r="L23" s="790">
        <f>OCT!AG22</f>
        <v>0</v>
      </c>
      <c r="M23" s="713">
        <f>NOV!AF22</f>
        <v>0</v>
      </c>
      <c r="N23" s="791">
        <f>DEC!AG22</f>
        <v>0</v>
      </c>
      <c r="O23" s="792">
        <f t="shared" si="0"/>
        <v>0</v>
      </c>
    </row>
    <row r="24" spans="2:15" x14ac:dyDescent="0.25">
      <c r="B24" s="727" t="s">
        <v>331</v>
      </c>
      <c r="C24" s="785">
        <f>JAN!AG24</f>
        <v>43</v>
      </c>
      <c r="D24" s="714">
        <f>FEB!AE23</f>
        <v>74</v>
      </c>
      <c r="E24" s="785">
        <f>MAR!AG23</f>
        <v>100</v>
      </c>
      <c r="F24" s="714">
        <f>APR!AF23</f>
        <v>97</v>
      </c>
      <c r="G24" s="785">
        <f>MAY!AG23</f>
        <v>102</v>
      </c>
      <c r="H24" s="714">
        <f>JUN!AF23</f>
        <v>76</v>
      </c>
      <c r="I24" s="785">
        <f>JUL!AG23</f>
        <v>20</v>
      </c>
      <c r="J24" s="714">
        <f>AUG!AG23</f>
        <v>0</v>
      </c>
      <c r="K24" s="785">
        <f>SEP!AF23</f>
        <v>0</v>
      </c>
      <c r="L24" s="714">
        <f>OCT!AG23</f>
        <v>0</v>
      </c>
      <c r="M24" s="785">
        <f>NOV!AF23</f>
        <v>0</v>
      </c>
      <c r="N24" s="535">
        <f>DEC!AG23</f>
        <v>0</v>
      </c>
      <c r="O24" s="786">
        <f>SUM(C24:N24)</f>
        <v>512</v>
      </c>
    </row>
    <row r="25" spans="2:15" x14ac:dyDescent="0.25">
      <c r="B25" s="559" t="s">
        <v>332</v>
      </c>
      <c r="C25" s="737">
        <f>JAN!AG25</f>
        <v>55</v>
      </c>
      <c r="D25" s="715">
        <f>FEB!AE24</f>
        <v>83</v>
      </c>
      <c r="E25" s="737">
        <f>MAR!AG24</f>
        <v>101</v>
      </c>
      <c r="F25" s="715">
        <f>APR!AF24</f>
        <v>107</v>
      </c>
      <c r="G25" s="737">
        <f>MAY!AG24</f>
        <v>116</v>
      </c>
      <c r="H25" s="715">
        <f>JUN!AF24</f>
        <v>74</v>
      </c>
      <c r="I25" s="737">
        <f>JUL!AG24</f>
        <v>29</v>
      </c>
      <c r="J25" s="715">
        <f>AUG!AG24</f>
        <v>0</v>
      </c>
      <c r="K25" s="737">
        <f>SEP!AF24</f>
        <v>0</v>
      </c>
      <c r="L25" s="715">
        <f>OCT!AG24</f>
        <v>0</v>
      </c>
      <c r="M25" s="737">
        <f>NOV!AF24</f>
        <v>0</v>
      </c>
      <c r="N25" s="536">
        <f>DEC!AG24</f>
        <v>0</v>
      </c>
      <c r="O25" s="733">
        <f t="shared" ref="O25:O26" si="1">SUM(C25:N25)</f>
        <v>565</v>
      </c>
    </row>
    <row r="26" spans="2:15" x14ac:dyDescent="0.25">
      <c r="B26" s="728" t="s">
        <v>333</v>
      </c>
      <c r="C26" s="787">
        <f>JAN!AG26</f>
        <v>3</v>
      </c>
      <c r="D26" s="788">
        <f>FEB!AE25</f>
        <v>0</v>
      </c>
      <c r="E26" s="787">
        <f>MAR!AG25</f>
        <v>0</v>
      </c>
      <c r="F26" s="788">
        <f>APR!AF25</f>
        <v>0</v>
      </c>
      <c r="G26" s="787">
        <f>MAY!AG25</f>
        <v>0</v>
      </c>
      <c r="H26" s="788">
        <f>JUN!AF25</f>
        <v>0</v>
      </c>
      <c r="I26" s="787">
        <f>JUL!AG25</f>
        <v>0</v>
      </c>
      <c r="J26" s="788">
        <f>AUG!AG25</f>
        <v>0</v>
      </c>
      <c r="K26" s="787">
        <f>SEP!AF25</f>
        <v>0</v>
      </c>
      <c r="L26" s="788">
        <f>OCT!AG25</f>
        <v>0</v>
      </c>
      <c r="M26" s="787">
        <f>NOV!AF25</f>
        <v>0</v>
      </c>
      <c r="N26" s="537">
        <f>DEC!AG25</f>
        <v>0</v>
      </c>
      <c r="O26" s="789">
        <f t="shared" si="1"/>
        <v>3</v>
      </c>
    </row>
    <row r="27" spans="2:15" x14ac:dyDescent="0.25">
      <c r="B27" s="729" t="s">
        <v>334</v>
      </c>
      <c r="C27" s="793">
        <f>JAN!AG27</f>
        <v>17</v>
      </c>
      <c r="D27" s="794">
        <f>FEB!AE26</f>
        <v>25</v>
      </c>
      <c r="E27" s="793">
        <f>MAR!AG26</f>
        <v>36</v>
      </c>
      <c r="F27" s="795">
        <f>APR!AF26</f>
        <v>39</v>
      </c>
      <c r="G27" s="793">
        <f>MAY!AG26</f>
        <v>36</v>
      </c>
      <c r="H27" s="794">
        <f>JUN!AF26</f>
        <v>19</v>
      </c>
      <c r="I27" s="793">
        <f>JUL!AG26</f>
        <v>3</v>
      </c>
      <c r="J27" s="794">
        <f>AUG!AG26</f>
        <v>0</v>
      </c>
      <c r="K27" s="793">
        <f>SEP!AF26</f>
        <v>0</v>
      </c>
      <c r="L27" s="794">
        <f>OCT!AG26</f>
        <v>0</v>
      </c>
      <c r="M27" s="793">
        <f>NOV!AF26</f>
        <v>0</v>
      </c>
      <c r="N27" s="796">
        <f>DEC!AG26</f>
        <v>0</v>
      </c>
      <c r="O27" s="732">
        <f>SUM(C27:N27)</f>
        <v>175</v>
      </c>
    </row>
    <row r="28" spans="2:15" x14ac:dyDescent="0.25">
      <c r="B28" s="730" t="s">
        <v>335</v>
      </c>
      <c r="C28" s="739">
        <f>JAN!AG28</f>
        <v>363520</v>
      </c>
      <c r="D28" s="718">
        <f>FEB!AE27</f>
        <v>449118</v>
      </c>
      <c r="E28" s="739">
        <f>MAR!AG27</f>
        <v>727598</v>
      </c>
      <c r="F28" s="718">
        <f>APR!AF27</f>
        <v>381686</v>
      </c>
      <c r="G28" s="739">
        <f>MAY!AG27</f>
        <v>490397</v>
      </c>
      <c r="H28" s="718">
        <f>JUN!AF27</f>
        <v>280444</v>
      </c>
      <c r="I28" s="739">
        <f>JUL!AG27</f>
        <v>71257</v>
      </c>
      <c r="J28" s="718">
        <f>AUG!AG27</f>
        <v>0</v>
      </c>
      <c r="K28" s="739">
        <f>SEP!AF27</f>
        <v>0</v>
      </c>
      <c r="L28" s="718">
        <f>OCT!AG27</f>
        <v>0</v>
      </c>
      <c r="M28" s="739">
        <f>NOV!AF27</f>
        <v>0</v>
      </c>
      <c r="N28" s="719">
        <f>DEC!AG27</f>
        <v>0</v>
      </c>
      <c r="O28" s="734">
        <f t="shared" ref="O28:O32" si="2">SUM(C28:N28)</f>
        <v>2764020</v>
      </c>
    </row>
    <row r="29" spans="2:15" x14ac:dyDescent="0.25">
      <c r="B29" s="730" t="s">
        <v>336</v>
      </c>
      <c r="C29" s="738">
        <f>JAN!AG29</f>
        <v>3</v>
      </c>
      <c r="D29" s="716">
        <f>FEB!AE28</f>
        <v>1</v>
      </c>
      <c r="E29" s="738">
        <f>MAR!AG28</f>
        <v>2</v>
      </c>
      <c r="F29" s="742">
        <f>APR!AF28</f>
        <v>3</v>
      </c>
      <c r="G29" s="738">
        <f>MAY!AG28</f>
        <v>1</v>
      </c>
      <c r="H29" s="716">
        <f>JUN!AF28</f>
        <v>7</v>
      </c>
      <c r="I29" s="738">
        <f>JUL!AG28</f>
        <v>1</v>
      </c>
      <c r="J29" s="716">
        <f>AUG!AG28</f>
        <v>0</v>
      </c>
      <c r="K29" s="738">
        <f>SEP!AF28</f>
        <v>0</v>
      </c>
      <c r="L29" s="716">
        <f>OCT!AG28</f>
        <v>0</v>
      </c>
      <c r="M29" s="738">
        <f>NOV!AF28</f>
        <v>0</v>
      </c>
      <c r="N29" s="538">
        <f>DEC!AG28</f>
        <v>0</v>
      </c>
      <c r="O29" s="733">
        <f t="shared" si="2"/>
        <v>18</v>
      </c>
    </row>
    <row r="30" spans="2:15" x14ac:dyDescent="0.25">
      <c r="B30" s="730" t="s">
        <v>338</v>
      </c>
      <c r="C30" s="739">
        <f>JAN!AG30</f>
        <v>80235</v>
      </c>
      <c r="D30" s="718">
        <f>FEB!AE29</f>
        <v>14963</v>
      </c>
      <c r="E30" s="739">
        <f>MAR!AG29</f>
        <v>64927</v>
      </c>
      <c r="F30" s="718">
        <f>APR!AF29</f>
        <v>92476</v>
      </c>
      <c r="G30" s="739">
        <f>MAY!AG29</f>
        <v>7507</v>
      </c>
      <c r="H30" s="718">
        <f>JUN!AF29</f>
        <v>236279</v>
      </c>
      <c r="I30" s="739">
        <f>JUL!AG29</f>
        <v>19990</v>
      </c>
      <c r="J30" s="718">
        <f>AUG!AG29</f>
        <v>0</v>
      </c>
      <c r="K30" s="739">
        <f>SEP!AF29</f>
        <v>0</v>
      </c>
      <c r="L30" s="718">
        <f>OCT!AG29</f>
        <v>0</v>
      </c>
      <c r="M30" s="739">
        <f>NOV!AF29</f>
        <v>0</v>
      </c>
      <c r="N30" s="719">
        <f>DEC!AG29</f>
        <v>0</v>
      </c>
      <c r="O30" s="734">
        <f t="shared" si="2"/>
        <v>516377</v>
      </c>
    </row>
    <row r="31" spans="2:15" x14ac:dyDescent="0.25">
      <c r="B31" s="730" t="s">
        <v>339</v>
      </c>
      <c r="C31" s="740">
        <f>JAN!AG31</f>
        <v>14</v>
      </c>
      <c r="D31" s="716">
        <f>FEB!AE30</f>
        <v>22</v>
      </c>
      <c r="E31" s="738">
        <f>MAR!AG30</f>
        <v>35</v>
      </c>
      <c r="F31" s="742">
        <f>APR!AF30</f>
        <v>36</v>
      </c>
      <c r="G31" s="738">
        <f>MAY!AG30</f>
        <v>35</v>
      </c>
      <c r="H31" s="716">
        <f>JUN!AF30</f>
        <v>12</v>
      </c>
      <c r="I31" s="738">
        <f>JUL!AG30</f>
        <v>2</v>
      </c>
      <c r="J31" s="716">
        <f>AUG!AG30</f>
        <v>0</v>
      </c>
      <c r="K31" s="738">
        <f>SEP!AF30</f>
        <v>0</v>
      </c>
      <c r="L31" s="716">
        <f>OCT!AG30</f>
        <v>0</v>
      </c>
      <c r="M31" s="738">
        <f>NOV!AF30</f>
        <v>0</v>
      </c>
      <c r="N31" s="538">
        <f>DEC!AG30</f>
        <v>0</v>
      </c>
      <c r="O31" s="733">
        <f t="shared" si="2"/>
        <v>156</v>
      </c>
    </row>
    <row r="32" spans="2:15" x14ac:dyDescent="0.25">
      <c r="B32" s="731" t="s">
        <v>340</v>
      </c>
      <c r="C32" s="741">
        <f>JAN!AG32</f>
        <v>283285</v>
      </c>
      <c r="D32" s="723">
        <f>FEB!AE31</f>
        <v>434155</v>
      </c>
      <c r="E32" s="741">
        <f>MAR!AG31</f>
        <v>662671</v>
      </c>
      <c r="F32" s="723">
        <f>APR!AF31</f>
        <v>289210</v>
      </c>
      <c r="G32" s="741">
        <f>MAY!AG31</f>
        <v>482890</v>
      </c>
      <c r="H32" s="723">
        <f>JUN!AF31</f>
        <v>44165</v>
      </c>
      <c r="I32" s="741">
        <f>JUL!AG31</f>
        <v>51267</v>
      </c>
      <c r="J32" s="723">
        <f>AUG!AG31</f>
        <v>0</v>
      </c>
      <c r="K32" s="741">
        <f>SEP!AF31</f>
        <v>0</v>
      </c>
      <c r="L32" s="723">
        <f>OCT!AG31</f>
        <v>0</v>
      </c>
      <c r="M32" s="741">
        <f>NOV!AF31</f>
        <v>0</v>
      </c>
      <c r="N32" s="720">
        <f>DEC!AG31</f>
        <v>0</v>
      </c>
      <c r="O32" s="735">
        <f t="shared" si="2"/>
        <v>2247643</v>
      </c>
    </row>
    <row r="33" spans="2:15" x14ac:dyDescent="0.25">
      <c r="B33" s="1157"/>
      <c r="C33" s="1158"/>
      <c r="D33" s="1158"/>
      <c r="E33" s="1158"/>
      <c r="F33" s="1158"/>
      <c r="G33" s="1158"/>
      <c r="H33" s="1158"/>
      <c r="I33" s="1158"/>
      <c r="J33" s="1158"/>
      <c r="K33" s="1158"/>
      <c r="L33" s="1158"/>
      <c r="M33" s="1158"/>
      <c r="N33" s="1158"/>
      <c r="O33" s="1159"/>
    </row>
    <row r="34" spans="2:15" ht="23.25" x14ac:dyDescent="0.25">
      <c r="B34" s="539" t="s">
        <v>341</v>
      </c>
      <c r="C34" s="414" t="s">
        <v>315</v>
      </c>
      <c r="D34" s="415" t="s">
        <v>316</v>
      </c>
      <c r="E34" s="416" t="s">
        <v>317</v>
      </c>
      <c r="F34" s="415" t="s">
        <v>318</v>
      </c>
      <c r="G34" s="416" t="s">
        <v>319</v>
      </c>
      <c r="H34" s="415" t="s">
        <v>320</v>
      </c>
      <c r="I34" s="416" t="s">
        <v>321</v>
      </c>
      <c r="J34" s="415" t="s">
        <v>322</v>
      </c>
      <c r="K34" s="416" t="s">
        <v>323</v>
      </c>
      <c r="L34" s="415" t="s">
        <v>324</v>
      </c>
      <c r="M34" s="416" t="s">
        <v>325</v>
      </c>
      <c r="N34" s="415" t="s">
        <v>326</v>
      </c>
      <c r="O34" s="540" t="s">
        <v>53</v>
      </c>
    </row>
    <row r="35" spans="2:15" x14ac:dyDescent="0.25">
      <c r="B35" s="417" t="s">
        <v>110</v>
      </c>
      <c r="C35" s="418">
        <f>(C19-C3)/C3</f>
        <v>-0.3125</v>
      </c>
      <c r="D35" s="419">
        <f t="shared" ref="D35:O35" si="3">(D19-D3)/D3</f>
        <v>-3.4883720930232558E-2</v>
      </c>
      <c r="E35" s="418">
        <f t="shared" si="3"/>
        <v>-0.1691542288557214</v>
      </c>
      <c r="F35" s="419">
        <f t="shared" si="3"/>
        <v>-0.44041450777202074</v>
      </c>
      <c r="G35" s="418">
        <f t="shared" si="3"/>
        <v>-0.21229050279329609</v>
      </c>
      <c r="H35" s="419">
        <f t="shared" si="3"/>
        <v>-0.45744680851063829</v>
      </c>
      <c r="I35" s="418">
        <f t="shared" si="3"/>
        <v>-0.37575757575757573</v>
      </c>
      <c r="J35" s="419">
        <f t="shared" si="3"/>
        <v>-1</v>
      </c>
      <c r="K35" s="418">
        <f t="shared" si="3"/>
        <v>-1</v>
      </c>
      <c r="L35" s="419">
        <f t="shared" si="3"/>
        <v>-1</v>
      </c>
      <c r="M35" s="418">
        <f t="shared" si="3"/>
        <v>-1</v>
      </c>
      <c r="N35" s="428">
        <f t="shared" si="3"/>
        <v>-1</v>
      </c>
      <c r="O35" s="433">
        <f t="shared" si="3"/>
        <v>-0.53978712620375069</v>
      </c>
    </row>
    <row r="36" spans="2:15" x14ac:dyDescent="0.25">
      <c r="B36" s="117" t="s">
        <v>331</v>
      </c>
      <c r="C36" s="420">
        <f>(C24-C8)/C8</f>
        <v>-0.54736842105263162</v>
      </c>
      <c r="D36" s="421">
        <f t="shared" ref="D36:O37" si="4">(D24-D8)/D8</f>
        <v>-8.6419753086419748E-2</v>
      </c>
      <c r="E36" s="420">
        <f t="shared" si="4"/>
        <v>-0.15254237288135594</v>
      </c>
      <c r="F36" s="421">
        <f t="shared" si="4"/>
        <v>-0.2421875</v>
      </c>
      <c r="G36" s="420">
        <f t="shared" si="4"/>
        <v>-0.184</v>
      </c>
      <c r="H36" s="421">
        <f t="shared" si="4"/>
        <v>-0.17391304347826086</v>
      </c>
      <c r="I36" s="420">
        <f t="shared" si="4"/>
        <v>-0.76744186046511631</v>
      </c>
      <c r="J36" s="421">
        <f t="shared" si="4"/>
        <v>-1</v>
      </c>
      <c r="K36" s="420">
        <f t="shared" si="4"/>
        <v>-1</v>
      </c>
      <c r="L36" s="421">
        <f t="shared" si="4"/>
        <v>-1</v>
      </c>
      <c r="M36" s="420">
        <f t="shared" si="4"/>
        <v>-1</v>
      </c>
      <c r="N36" s="429">
        <f t="shared" si="4"/>
        <v>-1</v>
      </c>
      <c r="O36" s="434">
        <f t="shared" si="4"/>
        <v>-0.52811059907834101</v>
      </c>
    </row>
    <row r="37" spans="2:15" x14ac:dyDescent="0.25">
      <c r="B37" s="126" t="s">
        <v>332</v>
      </c>
      <c r="C37" s="422">
        <f>(C25-C9)/C9</f>
        <v>-6.7796610169491525E-2</v>
      </c>
      <c r="D37" s="423">
        <f t="shared" si="4"/>
        <v>-0.31967213114754101</v>
      </c>
      <c r="E37" s="422">
        <f t="shared" si="4"/>
        <v>-0.1721311475409836</v>
      </c>
      <c r="F37" s="423">
        <f t="shared" si="4"/>
        <v>-0.14399999999999999</v>
      </c>
      <c r="G37" s="422">
        <f t="shared" si="4"/>
        <v>-0.1076923076923077</v>
      </c>
      <c r="H37" s="423">
        <f t="shared" si="4"/>
        <v>-0.26732673267326734</v>
      </c>
      <c r="I37" s="422">
        <f t="shared" si="4"/>
        <v>-0.6588235294117647</v>
      </c>
      <c r="J37" s="423">
        <f t="shared" si="4"/>
        <v>-1</v>
      </c>
      <c r="K37" s="422">
        <f t="shared" si="4"/>
        <v>-1</v>
      </c>
      <c r="L37" s="423">
        <f t="shared" si="4"/>
        <v>-1</v>
      </c>
      <c r="M37" s="422">
        <f t="shared" si="4"/>
        <v>-1</v>
      </c>
      <c r="N37" s="430">
        <f t="shared" si="4"/>
        <v>-1</v>
      </c>
      <c r="O37" s="434">
        <f t="shared" si="4"/>
        <v>-0.49099099099099097</v>
      </c>
    </row>
    <row r="38" spans="2:15" x14ac:dyDescent="0.25">
      <c r="B38" s="131" t="s">
        <v>342</v>
      </c>
      <c r="C38" s="424">
        <f>(C31-C15)/C15</f>
        <v>-0.17647058823529413</v>
      </c>
      <c r="D38" s="425">
        <f t="shared" ref="D38:O39" si="5">(D31-D15)/D15</f>
        <v>-0.18518518518518517</v>
      </c>
      <c r="E38" s="424">
        <f t="shared" si="5"/>
        <v>-0.375</v>
      </c>
      <c r="F38" s="425">
        <f t="shared" si="5"/>
        <v>9.0909090909090912E-2</v>
      </c>
      <c r="G38" s="424">
        <f t="shared" si="5"/>
        <v>-0.16666666666666666</v>
      </c>
      <c r="H38" s="425">
        <f t="shared" si="5"/>
        <v>-0.52</v>
      </c>
      <c r="I38" s="424">
        <f t="shared" si="5"/>
        <v>-0.83333333333333337</v>
      </c>
      <c r="J38" s="425">
        <f t="shared" si="5"/>
        <v>-1</v>
      </c>
      <c r="K38" s="424">
        <f t="shared" si="5"/>
        <v>-1</v>
      </c>
      <c r="L38" s="425">
        <f t="shared" si="5"/>
        <v>-1</v>
      </c>
      <c r="M38" s="424">
        <f t="shared" si="5"/>
        <v>-1</v>
      </c>
      <c r="N38" s="431">
        <f t="shared" si="5"/>
        <v>-1</v>
      </c>
      <c r="O38" s="435">
        <f t="shared" si="5"/>
        <v>-0.54518950437317781</v>
      </c>
    </row>
    <row r="39" spans="2:15" x14ac:dyDescent="0.25">
      <c r="B39" s="144" t="s">
        <v>343</v>
      </c>
      <c r="C39" s="426">
        <f>(C32-C16)/C16</f>
        <v>-0.1323716328999556</v>
      </c>
      <c r="D39" s="427">
        <f t="shared" si="5"/>
        <v>0.38589003664593896</v>
      </c>
      <c r="E39" s="426">
        <f t="shared" si="5"/>
        <v>-1.9173153446271735E-3</v>
      </c>
      <c r="F39" s="427">
        <f t="shared" si="5"/>
        <v>-0.13477273611181748</v>
      </c>
      <c r="G39" s="426">
        <f t="shared" si="5"/>
        <v>8.1658708051465714E-4</v>
      </c>
      <c r="H39" s="427">
        <f t="shared" si="5"/>
        <v>-0.88375979744490007</v>
      </c>
      <c r="I39" s="426">
        <f t="shared" si="5"/>
        <v>-0.854118470587231</v>
      </c>
      <c r="J39" s="427">
        <f t="shared" si="5"/>
        <v>-1</v>
      </c>
      <c r="K39" s="426">
        <f t="shared" si="5"/>
        <v>-1</v>
      </c>
      <c r="L39" s="427">
        <f t="shared" si="5"/>
        <v>-1</v>
      </c>
      <c r="M39" s="426">
        <f t="shared" si="5"/>
        <v>-1</v>
      </c>
      <c r="N39" s="432">
        <f t="shared" si="5"/>
        <v>-1</v>
      </c>
      <c r="O39" s="436">
        <f t="shared" si="5"/>
        <v>-0.59788710425553671</v>
      </c>
    </row>
  </sheetData>
  <mergeCells count="3">
    <mergeCell ref="B17:O17"/>
    <mergeCell ref="B33:O33"/>
    <mergeCell ref="B1:O1"/>
  </mergeCells>
  <pageMargins left="0.25" right="0.25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FA8E-2669-4391-996D-DB59D6B9C814}">
  <sheetPr>
    <tabColor rgb="FF002060"/>
  </sheetPr>
  <dimension ref="A1:AG44"/>
  <sheetViews>
    <sheetView workbookViewId="0">
      <pane xSplit="1" ySplit="2" topLeftCell="B3" activePane="bottomRight" state="frozen"/>
      <selection pane="topRight"/>
      <selection pane="bottomLeft"/>
      <selection pane="bottomRight" activeCell="AK45" sqref="AK45"/>
    </sheetView>
  </sheetViews>
  <sheetFormatPr defaultColWidth="14.7109375" defaultRowHeight="15" x14ac:dyDescent="0.25"/>
  <cols>
    <col min="1" max="1" width="30.7109375" customWidth="1"/>
  </cols>
  <sheetData>
    <row r="1" spans="1:33" s="176" customFormat="1" x14ac:dyDescent="0.25">
      <c r="A1" s="174"/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</row>
    <row r="2" spans="1:33" ht="23.25" x14ac:dyDescent="0.25">
      <c r="A2" s="646">
        <v>2019</v>
      </c>
      <c r="B2" s="180">
        <v>43101</v>
      </c>
      <c r="C2" s="181">
        <v>43102</v>
      </c>
      <c r="D2" s="181">
        <v>43103</v>
      </c>
      <c r="E2" s="181">
        <v>43104</v>
      </c>
      <c r="F2" s="181">
        <v>43105</v>
      </c>
      <c r="G2" s="181">
        <v>43106</v>
      </c>
      <c r="H2" s="181">
        <v>43107</v>
      </c>
      <c r="I2" s="181">
        <v>43108</v>
      </c>
      <c r="J2" s="181">
        <v>43109</v>
      </c>
      <c r="K2" s="181">
        <v>43110</v>
      </c>
      <c r="L2" s="181">
        <v>43111</v>
      </c>
      <c r="M2" s="181">
        <v>43112</v>
      </c>
      <c r="N2" s="181">
        <v>43113</v>
      </c>
      <c r="O2" s="181">
        <v>43114</v>
      </c>
      <c r="P2" s="181">
        <v>43115</v>
      </c>
      <c r="Q2" s="181">
        <v>43116</v>
      </c>
      <c r="R2" s="181">
        <v>43117</v>
      </c>
      <c r="S2" s="181">
        <v>43118</v>
      </c>
      <c r="T2" s="181">
        <v>43119</v>
      </c>
      <c r="U2" s="181">
        <v>43120</v>
      </c>
      <c r="V2" s="181">
        <v>43121</v>
      </c>
      <c r="W2" s="181">
        <v>43122</v>
      </c>
      <c r="X2" s="181">
        <v>43123</v>
      </c>
      <c r="Y2" s="181">
        <v>43124</v>
      </c>
      <c r="Z2" s="181">
        <v>43125</v>
      </c>
      <c r="AA2" s="181">
        <v>43126</v>
      </c>
      <c r="AB2" s="181">
        <v>43127</v>
      </c>
      <c r="AC2" s="182">
        <v>43128</v>
      </c>
      <c r="AD2" s="182">
        <v>43129</v>
      </c>
      <c r="AE2" s="182">
        <v>43130</v>
      </c>
      <c r="AF2" s="182">
        <v>43131</v>
      </c>
      <c r="AG2" s="577" t="s">
        <v>344</v>
      </c>
    </row>
    <row r="3" spans="1:33" x14ac:dyDescent="0.25">
      <c r="A3" s="170" t="s">
        <v>110</v>
      </c>
      <c r="B3" s="110">
        <v>1</v>
      </c>
      <c r="C3" s="110">
        <v>1</v>
      </c>
      <c r="D3" s="110">
        <v>1</v>
      </c>
      <c r="E3" s="110">
        <v>3</v>
      </c>
      <c r="F3" s="110">
        <v>2</v>
      </c>
      <c r="G3" s="110">
        <v>2</v>
      </c>
      <c r="H3" s="110">
        <v>4</v>
      </c>
      <c r="I3" s="110">
        <v>3</v>
      </c>
      <c r="J3" s="110">
        <v>8</v>
      </c>
      <c r="K3" s="110">
        <v>3</v>
      </c>
      <c r="L3" s="110">
        <v>2</v>
      </c>
      <c r="M3" s="110">
        <v>1</v>
      </c>
      <c r="N3" s="110">
        <v>1</v>
      </c>
      <c r="O3" s="110">
        <v>5</v>
      </c>
      <c r="P3" s="110">
        <v>6</v>
      </c>
      <c r="Q3" s="110">
        <v>4</v>
      </c>
      <c r="R3" s="110">
        <v>1</v>
      </c>
      <c r="S3" s="110">
        <v>2</v>
      </c>
      <c r="T3" s="110">
        <v>5</v>
      </c>
      <c r="U3" s="110">
        <v>8</v>
      </c>
      <c r="V3" s="110">
        <v>9</v>
      </c>
      <c r="W3" s="110">
        <v>10</v>
      </c>
      <c r="X3" s="110">
        <v>8</v>
      </c>
      <c r="Y3" s="110">
        <v>9</v>
      </c>
      <c r="Z3" s="110">
        <v>11</v>
      </c>
      <c r="AA3" s="110">
        <v>29</v>
      </c>
      <c r="AB3" s="110">
        <v>26</v>
      </c>
      <c r="AC3" s="110">
        <v>1</v>
      </c>
      <c r="AD3" s="110">
        <v>6</v>
      </c>
      <c r="AE3" s="110">
        <v>1</v>
      </c>
      <c r="AF3" s="112">
        <v>3</v>
      </c>
      <c r="AG3" s="152">
        <f>SUM(B3:AF3)</f>
        <v>176</v>
      </c>
    </row>
    <row r="4" spans="1:33" x14ac:dyDescent="0.25">
      <c r="A4" s="162" t="s">
        <v>327</v>
      </c>
      <c r="B4" s="110">
        <v>0</v>
      </c>
      <c r="C4" s="110">
        <v>0</v>
      </c>
      <c r="D4" s="110">
        <v>0</v>
      </c>
      <c r="E4" s="110">
        <v>0</v>
      </c>
      <c r="F4" s="110">
        <v>0</v>
      </c>
      <c r="G4" s="110">
        <v>0</v>
      </c>
      <c r="H4" s="110">
        <v>1</v>
      </c>
      <c r="I4" s="110">
        <v>0</v>
      </c>
      <c r="J4" s="110">
        <v>0</v>
      </c>
      <c r="K4" s="110">
        <v>0</v>
      </c>
      <c r="L4" s="110">
        <v>0</v>
      </c>
      <c r="M4" s="110">
        <v>0</v>
      </c>
      <c r="N4" s="110">
        <v>0</v>
      </c>
      <c r="O4" s="110">
        <v>1</v>
      </c>
      <c r="P4" s="110">
        <v>0</v>
      </c>
      <c r="Q4" s="110">
        <v>0</v>
      </c>
      <c r="R4" s="110">
        <v>0</v>
      </c>
      <c r="S4" s="110">
        <v>1</v>
      </c>
      <c r="T4" s="110">
        <v>0</v>
      </c>
      <c r="U4" s="110">
        <v>0</v>
      </c>
      <c r="V4" s="110">
        <v>0</v>
      </c>
      <c r="W4" s="110">
        <v>0</v>
      </c>
      <c r="X4" s="110">
        <v>0</v>
      </c>
      <c r="Y4" s="110">
        <v>0</v>
      </c>
      <c r="Z4" s="110">
        <v>1</v>
      </c>
      <c r="AA4" s="110">
        <v>4</v>
      </c>
      <c r="AB4" s="110">
        <v>3</v>
      </c>
      <c r="AC4" s="110">
        <v>0</v>
      </c>
      <c r="AD4" s="110">
        <v>0</v>
      </c>
      <c r="AE4" s="110">
        <v>1</v>
      </c>
      <c r="AF4" s="112">
        <v>1</v>
      </c>
      <c r="AG4" s="152">
        <f t="shared" ref="AG4:AG14" si="0">SUM(B4:AF4)</f>
        <v>13</v>
      </c>
    </row>
    <row r="5" spans="1:33" x14ac:dyDescent="0.25">
      <c r="A5" s="162" t="s">
        <v>328</v>
      </c>
      <c r="B5" s="110">
        <v>0</v>
      </c>
      <c r="C5" s="110">
        <v>0</v>
      </c>
      <c r="D5" s="110">
        <v>0</v>
      </c>
      <c r="E5" s="110">
        <v>0</v>
      </c>
      <c r="F5" s="110">
        <v>1</v>
      </c>
      <c r="G5" s="110">
        <v>0</v>
      </c>
      <c r="H5" s="110">
        <v>2</v>
      </c>
      <c r="I5" s="110">
        <v>2</v>
      </c>
      <c r="J5" s="110">
        <v>2</v>
      </c>
      <c r="K5" s="110">
        <v>1</v>
      </c>
      <c r="L5" s="110">
        <v>0</v>
      </c>
      <c r="M5" s="110">
        <v>1</v>
      </c>
      <c r="N5" s="110">
        <v>1</v>
      </c>
      <c r="O5" s="110">
        <v>1</v>
      </c>
      <c r="P5" s="110">
        <v>3</v>
      </c>
      <c r="Q5" s="110">
        <v>2</v>
      </c>
      <c r="R5" s="110">
        <v>0</v>
      </c>
      <c r="S5" s="110">
        <v>0</v>
      </c>
      <c r="T5" s="110">
        <v>0</v>
      </c>
      <c r="U5" s="110">
        <v>3</v>
      </c>
      <c r="V5" s="110">
        <v>5</v>
      </c>
      <c r="W5" s="110">
        <v>5</v>
      </c>
      <c r="X5" s="110">
        <v>3</v>
      </c>
      <c r="Y5" s="110">
        <v>5</v>
      </c>
      <c r="Z5" s="110">
        <v>1</v>
      </c>
      <c r="AA5" s="110">
        <v>3</v>
      </c>
      <c r="AB5" s="110">
        <v>4</v>
      </c>
      <c r="AC5" s="110">
        <v>0</v>
      </c>
      <c r="AD5" s="110">
        <v>1</v>
      </c>
      <c r="AE5" s="110">
        <v>0</v>
      </c>
      <c r="AF5" s="112">
        <v>0</v>
      </c>
      <c r="AG5" s="152">
        <f t="shared" si="0"/>
        <v>46</v>
      </c>
    </row>
    <row r="6" spans="1:33" x14ac:dyDescent="0.25">
      <c r="A6" s="162" t="s">
        <v>329</v>
      </c>
      <c r="B6" s="110">
        <v>1</v>
      </c>
      <c r="C6" s="110">
        <v>1</v>
      </c>
      <c r="D6" s="110">
        <v>1</v>
      </c>
      <c r="E6" s="110">
        <v>3</v>
      </c>
      <c r="F6" s="110">
        <v>1</v>
      </c>
      <c r="G6" s="110">
        <v>2</v>
      </c>
      <c r="H6" s="110">
        <v>1</v>
      </c>
      <c r="I6" s="110">
        <v>1</v>
      </c>
      <c r="J6" s="110">
        <v>6</v>
      </c>
      <c r="K6" s="110">
        <v>2</v>
      </c>
      <c r="L6" s="110">
        <v>2</v>
      </c>
      <c r="M6" s="110">
        <v>0</v>
      </c>
      <c r="N6" s="110">
        <v>0</v>
      </c>
      <c r="O6" s="110">
        <v>3</v>
      </c>
      <c r="P6" s="110">
        <v>3</v>
      </c>
      <c r="Q6" s="110">
        <v>2</v>
      </c>
      <c r="R6" s="110">
        <v>1</v>
      </c>
      <c r="S6" s="110">
        <v>1</v>
      </c>
      <c r="T6" s="110">
        <v>5</v>
      </c>
      <c r="U6" s="110">
        <v>5</v>
      </c>
      <c r="V6" s="110">
        <v>4</v>
      </c>
      <c r="W6" s="110">
        <v>5</v>
      </c>
      <c r="X6" s="110">
        <v>5</v>
      </c>
      <c r="Y6" s="110">
        <v>4</v>
      </c>
      <c r="Z6" s="110">
        <v>9</v>
      </c>
      <c r="AA6" s="110">
        <v>22</v>
      </c>
      <c r="AB6" s="110">
        <v>19</v>
      </c>
      <c r="AC6" s="110">
        <v>1</v>
      </c>
      <c r="AD6" s="110">
        <v>5</v>
      </c>
      <c r="AE6" s="110">
        <v>0</v>
      </c>
      <c r="AF6" s="112">
        <v>2</v>
      </c>
      <c r="AG6" s="152">
        <f t="shared" si="0"/>
        <v>117</v>
      </c>
    </row>
    <row r="7" spans="1:33" x14ac:dyDescent="0.25">
      <c r="A7" s="162" t="s">
        <v>330</v>
      </c>
      <c r="B7" s="110">
        <v>0</v>
      </c>
      <c r="C7" s="110">
        <v>0</v>
      </c>
      <c r="D7" s="110">
        <v>0</v>
      </c>
      <c r="E7" s="110">
        <v>0</v>
      </c>
      <c r="F7" s="110">
        <v>0</v>
      </c>
      <c r="G7" s="110">
        <v>0</v>
      </c>
      <c r="H7" s="110">
        <v>0</v>
      </c>
      <c r="I7" s="110">
        <v>0</v>
      </c>
      <c r="J7" s="110">
        <v>0</v>
      </c>
      <c r="K7" s="110">
        <v>0</v>
      </c>
      <c r="L7" s="110">
        <v>0</v>
      </c>
      <c r="M7" s="110">
        <v>0</v>
      </c>
      <c r="N7" s="110">
        <v>0</v>
      </c>
      <c r="O7" s="110">
        <v>0</v>
      </c>
      <c r="P7" s="110">
        <v>0</v>
      </c>
      <c r="Q7" s="110">
        <v>0</v>
      </c>
      <c r="R7" s="110">
        <v>0</v>
      </c>
      <c r="S7" s="110">
        <v>0</v>
      </c>
      <c r="T7" s="110">
        <v>0</v>
      </c>
      <c r="U7" s="110">
        <v>0</v>
      </c>
      <c r="V7" s="110">
        <v>0</v>
      </c>
      <c r="W7" s="110">
        <v>0</v>
      </c>
      <c r="X7" s="110">
        <v>0</v>
      </c>
      <c r="Y7" s="110">
        <v>0</v>
      </c>
      <c r="Z7" s="110">
        <v>0</v>
      </c>
      <c r="AA7" s="110">
        <v>0</v>
      </c>
      <c r="AB7" s="110">
        <v>0</v>
      </c>
      <c r="AC7" s="110">
        <v>0</v>
      </c>
      <c r="AD7" s="110">
        <v>0</v>
      </c>
      <c r="AE7" s="110">
        <v>0</v>
      </c>
      <c r="AF7" s="112">
        <v>0</v>
      </c>
      <c r="AG7" s="152">
        <f t="shared" si="0"/>
        <v>0</v>
      </c>
    </row>
    <row r="8" spans="1:33" x14ac:dyDescent="0.25">
      <c r="A8" s="163" t="s">
        <v>331</v>
      </c>
      <c r="B8" s="153">
        <v>0</v>
      </c>
      <c r="C8" s="153">
        <v>2</v>
      </c>
      <c r="D8" s="153">
        <v>1</v>
      </c>
      <c r="E8" s="153">
        <v>0</v>
      </c>
      <c r="F8" s="153">
        <v>0</v>
      </c>
      <c r="G8" s="153">
        <v>0</v>
      </c>
      <c r="H8" s="153">
        <v>2</v>
      </c>
      <c r="I8" s="153">
        <v>3</v>
      </c>
      <c r="J8" s="153">
        <v>1</v>
      </c>
      <c r="K8" s="153">
        <v>2</v>
      </c>
      <c r="L8" s="153">
        <v>1</v>
      </c>
      <c r="M8" s="153">
        <v>0</v>
      </c>
      <c r="N8" s="153">
        <v>0</v>
      </c>
      <c r="O8" s="153">
        <v>5</v>
      </c>
      <c r="P8" s="153">
        <v>3</v>
      </c>
      <c r="Q8" s="153">
        <v>3</v>
      </c>
      <c r="R8" s="153">
        <v>1</v>
      </c>
      <c r="S8" s="153">
        <v>3</v>
      </c>
      <c r="T8" s="153">
        <v>0</v>
      </c>
      <c r="U8" s="153">
        <v>1</v>
      </c>
      <c r="V8" s="153">
        <v>7</v>
      </c>
      <c r="W8" s="153">
        <v>2</v>
      </c>
      <c r="X8" s="153">
        <v>3</v>
      </c>
      <c r="Y8" s="153">
        <v>1</v>
      </c>
      <c r="Z8" s="153">
        <v>4</v>
      </c>
      <c r="AA8" s="153">
        <v>18</v>
      </c>
      <c r="AB8" s="153">
        <v>18</v>
      </c>
      <c r="AC8" s="153">
        <v>0</v>
      </c>
      <c r="AD8" s="153">
        <v>5</v>
      </c>
      <c r="AE8" s="153">
        <v>2</v>
      </c>
      <c r="AF8" s="1019">
        <v>7</v>
      </c>
      <c r="AG8" s="154">
        <f t="shared" si="0"/>
        <v>95</v>
      </c>
    </row>
    <row r="9" spans="1:33" x14ac:dyDescent="0.25">
      <c r="A9" s="163" t="s">
        <v>332</v>
      </c>
      <c r="B9" s="153">
        <v>0</v>
      </c>
      <c r="C9" s="153">
        <v>2</v>
      </c>
      <c r="D9" s="153">
        <v>1</v>
      </c>
      <c r="E9" s="153">
        <v>0</v>
      </c>
      <c r="F9" s="153">
        <v>0</v>
      </c>
      <c r="G9" s="153">
        <v>0</v>
      </c>
      <c r="H9" s="153">
        <v>2</v>
      </c>
      <c r="I9" s="153">
        <v>1</v>
      </c>
      <c r="J9" s="153">
        <v>2</v>
      </c>
      <c r="K9" s="153">
        <v>2</v>
      </c>
      <c r="L9" s="153">
        <v>1</v>
      </c>
      <c r="M9" s="153">
        <v>1</v>
      </c>
      <c r="N9" s="153">
        <v>0</v>
      </c>
      <c r="O9" s="153">
        <v>0</v>
      </c>
      <c r="P9" s="153">
        <v>6</v>
      </c>
      <c r="Q9" s="153">
        <v>1</v>
      </c>
      <c r="R9" s="153">
        <v>2</v>
      </c>
      <c r="S9" s="153">
        <v>0</v>
      </c>
      <c r="T9" s="153">
        <v>4</v>
      </c>
      <c r="U9" s="153">
        <v>0</v>
      </c>
      <c r="V9" s="153">
        <v>2</v>
      </c>
      <c r="W9" s="153">
        <v>1</v>
      </c>
      <c r="X9" s="153">
        <v>6</v>
      </c>
      <c r="Y9" s="153">
        <v>4</v>
      </c>
      <c r="Z9" s="153">
        <v>1</v>
      </c>
      <c r="AA9" s="153">
        <v>3</v>
      </c>
      <c r="AB9" s="153">
        <v>0</v>
      </c>
      <c r="AC9" s="153">
        <v>2</v>
      </c>
      <c r="AD9" s="153">
        <v>6</v>
      </c>
      <c r="AE9" s="153">
        <v>3</v>
      </c>
      <c r="AF9" s="1019">
        <v>6</v>
      </c>
      <c r="AG9" s="154">
        <f t="shared" si="0"/>
        <v>59</v>
      </c>
    </row>
    <row r="10" spans="1:33" x14ac:dyDescent="0.25">
      <c r="A10" s="163" t="s">
        <v>333</v>
      </c>
      <c r="B10" s="153">
        <v>0</v>
      </c>
      <c r="C10" s="153">
        <v>0</v>
      </c>
      <c r="D10" s="153">
        <v>0</v>
      </c>
      <c r="E10" s="153">
        <v>0</v>
      </c>
      <c r="F10" s="153">
        <v>0</v>
      </c>
      <c r="G10" s="153">
        <v>0</v>
      </c>
      <c r="H10" s="153">
        <v>0</v>
      </c>
      <c r="I10" s="153">
        <v>0</v>
      </c>
      <c r="J10" s="153">
        <v>0</v>
      </c>
      <c r="K10" s="153">
        <v>0</v>
      </c>
      <c r="L10" s="153">
        <v>0</v>
      </c>
      <c r="M10" s="153">
        <v>0</v>
      </c>
      <c r="N10" s="153">
        <v>0</v>
      </c>
      <c r="O10" s="153">
        <v>0</v>
      </c>
      <c r="P10" s="153">
        <v>0</v>
      </c>
      <c r="Q10" s="153">
        <v>0</v>
      </c>
      <c r="R10" s="153">
        <v>0</v>
      </c>
      <c r="S10" s="153">
        <v>0</v>
      </c>
      <c r="T10" s="153">
        <v>1</v>
      </c>
      <c r="U10" s="153">
        <v>0</v>
      </c>
      <c r="V10" s="153">
        <v>0</v>
      </c>
      <c r="W10" s="153">
        <v>0</v>
      </c>
      <c r="X10" s="153">
        <v>0</v>
      </c>
      <c r="Y10" s="153">
        <v>0</v>
      </c>
      <c r="Z10" s="153">
        <v>0</v>
      </c>
      <c r="AA10" s="153">
        <v>0</v>
      </c>
      <c r="AB10" s="153">
        <v>0</v>
      </c>
      <c r="AC10" s="153">
        <v>0</v>
      </c>
      <c r="AD10" s="153">
        <v>0</v>
      </c>
      <c r="AE10" s="153">
        <v>0</v>
      </c>
      <c r="AF10" s="1019">
        <v>0</v>
      </c>
      <c r="AG10" s="154">
        <f t="shared" si="0"/>
        <v>1</v>
      </c>
    </row>
    <row r="11" spans="1:33" x14ac:dyDescent="0.25">
      <c r="A11" s="164" t="s">
        <v>334</v>
      </c>
      <c r="B11" s="141">
        <v>0</v>
      </c>
      <c r="C11" s="141">
        <v>0</v>
      </c>
      <c r="D11" s="141">
        <v>0</v>
      </c>
      <c r="E11" s="141">
        <v>0</v>
      </c>
      <c r="F11" s="141">
        <v>0</v>
      </c>
      <c r="G11" s="141">
        <v>3</v>
      </c>
      <c r="H11" s="141">
        <v>0</v>
      </c>
      <c r="I11" s="141">
        <v>1</v>
      </c>
      <c r="J11" s="141">
        <v>0</v>
      </c>
      <c r="K11" s="141">
        <v>0</v>
      </c>
      <c r="L11" s="141">
        <v>0</v>
      </c>
      <c r="M11" s="141">
        <v>0</v>
      </c>
      <c r="N11" s="141">
        <v>2</v>
      </c>
      <c r="O11" s="141"/>
      <c r="P11" s="141">
        <v>0</v>
      </c>
      <c r="Q11" s="141">
        <v>0</v>
      </c>
      <c r="R11" s="141">
        <v>0</v>
      </c>
      <c r="S11" s="141">
        <v>1</v>
      </c>
      <c r="T11" s="141">
        <v>0</v>
      </c>
      <c r="U11" s="141">
        <v>1</v>
      </c>
      <c r="V11" s="141">
        <v>1</v>
      </c>
      <c r="W11" s="141">
        <v>1</v>
      </c>
      <c r="X11" s="141">
        <v>0</v>
      </c>
      <c r="Y11" s="141">
        <v>1</v>
      </c>
      <c r="Z11" s="141">
        <v>1</v>
      </c>
      <c r="AA11" s="141">
        <v>0</v>
      </c>
      <c r="AB11" s="141">
        <v>3</v>
      </c>
      <c r="AC11" s="141">
        <v>0</v>
      </c>
      <c r="AD11" s="141">
        <v>0</v>
      </c>
      <c r="AE11" s="141">
        <v>2</v>
      </c>
      <c r="AF11" s="143">
        <v>2</v>
      </c>
      <c r="AG11" s="155">
        <f t="shared" si="0"/>
        <v>19</v>
      </c>
    </row>
    <row r="12" spans="1:33" x14ac:dyDescent="0.25">
      <c r="A12" s="165" t="s">
        <v>335</v>
      </c>
      <c r="B12" s="1018">
        <v>0</v>
      </c>
      <c r="C12" s="1018">
        <v>0</v>
      </c>
      <c r="D12" s="1018">
        <v>0</v>
      </c>
      <c r="E12" s="1018">
        <v>0</v>
      </c>
      <c r="F12" s="1018">
        <v>0</v>
      </c>
      <c r="G12" s="1018">
        <v>43783</v>
      </c>
      <c r="H12" s="1018">
        <v>0</v>
      </c>
      <c r="I12" s="1018">
        <v>19077</v>
      </c>
      <c r="J12" s="1018">
        <v>0</v>
      </c>
      <c r="K12" s="1018">
        <v>0</v>
      </c>
      <c r="L12" s="1018">
        <v>1899</v>
      </c>
      <c r="M12" s="1018">
        <v>0</v>
      </c>
      <c r="N12" s="1018">
        <v>38612</v>
      </c>
      <c r="O12" s="1018"/>
      <c r="P12" s="1018">
        <v>0</v>
      </c>
      <c r="Q12" s="1018">
        <v>0</v>
      </c>
      <c r="R12" s="1018">
        <v>0</v>
      </c>
      <c r="S12" s="1018">
        <v>8900</v>
      </c>
      <c r="T12" s="1018">
        <v>0</v>
      </c>
      <c r="U12" s="1018">
        <v>5029</v>
      </c>
      <c r="V12" s="1018">
        <v>11295</v>
      </c>
      <c r="W12" s="1018">
        <v>5456</v>
      </c>
      <c r="X12" s="1018">
        <v>0</v>
      </c>
      <c r="Y12" s="1018">
        <v>5877</v>
      </c>
      <c r="Z12" s="1018">
        <v>26410</v>
      </c>
      <c r="AA12" s="1018">
        <v>0</v>
      </c>
      <c r="AB12" s="1018">
        <v>41117</v>
      </c>
      <c r="AC12" s="1018">
        <v>39</v>
      </c>
      <c r="AD12" s="1020">
        <v>0</v>
      </c>
      <c r="AE12" s="1020">
        <v>93371</v>
      </c>
      <c r="AF12" s="1021">
        <v>37877</v>
      </c>
      <c r="AG12" s="158">
        <f t="shared" si="0"/>
        <v>338742</v>
      </c>
    </row>
    <row r="13" spans="1:33" x14ac:dyDescent="0.25">
      <c r="A13" s="164" t="s">
        <v>336</v>
      </c>
      <c r="B13" s="141">
        <v>0</v>
      </c>
      <c r="C13" s="141">
        <v>0</v>
      </c>
      <c r="D13" s="141">
        <v>0</v>
      </c>
      <c r="E13" s="141">
        <v>0</v>
      </c>
      <c r="F13" s="141">
        <v>0</v>
      </c>
      <c r="G13" s="141">
        <v>0</v>
      </c>
      <c r="H13" s="141">
        <v>0</v>
      </c>
      <c r="I13" s="141">
        <v>0</v>
      </c>
      <c r="J13" s="141">
        <v>0</v>
      </c>
      <c r="K13" s="141">
        <v>0</v>
      </c>
      <c r="L13" s="141">
        <v>0</v>
      </c>
      <c r="M13" s="141">
        <v>0</v>
      </c>
      <c r="N13" s="141">
        <v>2</v>
      </c>
      <c r="O13" s="141">
        <v>0</v>
      </c>
      <c r="P13" s="141">
        <v>0</v>
      </c>
      <c r="Q13" s="141">
        <v>0</v>
      </c>
      <c r="R13" s="141">
        <v>0</v>
      </c>
      <c r="S13" s="141">
        <v>0</v>
      </c>
      <c r="T13" s="141">
        <v>0</v>
      </c>
      <c r="U13" s="141">
        <v>0</v>
      </c>
      <c r="V13" s="141">
        <v>0</v>
      </c>
      <c r="W13" s="141">
        <v>0</v>
      </c>
      <c r="X13" s="141">
        <v>0</v>
      </c>
      <c r="Y13" s="141">
        <v>0</v>
      </c>
      <c r="Z13" s="141">
        <v>0</v>
      </c>
      <c r="AA13" s="141">
        <v>0</v>
      </c>
      <c r="AB13" s="141">
        <v>0</v>
      </c>
      <c r="AC13" s="141">
        <v>0</v>
      </c>
      <c r="AD13" s="141">
        <v>0</v>
      </c>
      <c r="AE13" s="141">
        <v>0</v>
      </c>
      <c r="AF13" s="143">
        <v>0</v>
      </c>
      <c r="AG13" s="155">
        <f t="shared" si="0"/>
        <v>2</v>
      </c>
    </row>
    <row r="14" spans="1:33" x14ac:dyDescent="0.25">
      <c r="A14" s="165" t="s">
        <v>338</v>
      </c>
      <c r="B14" s="1018">
        <v>0</v>
      </c>
      <c r="C14" s="1018">
        <v>0</v>
      </c>
      <c r="D14" s="1018">
        <v>0</v>
      </c>
      <c r="E14" s="1018">
        <v>0</v>
      </c>
      <c r="F14" s="1018">
        <v>0</v>
      </c>
      <c r="G14" s="1018">
        <v>0</v>
      </c>
      <c r="H14" s="1018">
        <v>0</v>
      </c>
      <c r="I14" s="1018">
        <v>0</v>
      </c>
      <c r="J14" s="1018">
        <v>0</v>
      </c>
      <c r="K14" s="1018">
        <v>0</v>
      </c>
      <c r="L14" s="1018">
        <v>0</v>
      </c>
      <c r="M14" s="1018">
        <v>0</v>
      </c>
      <c r="N14" s="1018">
        <v>12237</v>
      </c>
      <c r="O14" s="1018">
        <v>0</v>
      </c>
      <c r="P14" s="1018">
        <v>0</v>
      </c>
      <c r="Q14" s="1018">
        <v>0</v>
      </c>
      <c r="R14" s="1018">
        <v>0</v>
      </c>
      <c r="S14" s="1018">
        <v>0</v>
      </c>
      <c r="T14" s="1018">
        <v>0</v>
      </c>
      <c r="U14" s="1018">
        <v>0</v>
      </c>
      <c r="V14" s="1018">
        <v>0</v>
      </c>
      <c r="W14" s="1018">
        <v>0</v>
      </c>
      <c r="X14" s="1018">
        <v>0</v>
      </c>
      <c r="Y14" s="1018">
        <v>0</v>
      </c>
      <c r="Z14" s="1018">
        <v>0</v>
      </c>
      <c r="AA14" s="1018">
        <v>0</v>
      </c>
      <c r="AB14" s="1018">
        <v>0</v>
      </c>
      <c r="AC14" s="1018">
        <v>0</v>
      </c>
      <c r="AD14" s="1018">
        <v>0</v>
      </c>
      <c r="AE14" s="1018">
        <v>0</v>
      </c>
      <c r="AF14" s="1021">
        <v>0</v>
      </c>
      <c r="AG14" s="158">
        <f t="shared" si="0"/>
        <v>12237</v>
      </c>
    </row>
    <row r="15" spans="1:33" x14ac:dyDescent="0.25">
      <c r="A15" s="164" t="s">
        <v>345</v>
      </c>
      <c r="B15" s="141">
        <v>0</v>
      </c>
      <c r="C15" s="141">
        <v>0</v>
      </c>
      <c r="D15" s="141">
        <v>0</v>
      </c>
      <c r="E15" s="141">
        <v>0</v>
      </c>
      <c r="F15" s="141">
        <v>0</v>
      </c>
      <c r="G15" s="141">
        <v>3</v>
      </c>
      <c r="H15" s="141">
        <v>0</v>
      </c>
      <c r="I15" s="141">
        <v>1</v>
      </c>
      <c r="J15" s="141">
        <v>0</v>
      </c>
      <c r="K15" s="141">
        <v>0</v>
      </c>
      <c r="L15" s="141">
        <v>1</v>
      </c>
      <c r="M15" s="141">
        <v>0</v>
      </c>
      <c r="N15" s="141">
        <v>2</v>
      </c>
      <c r="O15" s="141"/>
      <c r="P15" s="141">
        <v>0</v>
      </c>
      <c r="Q15" s="141">
        <v>0</v>
      </c>
      <c r="R15" s="141">
        <v>0</v>
      </c>
      <c r="S15" s="141">
        <v>1</v>
      </c>
      <c r="T15" s="141">
        <v>0</v>
      </c>
      <c r="U15" s="141">
        <v>1</v>
      </c>
      <c r="V15" s="141">
        <v>1</v>
      </c>
      <c r="W15" s="141">
        <v>1</v>
      </c>
      <c r="X15" s="141">
        <v>0</v>
      </c>
      <c r="Y15" s="141">
        <v>1</v>
      </c>
      <c r="Z15" s="141">
        <v>1</v>
      </c>
      <c r="AA15" s="141">
        <v>0</v>
      </c>
      <c r="AB15" s="141">
        <v>3</v>
      </c>
      <c r="AC15" s="141">
        <v>0</v>
      </c>
      <c r="AD15" s="141">
        <v>0</v>
      </c>
      <c r="AE15" s="141">
        <v>2</v>
      </c>
      <c r="AF15" s="143">
        <v>2</v>
      </c>
      <c r="AG15" s="159">
        <f t="shared" ref="AG15:AG16" si="1">AG11-AG13</f>
        <v>17</v>
      </c>
    </row>
    <row r="16" spans="1:33" x14ac:dyDescent="0.25">
      <c r="A16" s="166" t="s">
        <v>346</v>
      </c>
      <c r="B16" s="1018">
        <v>0</v>
      </c>
      <c r="C16" s="1018">
        <v>0</v>
      </c>
      <c r="D16" s="1018">
        <v>0</v>
      </c>
      <c r="E16" s="1018">
        <v>0</v>
      </c>
      <c r="F16" s="1018">
        <v>0</v>
      </c>
      <c r="G16" s="1018">
        <v>43783</v>
      </c>
      <c r="H16" s="1018"/>
      <c r="I16" s="1018">
        <v>19077</v>
      </c>
      <c r="J16" s="1018">
        <v>0</v>
      </c>
      <c r="K16" s="1018">
        <v>0</v>
      </c>
      <c r="L16" s="1018">
        <v>1899</v>
      </c>
      <c r="M16" s="1018">
        <v>0</v>
      </c>
      <c r="N16" s="1018">
        <v>26375</v>
      </c>
      <c r="O16" s="1018"/>
      <c r="P16" s="1018">
        <v>0</v>
      </c>
      <c r="Q16" s="1018">
        <v>0</v>
      </c>
      <c r="R16" s="1018">
        <v>0</v>
      </c>
      <c r="S16" s="1018">
        <v>8900</v>
      </c>
      <c r="T16" s="1018">
        <v>0</v>
      </c>
      <c r="U16" s="1018">
        <v>5029</v>
      </c>
      <c r="V16" s="1018">
        <v>11295</v>
      </c>
      <c r="W16" s="1018">
        <v>5456</v>
      </c>
      <c r="X16" s="1018">
        <v>0</v>
      </c>
      <c r="Y16" s="1018">
        <v>5877</v>
      </c>
      <c r="Z16" s="1018">
        <v>26410</v>
      </c>
      <c r="AA16" s="1018">
        <v>0</v>
      </c>
      <c r="AB16" s="1018">
        <v>41117</v>
      </c>
      <c r="AC16" s="1018">
        <v>39</v>
      </c>
      <c r="AD16" s="1018">
        <v>0</v>
      </c>
      <c r="AE16" s="1018">
        <v>93371</v>
      </c>
      <c r="AF16" s="1021">
        <v>37877</v>
      </c>
      <c r="AG16" s="647">
        <f t="shared" si="1"/>
        <v>326505</v>
      </c>
    </row>
    <row r="17" spans="1:33" s="176" customFormat="1" x14ac:dyDescent="0.25">
      <c r="A17" s="174"/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  <c r="AA17" s="174"/>
      <c r="AB17" s="174"/>
      <c r="AC17" s="174"/>
      <c r="AD17" s="174"/>
      <c r="AE17" s="174"/>
      <c r="AF17" s="174"/>
      <c r="AG17" s="618"/>
    </row>
    <row r="18" spans="1:33" ht="23.25" x14ac:dyDescent="0.25">
      <c r="A18" s="184">
        <v>2024</v>
      </c>
      <c r="B18" s="180">
        <v>43101</v>
      </c>
      <c r="C18" s="181">
        <v>43102</v>
      </c>
      <c r="D18" s="181">
        <v>43103</v>
      </c>
      <c r="E18" s="181">
        <v>43104</v>
      </c>
      <c r="F18" s="181">
        <v>43105</v>
      </c>
      <c r="G18" s="181">
        <v>43106</v>
      </c>
      <c r="H18" s="181">
        <v>43107</v>
      </c>
      <c r="I18" s="181">
        <v>43108</v>
      </c>
      <c r="J18" s="181">
        <v>43109</v>
      </c>
      <c r="K18" s="181">
        <v>43110</v>
      </c>
      <c r="L18" s="181">
        <v>43111</v>
      </c>
      <c r="M18" s="181">
        <v>43112</v>
      </c>
      <c r="N18" s="181">
        <v>43113</v>
      </c>
      <c r="O18" s="181">
        <v>43114</v>
      </c>
      <c r="P18" s="181">
        <v>43115</v>
      </c>
      <c r="Q18" s="181">
        <v>43116</v>
      </c>
      <c r="R18" s="181">
        <v>43117</v>
      </c>
      <c r="S18" s="181">
        <v>43118</v>
      </c>
      <c r="T18" s="181">
        <v>43119</v>
      </c>
      <c r="U18" s="181">
        <v>43120</v>
      </c>
      <c r="V18" s="181">
        <v>43121</v>
      </c>
      <c r="W18" s="181">
        <v>43122</v>
      </c>
      <c r="X18" s="181">
        <v>43123</v>
      </c>
      <c r="Y18" s="181">
        <v>43124</v>
      </c>
      <c r="Z18" s="181">
        <v>43125</v>
      </c>
      <c r="AA18" s="181">
        <v>43126</v>
      </c>
      <c r="AB18" s="181">
        <v>43127</v>
      </c>
      <c r="AC18" s="182">
        <v>43128</v>
      </c>
      <c r="AD18" s="182">
        <v>43129</v>
      </c>
      <c r="AE18" s="182">
        <v>43130</v>
      </c>
      <c r="AF18" s="182">
        <v>43131</v>
      </c>
      <c r="AG18" s="648" t="s">
        <v>344</v>
      </c>
    </row>
    <row r="19" spans="1:33" x14ac:dyDescent="0.25">
      <c r="A19" s="972" t="s">
        <v>110</v>
      </c>
      <c r="B19" s="973">
        <v>4</v>
      </c>
      <c r="C19" s="974">
        <v>5</v>
      </c>
      <c r="D19" s="974">
        <v>6</v>
      </c>
      <c r="E19" s="974">
        <v>5</v>
      </c>
      <c r="F19" s="974">
        <v>3</v>
      </c>
      <c r="G19" s="974">
        <v>1</v>
      </c>
      <c r="H19" s="974">
        <v>4</v>
      </c>
      <c r="I19" s="974">
        <v>7</v>
      </c>
      <c r="J19" s="974">
        <v>8</v>
      </c>
      <c r="K19" s="974">
        <v>6</v>
      </c>
      <c r="L19" s="974">
        <v>3</v>
      </c>
      <c r="M19" s="974">
        <v>4</v>
      </c>
      <c r="N19" s="974">
        <v>2</v>
      </c>
      <c r="O19" s="974">
        <v>3</v>
      </c>
      <c r="P19" s="974">
        <v>6</v>
      </c>
      <c r="Q19" s="974">
        <v>2</v>
      </c>
      <c r="R19" s="974">
        <v>6</v>
      </c>
      <c r="S19" s="974">
        <v>3</v>
      </c>
      <c r="T19" s="974">
        <v>4</v>
      </c>
      <c r="U19" s="974">
        <v>7</v>
      </c>
      <c r="V19" s="974">
        <v>1</v>
      </c>
      <c r="W19" s="974">
        <v>4</v>
      </c>
      <c r="X19" s="974">
        <v>2</v>
      </c>
      <c r="Y19" s="974">
        <v>4</v>
      </c>
      <c r="Z19" s="974">
        <v>1</v>
      </c>
      <c r="AA19" s="974">
        <v>3</v>
      </c>
      <c r="AB19" s="974">
        <v>1</v>
      </c>
      <c r="AC19" s="974">
        <v>5</v>
      </c>
      <c r="AD19" s="974">
        <v>4</v>
      </c>
      <c r="AE19" s="974">
        <v>5</v>
      </c>
      <c r="AF19" s="975">
        <v>2</v>
      </c>
      <c r="AG19" s="1015">
        <f>SUM(B19:AF19)</f>
        <v>121</v>
      </c>
    </row>
    <row r="20" spans="1:33" x14ac:dyDescent="0.25">
      <c r="A20" s="162" t="s">
        <v>327</v>
      </c>
      <c r="B20" s="17">
        <v>3</v>
      </c>
      <c r="C20" s="18">
        <v>3</v>
      </c>
      <c r="D20" s="18">
        <v>4</v>
      </c>
      <c r="E20" s="18">
        <v>1</v>
      </c>
      <c r="F20" s="18">
        <v>0</v>
      </c>
      <c r="G20" s="18">
        <v>1</v>
      </c>
      <c r="H20" s="18">
        <v>3</v>
      </c>
      <c r="I20" s="18">
        <v>3</v>
      </c>
      <c r="J20" s="18">
        <v>1</v>
      </c>
      <c r="K20" s="18">
        <v>4</v>
      </c>
      <c r="L20" s="18">
        <v>0</v>
      </c>
      <c r="M20" s="18">
        <v>0</v>
      </c>
      <c r="N20" s="18">
        <v>0</v>
      </c>
      <c r="O20" s="18">
        <v>2</v>
      </c>
      <c r="P20" s="18">
        <v>5</v>
      </c>
      <c r="Q20" s="18">
        <v>2</v>
      </c>
      <c r="R20" s="18">
        <v>2</v>
      </c>
      <c r="S20" s="18">
        <v>1</v>
      </c>
      <c r="T20" s="18">
        <v>3</v>
      </c>
      <c r="U20" s="18">
        <v>6</v>
      </c>
      <c r="V20" s="18">
        <v>1</v>
      </c>
      <c r="W20" s="18">
        <v>1</v>
      </c>
      <c r="X20" s="18">
        <v>1</v>
      </c>
      <c r="Y20" s="18">
        <v>1</v>
      </c>
      <c r="Z20" s="18">
        <v>1</v>
      </c>
      <c r="AA20" s="18">
        <v>2</v>
      </c>
      <c r="AB20" s="18">
        <v>1</v>
      </c>
      <c r="AC20" s="18">
        <v>4</v>
      </c>
      <c r="AD20" s="18">
        <v>0</v>
      </c>
      <c r="AE20" s="18">
        <v>2</v>
      </c>
      <c r="AF20" s="236">
        <v>1</v>
      </c>
      <c r="AG20" s="233">
        <f t="shared" ref="AG20:AG22" si="2">SUM(B20:AF20)</f>
        <v>59</v>
      </c>
    </row>
    <row r="21" spans="1:33" x14ac:dyDescent="0.25">
      <c r="A21" s="162" t="s">
        <v>328</v>
      </c>
      <c r="B21" s="17">
        <v>0</v>
      </c>
      <c r="C21" s="18">
        <v>0</v>
      </c>
      <c r="D21" s="18">
        <v>0</v>
      </c>
      <c r="E21" s="18">
        <v>2</v>
      </c>
      <c r="F21" s="18">
        <v>0</v>
      </c>
      <c r="G21" s="18">
        <v>0</v>
      </c>
      <c r="H21" s="18">
        <v>1</v>
      </c>
      <c r="I21" s="18">
        <v>0</v>
      </c>
      <c r="J21" s="18">
        <v>1</v>
      </c>
      <c r="K21" s="18">
        <v>0</v>
      </c>
      <c r="L21" s="18">
        <v>0</v>
      </c>
      <c r="M21" s="18">
        <v>0</v>
      </c>
      <c r="N21" s="18">
        <v>0</v>
      </c>
      <c r="O21" s="18">
        <v>1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236">
        <v>0</v>
      </c>
      <c r="AG21" s="233">
        <f t="shared" si="2"/>
        <v>5</v>
      </c>
    </row>
    <row r="22" spans="1:33" x14ac:dyDescent="0.25">
      <c r="A22" s="162" t="s">
        <v>329</v>
      </c>
      <c r="B22" s="17">
        <v>1</v>
      </c>
      <c r="C22" s="18">
        <v>2</v>
      </c>
      <c r="D22" s="18">
        <v>2</v>
      </c>
      <c r="E22" s="18">
        <v>2</v>
      </c>
      <c r="F22" s="18">
        <v>3</v>
      </c>
      <c r="G22" s="18">
        <v>0</v>
      </c>
      <c r="H22" s="18">
        <v>0</v>
      </c>
      <c r="I22" s="18">
        <v>4</v>
      </c>
      <c r="J22" s="18">
        <v>6</v>
      </c>
      <c r="K22" s="18">
        <v>2</v>
      </c>
      <c r="L22" s="18">
        <v>3</v>
      </c>
      <c r="M22" s="18">
        <v>4</v>
      </c>
      <c r="N22" s="18">
        <v>2</v>
      </c>
      <c r="O22" s="18">
        <v>0</v>
      </c>
      <c r="P22" s="18">
        <v>1</v>
      </c>
      <c r="Q22" s="18">
        <v>0</v>
      </c>
      <c r="R22" s="18">
        <v>4</v>
      </c>
      <c r="S22" s="18">
        <v>2</v>
      </c>
      <c r="T22" s="18">
        <v>1</v>
      </c>
      <c r="U22" s="18">
        <v>1</v>
      </c>
      <c r="V22" s="18">
        <v>0</v>
      </c>
      <c r="W22" s="18">
        <v>3</v>
      </c>
      <c r="X22" s="18">
        <v>1</v>
      </c>
      <c r="Y22" s="18">
        <v>3</v>
      </c>
      <c r="Z22" s="18">
        <v>0</v>
      </c>
      <c r="AA22" s="18">
        <v>1</v>
      </c>
      <c r="AB22" s="18">
        <v>0</v>
      </c>
      <c r="AC22" s="18">
        <v>1</v>
      </c>
      <c r="AD22" s="18">
        <v>4</v>
      </c>
      <c r="AE22" s="18">
        <v>3</v>
      </c>
      <c r="AF22" s="236">
        <v>1</v>
      </c>
      <c r="AG22" s="233">
        <f t="shared" si="2"/>
        <v>57</v>
      </c>
    </row>
    <row r="23" spans="1:33" x14ac:dyDescent="0.25">
      <c r="A23" s="162" t="s">
        <v>330</v>
      </c>
      <c r="B23" s="17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236">
        <v>0</v>
      </c>
      <c r="AG23" s="233">
        <f>SUM(B23:AF23)</f>
        <v>0</v>
      </c>
    </row>
    <row r="24" spans="1:33" x14ac:dyDescent="0.25">
      <c r="A24" s="163" t="s">
        <v>331</v>
      </c>
      <c r="B24" s="32">
        <v>0</v>
      </c>
      <c r="C24" s="33">
        <v>0</v>
      </c>
      <c r="D24" s="33">
        <v>1</v>
      </c>
      <c r="E24" s="33">
        <v>0</v>
      </c>
      <c r="F24" s="33">
        <v>5</v>
      </c>
      <c r="G24" s="33">
        <v>1</v>
      </c>
      <c r="H24" s="33">
        <v>0</v>
      </c>
      <c r="I24" s="33">
        <v>1</v>
      </c>
      <c r="J24" s="33">
        <v>5</v>
      </c>
      <c r="K24" s="33">
        <v>4</v>
      </c>
      <c r="L24" s="33">
        <v>2</v>
      </c>
      <c r="M24" s="33">
        <v>2</v>
      </c>
      <c r="N24" s="33">
        <v>0</v>
      </c>
      <c r="O24" s="33">
        <v>0</v>
      </c>
      <c r="P24" s="33">
        <v>0</v>
      </c>
      <c r="Q24" s="33">
        <v>1</v>
      </c>
      <c r="R24" s="33">
        <v>3</v>
      </c>
      <c r="S24" s="33">
        <v>3</v>
      </c>
      <c r="T24" s="33">
        <v>1</v>
      </c>
      <c r="U24" s="33">
        <v>1</v>
      </c>
      <c r="V24" s="33">
        <v>0</v>
      </c>
      <c r="W24" s="33">
        <v>0</v>
      </c>
      <c r="X24" s="33">
        <v>2</v>
      </c>
      <c r="Y24" s="33">
        <v>3</v>
      </c>
      <c r="Z24" s="33">
        <v>1</v>
      </c>
      <c r="AA24" s="33">
        <v>1</v>
      </c>
      <c r="AB24" s="33">
        <v>0</v>
      </c>
      <c r="AC24" s="33">
        <v>1</v>
      </c>
      <c r="AD24" s="33">
        <v>2</v>
      </c>
      <c r="AE24" s="33">
        <v>2</v>
      </c>
      <c r="AF24" s="237">
        <v>1</v>
      </c>
      <c r="AG24" s="234">
        <f>SUM(B24:AF24)</f>
        <v>43</v>
      </c>
    </row>
    <row r="25" spans="1:33" x14ac:dyDescent="0.25">
      <c r="A25" s="163" t="s">
        <v>332</v>
      </c>
      <c r="B25" s="32">
        <v>0</v>
      </c>
      <c r="C25" s="33">
        <v>1</v>
      </c>
      <c r="D25" s="33">
        <v>1</v>
      </c>
      <c r="E25" s="33">
        <v>2</v>
      </c>
      <c r="F25" s="33">
        <v>1</v>
      </c>
      <c r="G25" s="33">
        <v>3</v>
      </c>
      <c r="H25" s="33">
        <v>1</v>
      </c>
      <c r="I25" s="33">
        <v>1</v>
      </c>
      <c r="J25" s="33">
        <v>1</v>
      </c>
      <c r="K25" s="33">
        <v>2</v>
      </c>
      <c r="L25" s="33">
        <v>5</v>
      </c>
      <c r="M25" s="33">
        <v>1</v>
      </c>
      <c r="N25" s="33">
        <v>0</v>
      </c>
      <c r="O25" s="33">
        <v>0</v>
      </c>
      <c r="P25" s="33">
        <v>4</v>
      </c>
      <c r="Q25" s="33">
        <v>5</v>
      </c>
      <c r="R25" s="33">
        <v>1</v>
      </c>
      <c r="S25" s="33">
        <v>1</v>
      </c>
      <c r="T25" s="33">
        <v>3</v>
      </c>
      <c r="U25" s="33">
        <v>3</v>
      </c>
      <c r="V25" s="33">
        <v>0</v>
      </c>
      <c r="W25" s="33">
        <v>3</v>
      </c>
      <c r="X25" s="33">
        <v>1</v>
      </c>
      <c r="Y25" s="33">
        <v>0</v>
      </c>
      <c r="Z25" s="33">
        <v>2</v>
      </c>
      <c r="AA25" s="33">
        <v>4</v>
      </c>
      <c r="AB25" s="33">
        <v>1</v>
      </c>
      <c r="AC25" s="33">
        <v>0</v>
      </c>
      <c r="AD25" s="33">
        <v>3</v>
      </c>
      <c r="AE25" s="33">
        <v>5</v>
      </c>
      <c r="AF25" s="237">
        <v>0</v>
      </c>
      <c r="AG25" s="234">
        <f t="shared" ref="AG25:AG26" si="3">SUM(B25:AF25)</f>
        <v>55</v>
      </c>
    </row>
    <row r="26" spans="1:33" x14ac:dyDescent="0.25">
      <c r="A26" s="163" t="s">
        <v>333</v>
      </c>
      <c r="B26" s="32">
        <v>0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3">
        <v>1</v>
      </c>
      <c r="J26" s="33">
        <v>1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1</v>
      </c>
      <c r="S26" s="33">
        <v>0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33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0</v>
      </c>
      <c r="AF26" s="237">
        <v>0</v>
      </c>
      <c r="AG26" s="234">
        <f t="shared" si="3"/>
        <v>3</v>
      </c>
    </row>
    <row r="27" spans="1:33" x14ac:dyDescent="0.25">
      <c r="A27" s="164" t="s">
        <v>334</v>
      </c>
      <c r="B27" s="226">
        <v>0</v>
      </c>
      <c r="C27" s="227">
        <v>1</v>
      </c>
      <c r="D27" s="227">
        <v>1</v>
      </c>
      <c r="E27" s="227">
        <v>0</v>
      </c>
      <c r="F27" s="227">
        <v>0</v>
      </c>
      <c r="G27" s="227">
        <v>0</v>
      </c>
      <c r="H27" s="227">
        <v>0</v>
      </c>
      <c r="I27" s="227">
        <v>0</v>
      </c>
      <c r="J27" s="227">
        <v>0</v>
      </c>
      <c r="K27" s="227">
        <v>0</v>
      </c>
      <c r="L27" s="227">
        <v>0</v>
      </c>
      <c r="M27" s="227">
        <v>1</v>
      </c>
      <c r="N27" s="227">
        <v>0</v>
      </c>
      <c r="O27" s="227">
        <v>0</v>
      </c>
      <c r="P27" s="227">
        <v>2</v>
      </c>
      <c r="Q27" s="227">
        <v>2</v>
      </c>
      <c r="R27" s="227">
        <v>1</v>
      </c>
      <c r="S27" s="227">
        <v>0</v>
      </c>
      <c r="T27" s="227">
        <v>0</v>
      </c>
      <c r="U27" s="227">
        <v>0</v>
      </c>
      <c r="V27" s="227">
        <v>0</v>
      </c>
      <c r="W27" s="227">
        <v>1</v>
      </c>
      <c r="X27" s="227">
        <v>2</v>
      </c>
      <c r="Y27" s="227">
        <v>0</v>
      </c>
      <c r="Z27" s="227">
        <v>0</v>
      </c>
      <c r="AA27" s="227">
        <v>1</v>
      </c>
      <c r="AB27" s="227">
        <v>0</v>
      </c>
      <c r="AC27" s="227">
        <v>1</v>
      </c>
      <c r="AD27" s="227">
        <v>1</v>
      </c>
      <c r="AE27" s="227">
        <v>2</v>
      </c>
      <c r="AF27" s="238">
        <v>1</v>
      </c>
      <c r="AG27" s="235">
        <f>SUM(B27:AF27)</f>
        <v>17</v>
      </c>
    </row>
    <row r="28" spans="1:33" x14ac:dyDescent="0.25">
      <c r="A28" s="165" t="s">
        <v>335</v>
      </c>
      <c r="B28" s="828">
        <v>0</v>
      </c>
      <c r="C28" s="829">
        <v>36333</v>
      </c>
      <c r="D28" s="829">
        <v>11607</v>
      </c>
      <c r="E28" s="829">
        <v>0</v>
      </c>
      <c r="F28" s="829">
        <v>0</v>
      </c>
      <c r="G28" s="829">
        <v>95</v>
      </c>
      <c r="H28" s="829">
        <v>0</v>
      </c>
      <c r="I28" s="829">
        <v>0</v>
      </c>
      <c r="J28" s="829">
        <v>0</v>
      </c>
      <c r="K28" s="829">
        <v>0</v>
      </c>
      <c r="L28" s="829">
        <v>108</v>
      </c>
      <c r="M28" s="829">
        <v>25579</v>
      </c>
      <c r="N28" s="829">
        <v>0</v>
      </c>
      <c r="O28" s="829">
        <v>0</v>
      </c>
      <c r="P28" s="829">
        <v>48305</v>
      </c>
      <c r="Q28" s="829">
        <v>16868</v>
      </c>
      <c r="R28" s="829">
        <v>36667</v>
      </c>
      <c r="S28" s="829">
        <v>0</v>
      </c>
      <c r="T28" s="829">
        <v>1684</v>
      </c>
      <c r="U28" s="829">
        <v>0</v>
      </c>
      <c r="V28" s="829">
        <v>0</v>
      </c>
      <c r="W28" s="829">
        <v>8091</v>
      </c>
      <c r="X28" s="829">
        <v>36268</v>
      </c>
      <c r="Y28" s="829">
        <v>0</v>
      </c>
      <c r="Z28" s="829">
        <v>0</v>
      </c>
      <c r="AA28" s="829">
        <v>6988</v>
      </c>
      <c r="AB28" s="829">
        <v>17364</v>
      </c>
      <c r="AC28" s="829">
        <v>57017</v>
      </c>
      <c r="AD28" s="829">
        <v>17963</v>
      </c>
      <c r="AE28" s="829">
        <v>24282</v>
      </c>
      <c r="AF28" s="830">
        <v>18301</v>
      </c>
      <c r="AG28" s="831">
        <f>SUM(B28:AF28)</f>
        <v>363520</v>
      </c>
    </row>
    <row r="29" spans="1:33" x14ac:dyDescent="0.25">
      <c r="A29" s="164" t="s">
        <v>336</v>
      </c>
      <c r="B29" s="226">
        <v>0</v>
      </c>
      <c r="C29" s="227">
        <v>1</v>
      </c>
      <c r="D29" s="227">
        <v>0</v>
      </c>
      <c r="E29" s="227">
        <v>0</v>
      </c>
      <c r="F29" s="227">
        <v>0</v>
      </c>
      <c r="G29" s="227">
        <v>0</v>
      </c>
      <c r="H29" s="227">
        <v>0</v>
      </c>
      <c r="I29" s="227">
        <v>0</v>
      </c>
      <c r="J29" s="227">
        <v>0</v>
      </c>
      <c r="K29" s="227">
        <v>0</v>
      </c>
      <c r="L29" s="227">
        <v>0</v>
      </c>
      <c r="M29" s="227">
        <v>1</v>
      </c>
      <c r="N29" s="227">
        <v>0</v>
      </c>
      <c r="O29" s="227">
        <v>0</v>
      </c>
      <c r="P29" s="227">
        <v>0</v>
      </c>
      <c r="Q29" s="227">
        <v>0</v>
      </c>
      <c r="R29" s="227">
        <v>0</v>
      </c>
      <c r="S29" s="227">
        <v>0</v>
      </c>
      <c r="T29" s="227">
        <v>0</v>
      </c>
      <c r="U29" s="227">
        <v>0</v>
      </c>
      <c r="V29" s="227">
        <v>0</v>
      </c>
      <c r="W29" s="227">
        <v>0</v>
      </c>
      <c r="X29" s="227">
        <v>0</v>
      </c>
      <c r="Y29" s="227">
        <v>0</v>
      </c>
      <c r="Z29" s="227">
        <v>0</v>
      </c>
      <c r="AA29" s="227">
        <v>0</v>
      </c>
      <c r="AB29" s="227">
        <v>0</v>
      </c>
      <c r="AC29" s="227">
        <v>0</v>
      </c>
      <c r="AD29" s="227">
        <v>0</v>
      </c>
      <c r="AE29" s="227">
        <v>1</v>
      </c>
      <c r="AF29" s="238">
        <v>0</v>
      </c>
      <c r="AG29" s="235">
        <f t="shared" ref="AG29:AG32" si="4">SUM(B29:AF29)</f>
        <v>3</v>
      </c>
    </row>
    <row r="30" spans="1:33" x14ac:dyDescent="0.25">
      <c r="A30" s="230" t="s">
        <v>338</v>
      </c>
      <c r="B30" s="828">
        <v>0</v>
      </c>
      <c r="C30" s="829">
        <v>16590</v>
      </c>
      <c r="D30" s="829">
        <v>0</v>
      </c>
      <c r="E30" s="829">
        <v>0</v>
      </c>
      <c r="F30" s="829">
        <v>0</v>
      </c>
      <c r="G30" s="829">
        <v>0</v>
      </c>
      <c r="H30" s="829">
        <v>0</v>
      </c>
      <c r="I30" s="829">
        <v>0</v>
      </c>
      <c r="J30" s="829">
        <v>0</v>
      </c>
      <c r="K30" s="829">
        <v>0</v>
      </c>
      <c r="L30" s="829">
        <v>0</v>
      </c>
      <c r="M30" s="829">
        <v>18230</v>
      </c>
      <c r="N30" s="829">
        <v>0</v>
      </c>
      <c r="O30" s="829">
        <v>0</v>
      </c>
      <c r="P30" s="829">
        <v>0</v>
      </c>
      <c r="Q30" s="829">
        <v>0</v>
      </c>
      <c r="R30" s="829">
        <v>0</v>
      </c>
      <c r="S30" s="829">
        <v>0</v>
      </c>
      <c r="T30" s="829">
        <v>0</v>
      </c>
      <c r="U30" s="829">
        <v>0</v>
      </c>
      <c r="V30" s="829">
        <v>0</v>
      </c>
      <c r="W30" s="829">
        <v>0</v>
      </c>
      <c r="X30" s="829">
        <v>0</v>
      </c>
      <c r="Y30" s="829">
        <v>0</v>
      </c>
      <c r="Z30" s="829">
        <v>0</v>
      </c>
      <c r="AA30" s="829">
        <v>0</v>
      </c>
      <c r="AB30" s="829">
        <v>0</v>
      </c>
      <c r="AC30" s="829">
        <v>0</v>
      </c>
      <c r="AD30" s="829">
        <v>0</v>
      </c>
      <c r="AE30" s="829">
        <v>45415</v>
      </c>
      <c r="AF30" s="830">
        <v>0</v>
      </c>
      <c r="AG30" s="831">
        <f t="shared" si="4"/>
        <v>80235</v>
      </c>
    </row>
    <row r="31" spans="1:33" x14ac:dyDescent="0.25">
      <c r="A31" s="164" t="s">
        <v>345</v>
      </c>
      <c r="B31" s="226">
        <f>B27-B29</f>
        <v>0</v>
      </c>
      <c r="C31" s="226">
        <f t="shared" ref="C31:AF31" si="5">C27-C29</f>
        <v>0</v>
      </c>
      <c r="D31" s="226">
        <f t="shared" si="5"/>
        <v>1</v>
      </c>
      <c r="E31" s="226">
        <f t="shared" si="5"/>
        <v>0</v>
      </c>
      <c r="F31" s="226">
        <f t="shared" si="5"/>
        <v>0</v>
      </c>
      <c r="G31" s="226">
        <f t="shared" si="5"/>
        <v>0</v>
      </c>
      <c r="H31" s="226">
        <f t="shared" si="5"/>
        <v>0</v>
      </c>
      <c r="I31" s="226">
        <f t="shared" si="5"/>
        <v>0</v>
      </c>
      <c r="J31" s="226">
        <f t="shared" si="5"/>
        <v>0</v>
      </c>
      <c r="K31" s="226">
        <f t="shared" si="5"/>
        <v>0</v>
      </c>
      <c r="L31" s="226">
        <f t="shared" si="5"/>
        <v>0</v>
      </c>
      <c r="M31" s="226">
        <f t="shared" si="5"/>
        <v>0</v>
      </c>
      <c r="N31" s="226">
        <f t="shared" si="5"/>
        <v>0</v>
      </c>
      <c r="O31" s="226">
        <f t="shared" si="5"/>
        <v>0</v>
      </c>
      <c r="P31" s="226">
        <f t="shared" si="5"/>
        <v>2</v>
      </c>
      <c r="Q31" s="226">
        <f t="shared" si="5"/>
        <v>2</v>
      </c>
      <c r="R31" s="226">
        <f t="shared" si="5"/>
        <v>1</v>
      </c>
      <c r="S31" s="226">
        <f t="shared" si="5"/>
        <v>0</v>
      </c>
      <c r="T31" s="226">
        <f t="shared" si="5"/>
        <v>0</v>
      </c>
      <c r="U31" s="226">
        <f t="shared" si="5"/>
        <v>0</v>
      </c>
      <c r="V31" s="226">
        <f t="shared" si="5"/>
        <v>0</v>
      </c>
      <c r="W31" s="226">
        <f t="shared" si="5"/>
        <v>1</v>
      </c>
      <c r="X31" s="226">
        <f t="shared" si="5"/>
        <v>2</v>
      </c>
      <c r="Y31" s="226">
        <f>Y27-Y29</f>
        <v>0</v>
      </c>
      <c r="Z31" s="226">
        <f t="shared" si="5"/>
        <v>0</v>
      </c>
      <c r="AA31" s="226">
        <f t="shared" si="5"/>
        <v>1</v>
      </c>
      <c r="AB31" s="226">
        <f t="shared" si="5"/>
        <v>0</v>
      </c>
      <c r="AC31" s="226">
        <f t="shared" si="5"/>
        <v>1</v>
      </c>
      <c r="AD31" s="226">
        <f t="shared" si="5"/>
        <v>1</v>
      </c>
      <c r="AE31" s="226">
        <f t="shared" si="5"/>
        <v>1</v>
      </c>
      <c r="AF31" s="226">
        <f t="shared" si="5"/>
        <v>1</v>
      </c>
      <c r="AG31" s="235">
        <f t="shared" si="4"/>
        <v>14</v>
      </c>
    </row>
    <row r="32" spans="1:33" x14ac:dyDescent="0.25">
      <c r="A32" s="229" t="s">
        <v>335</v>
      </c>
      <c r="B32" s="828">
        <v>0</v>
      </c>
      <c r="C32" s="828">
        <f t="shared" ref="C32:AF32" si="6">C28-C30</f>
        <v>19743</v>
      </c>
      <c r="D32" s="828">
        <f t="shared" si="6"/>
        <v>11607</v>
      </c>
      <c r="E32" s="828">
        <f t="shared" si="6"/>
        <v>0</v>
      </c>
      <c r="F32" s="828">
        <f t="shared" si="6"/>
        <v>0</v>
      </c>
      <c r="G32" s="828">
        <f t="shared" si="6"/>
        <v>95</v>
      </c>
      <c r="H32" s="828">
        <f t="shared" si="6"/>
        <v>0</v>
      </c>
      <c r="I32" s="828">
        <f t="shared" si="6"/>
        <v>0</v>
      </c>
      <c r="J32" s="828">
        <f t="shared" si="6"/>
        <v>0</v>
      </c>
      <c r="K32" s="828">
        <f t="shared" si="6"/>
        <v>0</v>
      </c>
      <c r="L32" s="828">
        <f t="shared" si="6"/>
        <v>108</v>
      </c>
      <c r="M32" s="828">
        <f t="shared" si="6"/>
        <v>7349</v>
      </c>
      <c r="N32" s="828">
        <f t="shared" si="6"/>
        <v>0</v>
      </c>
      <c r="O32" s="828">
        <f t="shared" si="6"/>
        <v>0</v>
      </c>
      <c r="P32" s="828">
        <f t="shared" si="6"/>
        <v>48305</v>
      </c>
      <c r="Q32" s="828">
        <f t="shared" si="6"/>
        <v>16868</v>
      </c>
      <c r="R32" s="828">
        <f t="shared" si="6"/>
        <v>36667</v>
      </c>
      <c r="S32" s="828">
        <f t="shared" si="6"/>
        <v>0</v>
      </c>
      <c r="T32" s="828">
        <f t="shared" si="6"/>
        <v>1684</v>
      </c>
      <c r="U32" s="828">
        <f t="shared" si="6"/>
        <v>0</v>
      </c>
      <c r="V32" s="828">
        <f t="shared" si="6"/>
        <v>0</v>
      </c>
      <c r="W32" s="828">
        <f t="shared" si="6"/>
        <v>8091</v>
      </c>
      <c r="X32" s="828">
        <f t="shared" si="6"/>
        <v>36268</v>
      </c>
      <c r="Y32" s="828">
        <f t="shared" si="6"/>
        <v>0</v>
      </c>
      <c r="Z32" s="828">
        <f t="shared" si="6"/>
        <v>0</v>
      </c>
      <c r="AA32" s="828">
        <f t="shared" si="6"/>
        <v>6988</v>
      </c>
      <c r="AB32" s="828">
        <f t="shared" si="6"/>
        <v>17364</v>
      </c>
      <c r="AC32" s="828">
        <f t="shared" si="6"/>
        <v>57017</v>
      </c>
      <c r="AD32" s="828">
        <f t="shared" si="6"/>
        <v>17963</v>
      </c>
      <c r="AE32" s="828">
        <f t="shared" si="6"/>
        <v>-21133</v>
      </c>
      <c r="AF32" s="828">
        <f t="shared" si="6"/>
        <v>18301</v>
      </c>
      <c r="AG32" s="832">
        <f t="shared" si="4"/>
        <v>283285</v>
      </c>
    </row>
    <row r="33" spans="1:33" x14ac:dyDescent="0.25">
      <c r="A33" s="174"/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4"/>
      <c r="Y33" s="174"/>
      <c r="Z33" s="174"/>
      <c r="AA33" s="174"/>
      <c r="AB33" s="174"/>
      <c r="AC33" s="174"/>
      <c r="AD33" s="174"/>
      <c r="AE33" s="174"/>
      <c r="AF33" s="174"/>
      <c r="AG33" s="618"/>
    </row>
    <row r="34" spans="1:33" ht="23.25" x14ac:dyDescent="0.25">
      <c r="A34" s="184" t="s">
        <v>347</v>
      </c>
      <c r="B34" s="195">
        <v>43101</v>
      </c>
      <c r="C34" s="196">
        <v>43102</v>
      </c>
      <c r="D34" s="196">
        <v>43103</v>
      </c>
      <c r="E34" s="196">
        <v>43104</v>
      </c>
      <c r="F34" s="196">
        <v>43105</v>
      </c>
      <c r="G34" s="196">
        <v>43106</v>
      </c>
      <c r="H34" s="196">
        <v>43107</v>
      </c>
      <c r="I34" s="196">
        <v>43108</v>
      </c>
      <c r="J34" s="196">
        <v>43109</v>
      </c>
      <c r="K34" s="196">
        <v>43110</v>
      </c>
      <c r="L34" s="196">
        <v>43111</v>
      </c>
      <c r="M34" s="196">
        <v>43112</v>
      </c>
      <c r="N34" s="196">
        <v>43113</v>
      </c>
      <c r="O34" s="196">
        <v>43114</v>
      </c>
      <c r="P34" s="196">
        <v>43115</v>
      </c>
      <c r="Q34" s="196">
        <v>43116</v>
      </c>
      <c r="R34" s="196">
        <v>43117</v>
      </c>
      <c r="S34" s="196">
        <v>43118</v>
      </c>
      <c r="T34" s="196">
        <v>43119</v>
      </c>
      <c r="U34" s="196">
        <v>43120</v>
      </c>
      <c r="V34" s="196">
        <v>43121</v>
      </c>
      <c r="W34" s="196">
        <v>43122</v>
      </c>
      <c r="X34" s="196">
        <v>43123</v>
      </c>
      <c r="Y34" s="196">
        <v>43124</v>
      </c>
      <c r="Z34" s="196">
        <v>43125</v>
      </c>
      <c r="AA34" s="196">
        <v>43126</v>
      </c>
      <c r="AB34" s="196">
        <v>43127</v>
      </c>
      <c r="AC34" s="197">
        <v>43128</v>
      </c>
      <c r="AD34" s="197">
        <v>43129</v>
      </c>
      <c r="AE34" s="197">
        <v>43130</v>
      </c>
      <c r="AF34" s="197">
        <v>43131</v>
      </c>
      <c r="AG34" s="648" t="s">
        <v>344</v>
      </c>
    </row>
    <row r="35" spans="1:33" x14ac:dyDescent="0.25">
      <c r="A35" s="194" t="s">
        <v>110</v>
      </c>
      <c r="B35" s="550">
        <f>(B19-B3)/B3</f>
        <v>3</v>
      </c>
      <c r="C35" s="551">
        <f>(C19-C3)/C3</f>
        <v>4</v>
      </c>
      <c r="D35" s="551">
        <f t="shared" ref="D35:AF35" si="7">(D19-D3)/D3</f>
        <v>5</v>
      </c>
      <c r="E35" s="551">
        <f t="shared" si="7"/>
        <v>0.66666666666666663</v>
      </c>
      <c r="F35" s="551">
        <f t="shared" si="7"/>
        <v>0.5</v>
      </c>
      <c r="G35" s="551">
        <f t="shared" si="7"/>
        <v>-0.5</v>
      </c>
      <c r="H35" s="551">
        <f t="shared" si="7"/>
        <v>0</v>
      </c>
      <c r="I35" s="551">
        <f t="shared" si="7"/>
        <v>1.3333333333333333</v>
      </c>
      <c r="J35" s="551">
        <f t="shared" si="7"/>
        <v>0</v>
      </c>
      <c r="K35" s="551">
        <f t="shared" si="7"/>
        <v>1</v>
      </c>
      <c r="L35" s="551">
        <f t="shared" si="7"/>
        <v>0.5</v>
      </c>
      <c r="M35" s="551">
        <f t="shared" si="7"/>
        <v>3</v>
      </c>
      <c r="N35" s="551">
        <f t="shared" si="7"/>
        <v>1</v>
      </c>
      <c r="O35" s="551">
        <f t="shared" si="7"/>
        <v>-0.4</v>
      </c>
      <c r="P35" s="551">
        <f t="shared" si="7"/>
        <v>0</v>
      </c>
      <c r="Q35" s="551">
        <f t="shared" si="7"/>
        <v>-0.5</v>
      </c>
      <c r="R35" s="551">
        <f t="shared" si="7"/>
        <v>5</v>
      </c>
      <c r="S35" s="551">
        <f t="shared" si="7"/>
        <v>0.5</v>
      </c>
      <c r="T35" s="551">
        <f t="shared" si="7"/>
        <v>-0.2</v>
      </c>
      <c r="U35" s="551">
        <f t="shared" si="7"/>
        <v>-0.125</v>
      </c>
      <c r="V35" s="551">
        <f t="shared" si="7"/>
        <v>-0.88888888888888884</v>
      </c>
      <c r="W35" s="551">
        <f t="shared" si="7"/>
        <v>-0.6</v>
      </c>
      <c r="X35" s="551">
        <f t="shared" si="7"/>
        <v>-0.75</v>
      </c>
      <c r="Y35" s="551">
        <f t="shared" si="7"/>
        <v>-0.55555555555555558</v>
      </c>
      <c r="Z35" s="551">
        <f t="shared" si="7"/>
        <v>-0.90909090909090906</v>
      </c>
      <c r="AA35" s="551">
        <f t="shared" si="7"/>
        <v>-0.89655172413793105</v>
      </c>
      <c r="AB35" s="551">
        <f t="shared" si="7"/>
        <v>-0.96153846153846156</v>
      </c>
      <c r="AC35" s="551">
        <f t="shared" si="7"/>
        <v>4</v>
      </c>
      <c r="AD35" s="551">
        <f t="shared" si="7"/>
        <v>-0.33333333333333331</v>
      </c>
      <c r="AE35" s="551">
        <f t="shared" si="7"/>
        <v>4</v>
      </c>
      <c r="AF35" s="551">
        <f t="shared" si="7"/>
        <v>-0.33333333333333331</v>
      </c>
      <c r="AG35" s="552">
        <f>(AG19-AG3)/AG3</f>
        <v>-0.3125</v>
      </c>
    </row>
    <row r="36" spans="1:33" x14ac:dyDescent="0.25">
      <c r="A36" s="559" t="s">
        <v>331</v>
      </c>
      <c r="B36" s="553" t="e">
        <f>(B24-B8)/B8</f>
        <v>#DIV/0!</v>
      </c>
      <c r="C36" s="199">
        <f>(C24-C8)/C8</f>
        <v>-1</v>
      </c>
      <c r="D36" s="199">
        <f t="shared" ref="D36:AF36" si="8">(D24-D8)/D8</f>
        <v>0</v>
      </c>
      <c r="E36" s="199" t="e">
        <f t="shared" si="8"/>
        <v>#DIV/0!</v>
      </c>
      <c r="F36" s="199" t="e">
        <f t="shared" si="8"/>
        <v>#DIV/0!</v>
      </c>
      <c r="G36" s="199" t="e">
        <f t="shared" si="8"/>
        <v>#DIV/0!</v>
      </c>
      <c r="H36" s="199">
        <f t="shared" si="8"/>
        <v>-1</v>
      </c>
      <c r="I36" s="199">
        <f t="shared" si="8"/>
        <v>-0.66666666666666663</v>
      </c>
      <c r="J36" s="199">
        <f t="shared" si="8"/>
        <v>4</v>
      </c>
      <c r="K36" s="199">
        <f t="shared" si="8"/>
        <v>1</v>
      </c>
      <c r="L36" s="199">
        <f t="shared" si="8"/>
        <v>1</v>
      </c>
      <c r="M36" s="199" t="e">
        <f t="shared" si="8"/>
        <v>#DIV/0!</v>
      </c>
      <c r="N36" s="199" t="e">
        <f t="shared" si="8"/>
        <v>#DIV/0!</v>
      </c>
      <c r="O36" s="199">
        <f t="shared" si="8"/>
        <v>-1</v>
      </c>
      <c r="P36" s="199">
        <f t="shared" si="8"/>
        <v>-1</v>
      </c>
      <c r="Q36" s="199">
        <f t="shared" si="8"/>
        <v>-0.66666666666666663</v>
      </c>
      <c r="R36" s="199">
        <f t="shared" si="8"/>
        <v>2</v>
      </c>
      <c r="S36" s="199">
        <f t="shared" si="8"/>
        <v>0</v>
      </c>
      <c r="T36" s="199" t="e">
        <f t="shared" si="8"/>
        <v>#DIV/0!</v>
      </c>
      <c r="U36" s="199">
        <f t="shared" si="8"/>
        <v>0</v>
      </c>
      <c r="V36" s="199">
        <f t="shared" si="8"/>
        <v>-1</v>
      </c>
      <c r="W36" s="199">
        <f t="shared" si="8"/>
        <v>-1</v>
      </c>
      <c r="X36" s="199">
        <f t="shared" si="8"/>
        <v>-0.33333333333333331</v>
      </c>
      <c r="Y36" s="199">
        <f t="shared" si="8"/>
        <v>2</v>
      </c>
      <c r="Z36" s="199">
        <f t="shared" si="8"/>
        <v>-0.75</v>
      </c>
      <c r="AA36" s="199">
        <f t="shared" si="8"/>
        <v>-0.94444444444444442</v>
      </c>
      <c r="AB36" s="199">
        <f t="shared" si="8"/>
        <v>-1</v>
      </c>
      <c r="AC36" s="199" t="e">
        <f t="shared" si="8"/>
        <v>#DIV/0!</v>
      </c>
      <c r="AD36" s="199">
        <f t="shared" si="8"/>
        <v>-0.6</v>
      </c>
      <c r="AE36" s="199">
        <f t="shared" si="8"/>
        <v>0</v>
      </c>
      <c r="AF36" s="199">
        <f t="shared" si="8"/>
        <v>-0.8571428571428571</v>
      </c>
      <c r="AG36" s="554">
        <f t="shared" ref="AG36" si="9">(AG24-AG8)/AG8</f>
        <v>-0.54736842105263162</v>
      </c>
    </row>
    <row r="37" spans="1:33" x14ac:dyDescent="0.25">
      <c r="A37" s="559" t="s">
        <v>332</v>
      </c>
      <c r="B37" s="553" t="e">
        <f>(B25-B9)/B9</f>
        <v>#DIV/0!</v>
      </c>
      <c r="C37" s="199">
        <f>(C25-C9)/C9</f>
        <v>-0.5</v>
      </c>
      <c r="D37" s="199">
        <f t="shared" ref="D37:AF37" si="10">(D25-D9)/D9</f>
        <v>0</v>
      </c>
      <c r="E37" s="199" t="e">
        <f t="shared" si="10"/>
        <v>#DIV/0!</v>
      </c>
      <c r="F37" s="199" t="e">
        <f t="shared" si="10"/>
        <v>#DIV/0!</v>
      </c>
      <c r="G37" s="199" t="e">
        <f t="shared" si="10"/>
        <v>#DIV/0!</v>
      </c>
      <c r="H37" s="199">
        <f t="shared" si="10"/>
        <v>-0.5</v>
      </c>
      <c r="I37" s="199">
        <f t="shared" si="10"/>
        <v>0</v>
      </c>
      <c r="J37" s="199">
        <f t="shared" si="10"/>
        <v>-0.5</v>
      </c>
      <c r="K37" s="199">
        <f t="shared" si="10"/>
        <v>0</v>
      </c>
      <c r="L37" s="199">
        <f t="shared" si="10"/>
        <v>4</v>
      </c>
      <c r="M37" s="199">
        <f t="shared" si="10"/>
        <v>0</v>
      </c>
      <c r="N37" s="199" t="e">
        <f t="shared" si="10"/>
        <v>#DIV/0!</v>
      </c>
      <c r="O37" s="199" t="e">
        <f t="shared" si="10"/>
        <v>#DIV/0!</v>
      </c>
      <c r="P37" s="199">
        <f t="shared" si="10"/>
        <v>-0.33333333333333331</v>
      </c>
      <c r="Q37" s="199">
        <f t="shared" si="10"/>
        <v>4</v>
      </c>
      <c r="R37" s="199">
        <f t="shared" si="10"/>
        <v>-0.5</v>
      </c>
      <c r="S37" s="199" t="e">
        <f t="shared" si="10"/>
        <v>#DIV/0!</v>
      </c>
      <c r="T37" s="199">
        <f t="shared" si="10"/>
        <v>-0.25</v>
      </c>
      <c r="U37" s="199" t="e">
        <f t="shared" si="10"/>
        <v>#DIV/0!</v>
      </c>
      <c r="V37" s="199">
        <f t="shared" si="10"/>
        <v>-1</v>
      </c>
      <c r="W37" s="199">
        <f t="shared" si="10"/>
        <v>2</v>
      </c>
      <c r="X37" s="199">
        <f t="shared" si="10"/>
        <v>-0.83333333333333337</v>
      </c>
      <c r="Y37" s="199">
        <f t="shared" si="10"/>
        <v>-1</v>
      </c>
      <c r="Z37" s="199">
        <f t="shared" si="10"/>
        <v>1</v>
      </c>
      <c r="AA37" s="199">
        <f t="shared" si="10"/>
        <v>0.33333333333333331</v>
      </c>
      <c r="AB37" s="199" t="e">
        <f t="shared" si="10"/>
        <v>#DIV/0!</v>
      </c>
      <c r="AC37" s="199">
        <f t="shared" si="10"/>
        <v>-1</v>
      </c>
      <c r="AD37" s="199">
        <f t="shared" si="10"/>
        <v>-0.5</v>
      </c>
      <c r="AE37" s="199">
        <f t="shared" si="10"/>
        <v>0.66666666666666663</v>
      </c>
      <c r="AF37" s="199">
        <f t="shared" si="10"/>
        <v>-1</v>
      </c>
      <c r="AG37" s="554">
        <f t="shared" ref="AG37" si="11">(AG25-AG9)/AG9</f>
        <v>-6.7796610169491525E-2</v>
      </c>
    </row>
    <row r="38" spans="1:33" x14ac:dyDescent="0.25">
      <c r="A38" s="560" t="s">
        <v>342</v>
      </c>
      <c r="B38" s="555" t="e">
        <f>(B27-B11)/B11</f>
        <v>#DIV/0!</v>
      </c>
      <c r="C38" s="200" t="e">
        <f>(C27-C11)/C11</f>
        <v>#DIV/0!</v>
      </c>
      <c r="D38" s="200" t="e">
        <f t="shared" ref="D38:AF38" si="12">(D27-D11)/D11</f>
        <v>#DIV/0!</v>
      </c>
      <c r="E38" s="200" t="e">
        <f t="shared" si="12"/>
        <v>#DIV/0!</v>
      </c>
      <c r="F38" s="200" t="e">
        <f t="shared" si="12"/>
        <v>#DIV/0!</v>
      </c>
      <c r="G38" s="200">
        <f t="shared" si="12"/>
        <v>-1</v>
      </c>
      <c r="H38" s="200" t="e">
        <f t="shared" si="12"/>
        <v>#DIV/0!</v>
      </c>
      <c r="I38" s="200">
        <f t="shared" si="12"/>
        <v>-1</v>
      </c>
      <c r="J38" s="200" t="e">
        <f t="shared" si="12"/>
        <v>#DIV/0!</v>
      </c>
      <c r="K38" s="200" t="e">
        <f t="shared" si="12"/>
        <v>#DIV/0!</v>
      </c>
      <c r="L38" s="200" t="e">
        <f t="shared" si="12"/>
        <v>#DIV/0!</v>
      </c>
      <c r="M38" s="200" t="e">
        <f t="shared" si="12"/>
        <v>#DIV/0!</v>
      </c>
      <c r="N38" s="200">
        <f t="shared" si="12"/>
        <v>-1</v>
      </c>
      <c r="O38" s="200" t="e">
        <f t="shared" si="12"/>
        <v>#DIV/0!</v>
      </c>
      <c r="P38" s="200" t="e">
        <f t="shared" si="12"/>
        <v>#DIV/0!</v>
      </c>
      <c r="Q38" s="200" t="e">
        <f t="shared" si="12"/>
        <v>#DIV/0!</v>
      </c>
      <c r="R38" s="200" t="e">
        <f t="shared" si="12"/>
        <v>#DIV/0!</v>
      </c>
      <c r="S38" s="200">
        <f t="shared" si="12"/>
        <v>-1</v>
      </c>
      <c r="T38" s="200" t="e">
        <f t="shared" si="12"/>
        <v>#DIV/0!</v>
      </c>
      <c r="U38" s="200">
        <f t="shared" si="12"/>
        <v>-1</v>
      </c>
      <c r="V38" s="200">
        <f t="shared" si="12"/>
        <v>-1</v>
      </c>
      <c r="W38" s="200">
        <f t="shared" si="12"/>
        <v>0</v>
      </c>
      <c r="X38" s="200" t="e">
        <f t="shared" si="12"/>
        <v>#DIV/0!</v>
      </c>
      <c r="Y38" s="200">
        <f t="shared" si="12"/>
        <v>-1</v>
      </c>
      <c r="Z38" s="200">
        <f t="shared" si="12"/>
        <v>-1</v>
      </c>
      <c r="AA38" s="200" t="e">
        <f t="shared" si="12"/>
        <v>#DIV/0!</v>
      </c>
      <c r="AB38" s="200">
        <f t="shared" si="12"/>
        <v>-1</v>
      </c>
      <c r="AC38" s="200" t="e">
        <f t="shared" si="12"/>
        <v>#DIV/0!</v>
      </c>
      <c r="AD38" s="200" t="e">
        <f t="shared" si="12"/>
        <v>#DIV/0!</v>
      </c>
      <c r="AE38" s="200">
        <f t="shared" si="12"/>
        <v>0</v>
      </c>
      <c r="AF38" s="200">
        <f t="shared" si="12"/>
        <v>-0.5</v>
      </c>
      <c r="AG38" s="556">
        <f t="shared" ref="AG38" si="13">(AG27-AG11)/AG11</f>
        <v>-0.10526315789473684</v>
      </c>
    </row>
    <row r="39" spans="1:33" x14ac:dyDescent="0.25">
      <c r="A39" s="561" t="s">
        <v>343</v>
      </c>
      <c r="B39" s="557" t="e">
        <f>(B28-B12)/B12</f>
        <v>#DIV/0!</v>
      </c>
      <c r="C39" s="558" t="e">
        <f>(C28-C12)/C12</f>
        <v>#DIV/0!</v>
      </c>
      <c r="D39" s="558" t="e">
        <f t="shared" ref="D39:AF39" si="14">(D28-D12)/D12</f>
        <v>#DIV/0!</v>
      </c>
      <c r="E39" s="558" t="e">
        <f t="shared" si="14"/>
        <v>#DIV/0!</v>
      </c>
      <c r="F39" s="558" t="e">
        <f t="shared" si="14"/>
        <v>#DIV/0!</v>
      </c>
      <c r="G39" s="558">
        <f t="shared" si="14"/>
        <v>-0.99783020807162592</v>
      </c>
      <c r="H39" s="558" t="e">
        <f t="shared" si="14"/>
        <v>#DIV/0!</v>
      </c>
      <c r="I39" s="558">
        <f t="shared" si="14"/>
        <v>-1</v>
      </c>
      <c r="J39" s="558" t="e">
        <f t="shared" si="14"/>
        <v>#DIV/0!</v>
      </c>
      <c r="K39" s="558" t="e">
        <f t="shared" si="14"/>
        <v>#DIV/0!</v>
      </c>
      <c r="L39" s="558">
        <f t="shared" si="14"/>
        <v>-0.94312796208530802</v>
      </c>
      <c r="M39" s="558" t="e">
        <f t="shared" si="14"/>
        <v>#DIV/0!</v>
      </c>
      <c r="N39" s="558">
        <f t="shared" si="14"/>
        <v>-1</v>
      </c>
      <c r="O39" s="558" t="e">
        <f t="shared" si="14"/>
        <v>#DIV/0!</v>
      </c>
      <c r="P39" s="558" t="e">
        <f t="shared" si="14"/>
        <v>#DIV/0!</v>
      </c>
      <c r="Q39" s="558" t="e">
        <f t="shared" si="14"/>
        <v>#DIV/0!</v>
      </c>
      <c r="R39" s="558" t="e">
        <f t="shared" si="14"/>
        <v>#DIV/0!</v>
      </c>
      <c r="S39" s="558">
        <f t="shared" si="14"/>
        <v>-1</v>
      </c>
      <c r="T39" s="558" t="e">
        <f t="shared" si="14"/>
        <v>#DIV/0!</v>
      </c>
      <c r="U39" s="558">
        <f t="shared" si="14"/>
        <v>-1</v>
      </c>
      <c r="V39" s="558">
        <f t="shared" si="14"/>
        <v>-1</v>
      </c>
      <c r="W39" s="558">
        <f t="shared" si="14"/>
        <v>0.48295454545454547</v>
      </c>
      <c r="X39" s="558" t="e">
        <f t="shared" si="14"/>
        <v>#DIV/0!</v>
      </c>
      <c r="Y39" s="558">
        <f t="shared" si="14"/>
        <v>-1</v>
      </c>
      <c r="Z39" s="558">
        <f t="shared" si="14"/>
        <v>-1</v>
      </c>
      <c r="AA39" s="558" t="e">
        <f t="shared" si="14"/>
        <v>#DIV/0!</v>
      </c>
      <c r="AB39" s="558">
        <f t="shared" si="14"/>
        <v>-0.57769292506749037</v>
      </c>
      <c r="AC39" s="558">
        <f t="shared" si="14"/>
        <v>1460.9743589743589</v>
      </c>
      <c r="AD39" s="558" t="e">
        <f t="shared" si="14"/>
        <v>#DIV/0!</v>
      </c>
      <c r="AE39" s="558">
        <f t="shared" si="14"/>
        <v>-0.73994066680232617</v>
      </c>
      <c r="AF39" s="558">
        <f t="shared" si="14"/>
        <v>-0.51683079441349633</v>
      </c>
      <c r="AG39" s="569">
        <f t="shared" ref="AG39" si="15">(AG28-AG12)/AG12</f>
        <v>7.3147114913414926E-2</v>
      </c>
    </row>
    <row r="40" spans="1:33" x14ac:dyDescent="0.25">
      <c r="A40" s="174"/>
      <c r="B40" s="174"/>
      <c r="C40" s="174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4"/>
      <c r="Q40" s="174"/>
      <c r="R40" s="174"/>
      <c r="S40" s="174"/>
      <c r="T40" s="174"/>
      <c r="U40" s="174"/>
      <c r="V40" s="174"/>
      <c r="W40" s="174"/>
      <c r="X40" s="174"/>
      <c r="Y40" s="174"/>
      <c r="Z40" s="174"/>
      <c r="AA40" s="174"/>
      <c r="AB40" s="174"/>
      <c r="AC40" s="174"/>
      <c r="AD40" s="174"/>
      <c r="AE40" s="174"/>
      <c r="AF40" s="174"/>
      <c r="AG40" s="618"/>
    </row>
    <row r="41" spans="1:33" ht="23.25" x14ac:dyDescent="0.25">
      <c r="A41" s="201" t="s">
        <v>348</v>
      </c>
      <c r="B41" s="202">
        <v>43101</v>
      </c>
      <c r="C41" s="186">
        <v>43102</v>
      </c>
      <c r="D41" s="186">
        <v>43103</v>
      </c>
      <c r="E41" s="186">
        <v>43104</v>
      </c>
      <c r="F41" s="186">
        <v>43105</v>
      </c>
      <c r="G41" s="186">
        <v>43106</v>
      </c>
      <c r="H41" s="186">
        <v>43107</v>
      </c>
      <c r="I41" s="186">
        <v>43108</v>
      </c>
      <c r="J41" s="186">
        <v>43109</v>
      </c>
      <c r="K41" s="186">
        <v>43110</v>
      </c>
      <c r="L41" s="186">
        <v>43111</v>
      </c>
      <c r="M41" s="186">
        <v>43112</v>
      </c>
      <c r="N41" s="186">
        <v>43113</v>
      </c>
      <c r="O41" s="186">
        <v>43114</v>
      </c>
      <c r="P41" s="186">
        <v>43115</v>
      </c>
      <c r="Q41" s="186">
        <v>43116</v>
      </c>
      <c r="R41" s="186">
        <v>43117</v>
      </c>
      <c r="S41" s="186">
        <v>43118</v>
      </c>
      <c r="T41" s="186">
        <v>43119</v>
      </c>
      <c r="U41" s="186">
        <v>43120</v>
      </c>
      <c r="V41" s="186">
        <v>43121</v>
      </c>
      <c r="W41" s="186">
        <v>43122</v>
      </c>
      <c r="X41" s="186">
        <v>43123</v>
      </c>
      <c r="Y41" s="186">
        <v>43124</v>
      </c>
      <c r="Z41" s="186">
        <v>43125</v>
      </c>
      <c r="AA41" s="186">
        <v>43126</v>
      </c>
      <c r="AB41" s="186">
        <v>43127</v>
      </c>
      <c r="AC41" s="186">
        <v>43128</v>
      </c>
      <c r="AD41" s="186">
        <v>43129</v>
      </c>
      <c r="AE41" s="186">
        <v>43130</v>
      </c>
      <c r="AF41" s="186">
        <v>43131</v>
      </c>
      <c r="AG41" s="571" t="s">
        <v>344</v>
      </c>
    </row>
    <row r="42" spans="1:33" x14ac:dyDescent="0.25">
      <c r="A42" s="190" t="s">
        <v>302</v>
      </c>
      <c r="B42" s="203">
        <v>0</v>
      </c>
      <c r="C42" s="188">
        <v>0</v>
      </c>
      <c r="D42" s="188">
        <v>1</v>
      </c>
      <c r="E42" s="188">
        <v>0</v>
      </c>
      <c r="F42" s="188">
        <v>3</v>
      </c>
      <c r="G42" s="188">
        <v>1</v>
      </c>
      <c r="H42" s="188">
        <v>0</v>
      </c>
      <c r="I42" s="188">
        <v>0</v>
      </c>
      <c r="J42" s="188">
        <v>0</v>
      </c>
      <c r="K42" s="188">
        <v>1</v>
      </c>
      <c r="L42" s="188">
        <v>2</v>
      </c>
      <c r="M42" s="188">
        <v>0</v>
      </c>
      <c r="N42" s="188">
        <v>0</v>
      </c>
      <c r="O42" s="188">
        <v>0</v>
      </c>
      <c r="P42" s="188">
        <v>0</v>
      </c>
      <c r="Q42" s="188">
        <v>0</v>
      </c>
      <c r="R42" s="188">
        <v>2</v>
      </c>
      <c r="S42" s="188">
        <v>2</v>
      </c>
      <c r="T42" s="188">
        <v>1</v>
      </c>
      <c r="U42" s="188">
        <v>1</v>
      </c>
      <c r="V42" s="188">
        <v>0</v>
      </c>
      <c r="W42" s="188">
        <v>0</v>
      </c>
      <c r="X42" s="188">
        <v>0</v>
      </c>
      <c r="Y42" s="188">
        <v>3</v>
      </c>
      <c r="Z42" s="188">
        <v>1</v>
      </c>
      <c r="AA42" s="188">
        <v>1</v>
      </c>
      <c r="AB42" s="188">
        <v>0</v>
      </c>
      <c r="AC42" s="188">
        <v>1</v>
      </c>
      <c r="AD42" s="188">
        <v>0</v>
      </c>
      <c r="AE42" s="188">
        <v>0</v>
      </c>
      <c r="AF42" s="189">
        <v>0</v>
      </c>
      <c r="AG42" s="190">
        <f>SUM(B42:AF42)</f>
        <v>20</v>
      </c>
    </row>
    <row r="43" spans="1:33" x14ac:dyDescent="0.25">
      <c r="A43" s="192" t="s">
        <v>349</v>
      </c>
      <c r="B43" s="11">
        <v>0</v>
      </c>
      <c r="C43" s="12">
        <v>0</v>
      </c>
      <c r="D43" s="12">
        <v>0</v>
      </c>
      <c r="E43" s="12">
        <v>0</v>
      </c>
      <c r="F43" s="12">
        <v>2</v>
      </c>
      <c r="G43" s="12">
        <v>0</v>
      </c>
      <c r="H43" s="12">
        <v>0</v>
      </c>
      <c r="I43" s="12">
        <v>1</v>
      </c>
      <c r="J43" s="12">
        <v>5</v>
      </c>
      <c r="K43" s="12">
        <v>3</v>
      </c>
      <c r="L43" s="12">
        <v>0</v>
      </c>
      <c r="M43" s="12">
        <v>2</v>
      </c>
      <c r="N43" s="12">
        <v>0</v>
      </c>
      <c r="O43" s="12">
        <v>0</v>
      </c>
      <c r="P43" s="12">
        <v>0</v>
      </c>
      <c r="Q43" s="12">
        <v>1</v>
      </c>
      <c r="R43" s="12">
        <v>1</v>
      </c>
      <c r="S43" s="12">
        <v>1</v>
      </c>
      <c r="T43" s="12">
        <v>0</v>
      </c>
      <c r="U43" s="12">
        <v>0</v>
      </c>
      <c r="V43" s="12">
        <v>0</v>
      </c>
      <c r="W43" s="12">
        <v>0</v>
      </c>
      <c r="X43" s="12">
        <v>2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2</v>
      </c>
      <c r="AE43" s="12">
        <v>2</v>
      </c>
      <c r="AF43" s="191">
        <v>1</v>
      </c>
      <c r="AG43" s="192">
        <f>SUM(B43:AF43)</f>
        <v>23</v>
      </c>
    </row>
    <row r="44" spans="1:33" x14ac:dyDescent="0.25">
      <c r="A44" s="185" t="s">
        <v>350</v>
      </c>
      <c r="B44" s="204">
        <f>SUM(B42+B43)</f>
        <v>0</v>
      </c>
      <c r="C44" s="205">
        <f t="shared" ref="C44:AG44" si="16">SUM(C42+C43)</f>
        <v>0</v>
      </c>
      <c r="D44" s="205">
        <f t="shared" si="16"/>
        <v>1</v>
      </c>
      <c r="E44" s="205">
        <f>SUM(E42+E43)</f>
        <v>0</v>
      </c>
      <c r="F44" s="205">
        <f>SUM(F42+F43)</f>
        <v>5</v>
      </c>
      <c r="G44" s="205">
        <f>SUM(G42+G43)</f>
        <v>1</v>
      </c>
      <c r="H44" s="205">
        <f t="shared" si="16"/>
        <v>0</v>
      </c>
      <c r="I44" s="205">
        <v>1</v>
      </c>
      <c r="J44" s="205">
        <f t="shared" si="16"/>
        <v>5</v>
      </c>
      <c r="K44" s="205">
        <f t="shared" si="16"/>
        <v>4</v>
      </c>
      <c r="L44" s="205">
        <f t="shared" si="16"/>
        <v>2</v>
      </c>
      <c r="M44" s="205">
        <f t="shared" si="16"/>
        <v>2</v>
      </c>
      <c r="N44" s="205">
        <f t="shared" si="16"/>
        <v>0</v>
      </c>
      <c r="O44" s="205">
        <f t="shared" si="16"/>
        <v>0</v>
      </c>
      <c r="P44" s="205">
        <f t="shared" si="16"/>
        <v>0</v>
      </c>
      <c r="Q44" s="205">
        <f t="shared" si="16"/>
        <v>1</v>
      </c>
      <c r="R44" s="205">
        <f t="shared" si="16"/>
        <v>3</v>
      </c>
      <c r="S44" s="205">
        <f t="shared" si="16"/>
        <v>3</v>
      </c>
      <c r="T44" s="205">
        <f t="shared" si="16"/>
        <v>1</v>
      </c>
      <c r="U44" s="205">
        <f t="shared" si="16"/>
        <v>1</v>
      </c>
      <c r="V44" s="205">
        <f t="shared" si="16"/>
        <v>0</v>
      </c>
      <c r="W44" s="205">
        <f t="shared" si="16"/>
        <v>0</v>
      </c>
      <c r="X44" s="205">
        <f t="shared" si="16"/>
        <v>2</v>
      </c>
      <c r="Y44" s="205">
        <f t="shared" si="16"/>
        <v>3</v>
      </c>
      <c r="Z44" s="205">
        <f t="shared" si="16"/>
        <v>1</v>
      </c>
      <c r="AA44" s="205">
        <f t="shared" si="16"/>
        <v>1</v>
      </c>
      <c r="AB44" s="205">
        <f t="shared" si="16"/>
        <v>0</v>
      </c>
      <c r="AC44" s="205">
        <f t="shared" si="16"/>
        <v>1</v>
      </c>
      <c r="AD44" s="205">
        <f t="shared" si="16"/>
        <v>2</v>
      </c>
      <c r="AE44" s="205">
        <f t="shared" si="16"/>
        <v>2</v>
      </c>
      <c r="AF44" s="206">
        <f t="shared" si="16"/>
        <v>1</v>
      </c>
      <c r="AG44" s="193">
        <f t="shared" si="16"/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8E0A-78BB-47D7-BEED-8B03ACBDF34A}">
  <sheetPr>
    <tabColor rgb="FF7030A0"/>
  </sheetPr>
  <dimension ref="A1:AG48"/>
  <sheetViews>
    <sheetView workbookViewId="0">
      <pane xSplit="1" topLeftCell="B1" activePane="topRight" state="frozen"/>
      <selection pane="topRight" activeCell="H51" sqref="H51"/>
    </sheetView>
  </sheetViews>
  <sheetFormatPr defaultRowHeight="15" x14ac:dyDescent="0.25"/>
  <cols>
    <col min="1" max="1" width="30.7109375" customWidth="1"/>
    <col min="2" max="31" width="14.7109375" customWidth="1"/>
    <col min="32" max="32" width="10.85546875" bestFit="1" customWidth="1"/>
    <col min="33" max="33" width="13" bestFit="1" customWidth="1"/>
  </cols>
  <sheetData>
    <row r="1" spans="1:31" ht="23.25" x14ac:dyDescent="0.25">
      <c r="A1" s="613">
        <v>2019</v>
      </c>
      <c r="B1" s="619">
        <v>43132</v>
      </c>
      <c r="C1" s="575">
        <v>43133</v>
      </c>
      <c r="D1" s="575">
        <v>43134</v>
      </c>
      <c r="E1" s="575">
        <v>43135</v>
      </c>
      <c r="F1" s="575">
        <v>43136</v>
      </c>
      <c r="G1" s="575">
        <v>43137</v>
      </c>
      <c r="H1" s="575">
        <v>43138</v>
      </c>
      <c r="I1" s="575">
        <v>43139</v>
      </c>
      <c r="J1" s="575">
        <v>43140</v>
      </c>
      <c r="K1" s="575">
        <v>43141</v>
      </c>
      <c r="L1" s="575">
        <v>43142</v>
      </c>
      <c r="M1" s="575">
        <v>43143</v>
      </c>
      <c r="N1" s="575">
        <v>43144</v>
      </c>
      <c r="O1" s="575">
        <v>43145</v>
      </c>
      <c r="P1" s="575">
        <v>43146</v>
      </c>
      <c r="Q1" s="575">
        <v>43147</v>
      </c>
      <c r="R1" s="575">
        <v>43148</v>
      </c>
      <c r="S1" s="575">
        <v>43149</v>
      </c>
      <c r="T1" s="575">
        <v>43150</v>
      </c>
      <c r="U1" s="575">
        <v>43151</v>
      </c>
      <c r="V1" s="575">
        <v>43152</v>
      </c>
      <c r="W1" s="575">
        <v>43153</v>
      </c>
      <c r="X1" s="575">
        <v>43154</v>
      </c>
      <c r="Y1" s="575">
        <v>43155</v>
      </c>
      <c r="Z1" s="575">
        <v>43156</v>
      </c>
      <c r="AA1" s="575">
        <v>43157</v>
      </c>
      <c r="AB1" s="575">
        <v>43158</v>
      </c>
      <c r="AC1" s="575">
        <v>43159</v>
      </c>
      <c r="AD1" s="995">
        <v>45351</v>
      </c>
      <c r="AE1" s="643" t="s">
        <v>344</v>
      </c>
    </row>
    <row r="2" spans="1:31" x14ac:dyDescent="0.25">
      <c r="A2" s="170" t="s">
        <v>110</v>
      </c>
      <c r="B2" s="110">
        <v>4</v>
      </c>
      <c r="C2" s="110">
        <v>1</v>
      </c>
      <c r="D2" s="110">
        <v>1</v>
      </c>
      <c r="E2" s="110">
        <v>9</v>
      </c>
      <c r="F2" s="110">
        <v>8</v>
      </c>
      <c r="G2" s="110">
        <v>14</v>
      </c>
      <c r="H2" s="110">
        <v>5</v>
      </c>
      <c r="I2" s="110">
        <v>5</v>
      </c>
      <c r="J2" s="110">
        <v>2</v>
      </c>
      <c r="K2" s="110">
        <v>5</v>
      </c>
      <c r="L2" s="110">
        <v>13</v>
      </c>
      <c r="M2" s="110">
        <v>19</v>
      </c>
      <c r="N2" s="110">
        <v>14</v>
      </c>
      <c r="O2" s="110">
        <v>1</v>
      </c>
      <c r="P2" s="110">
        <v>5</v>
      </c>
      <c r="Q2" s="110">
        <v>1</v>
      </c>
      <c r="R2" s="110">
        <v>4</v>
      </c>
      <c r="S2" s="110">
        <v>9</v>
      </c>
      <c r="T2" s="110">
        <v>6</v>
      </c>
      <c r="U2" s="110">
        <v>4</v>
      </c>
      <c r="V2" s="110">
        <v>9</v>
      </c>
      <c r="W2" s="110">
        <v>11</v>
      </c>
      <c r="X2" s="110">
        <v>8</v>
      </c>
      <c r="Y2" s="110">
        <v>3</v>
      </c>
      <c r="Z2" s="110">
        <v>4</v>
      </c>
      <c r="AA2" s="110">
        <v>2</v>
      </c>
      <c r="AB2" s="110">
        <v>3</v>
      </c>
      <c r="AC2" s="110">
        <v>2</v>
      </c>
      <c r="AD2" s="977">
        <v>0</v>
      </c>
      <c r="AE2" s="152">
        <f>SUM(B2:AD2)</f>
        <v>172</v>
      </c>
    </row>
    <row r="3" spans="1:31" x14ac:dyDescent="0.25">
      <c r="A3" s="162" t="s">
        <v>327</v>
      </c>
      <c r="B3" s="110">
        <v>0</v>
      </c>
      <c r="C3" s="110">
        <v>0</v>
      </c>
      <c r="D3" s="110">
        <v>0</v>
      </c>
      <c r="E3" s="110">
        <v>1</v>
      </c>
      <c r="F3" s="110">
        <v>0</v>
      </c>
      <c r="G3" s="110">
        <v>1</v>
      </c>
      <c r="H3" s="110">
        <v>0</v>
      </c>
      <c r="I3" s="110">
        <v>1</v>
      </c>
      <c r="J3" s="110">
        <v>0</v>
      </c>
      <c r="K3" s="110">
        <v>0</v>
      </c>
      <c r="L3" s="110">
        <v>1</v>
      </c>
      <c r="M3" s="110">
        <v>2</v>
      </c>
      <c r="N3" s="110">
        <v>1</v>
      </c>
      <c r="O3" s="110">
        <v>0</v>
      </c>
      <c r="P3" s="110">
        <v>0</v>
      </c>
      <c r="Q3" s="110">
        <v>0</v>
      </c>
      <c r="R3" s="110">
        <v>0</v>
      </c>
      <c r="S3" s="110">
        <v>0</v>
      </c>
      <c r="T3" s="110">
        <v>0</v>
      </c>
      <c r="U3" s="110">
        <v>0</v>
      </c>
      <c r="V3" s="110">
        <v>1</v>
      </c>
      <c r="W3" s="110">
        <v>1</v>
      </c>
      <c r="X3" s="110">
        <v>0</v>
      </c>
      <c r="Y3" s="110">
        <v>0</v>
      </c>
      <c r="Z3" s="110">
        <v>0</v>
      </c>
      <c r="AA3" s="110">
        <v>0</v>
      </c>
      <c r="AB3" s="110">
        <v>0</v>
      </c>
      <c r="AC3" s="110">
        <v>1</v>
      </c>
      <c r="AD3" s="977">
        <v>0</v>
      </c>
      <c r="AE3" s="152">
        <f t="shared" ref="AE3:AE6" si="0">SUM(B3:AD3)</f>
        <v>10</v>
      </c>
    </row>
    <row r="4" spans="1:31" x14ac:dyDescent="0.25">
      <c r="A4" s="162" t="s">
        <v>328</v>
      </c>
      <c r="B4" s="110">
        <v>1</v>
      </c>
      <c r="C4" s="110">
        <v>1</v>
      </c>
      <c r="D4" s="110">
        <v>1</v>
      </c>
      <c r="E4" s="110">
        <v>5</v>
      </c>
      <c r="F4" s="110">
        <v>1</v>
      </c>
      <c r="G4" s="110">
        <v>7</v>
      </c>
      <c r="H4" s="110">
        <v>1</v>
      </c>
      <c r="I4" s="110">
        <v>2</v>
      </c>
      <c r="J4" s="110">
        <v>1</v>
      </c>
      <c r="K4" s="110">
        <v>2</v>
      </c>
      <c r="L4" s="110">
        <v>6</v>
      </c>
      <c r="M4" s="110">
        <v>8</v>
      </c>
      <c r="N4" s="110">
        <v>7</v>
      </c>
      <c r="O4" s="110">
        <v>1</v>
      </c>
      <c r="P4" s="110">
        <v>1</v>
      </c>
      <c r="Q4" s="110">
        <v>1</v>
      </c>
      <c r="R4" s="110">
        <v>1</v>
      </c>
      <c r="S4" s="110">
        <v>5</v>
      </c>
      <c r="T4" s="110">
        <v>2</v>
      </c>
      <c r="U4" s="110">
        <v>0</v>
      </c>
      <c r="V4" s="110">
        <v>1</v>
      </c>
      <c r="W4" s="110">
        <v>0</v>
      </c>
      <c r="X4" s="110">
        <v>0</v>
      </c>
      <c r="Y4" s="110">
        <v>0</v>
      </c>
      <c r="Z4" s="110">
        <v>0</v>
      </c>
      <c r="AA4" s="110">
        <v>0</v>
      </c>
      <c r="AB4" s="110">
        <v>0</v>
      </c>
      <c r="AC4" s="110">
        <v>0</v>
      </c>
      <c r="AD4" s="977">
        <v>0</v>
      </c>
      <c r="AE4" s="152">
        <f t="shared" si="0"/>
        <v>55</v>
      </c>
    </row>
    <row r="5" spans="1:31" x14ac:dyDescent="0.25">
      <c r="A5" s="162" t="s">
        <v>329</v>
      </c>
      <c r="B5" s="110">
        <v>3</v>
      </c>
      <c r="C5" s="110">
        <v>0</v>
      </c>
      <c r="D5" s="110">
        <v>0</v>
      </c>
      <c r="E5" s="110">
        <v>3</v>
      </c>
      <c r="F5" s="110">
        <v>7</v>
      </c>
      <c r="G5" s="110">
        <v>6</v>
      </c>
      <c r="H5" s="110">
        <v>4</v>
      </c>
      <c r="I5" s="110">
        <v>2</v>
      </c>
      <c r="J5" s="110">
        <v>1</v>
      </c>
      <c r="K5" s="110">
        <v>3</v>
      </c>
      <c r="L5" s="110">
        <v>6</v>
      </c>
      <c r="M5" s="110">
        <v>9</v>
      </c>
      <c r="N5" s="110">
        <v>6</v>
      </c>
      <c r="O5" s="110">
        <v>0</v>
      </c>
      <c r="P5" s="110">
        <v>4</v>
      </c>
      <c r="Q5" s="110">
        <v>0</v>
      </c>
      <c r="R5" s="110">
        <v>3</v>
      </c>
      <c r="S5" s="110">
        <v>4</v>
      </c>
      <c r="T5" s="110">
        <v>4</v>
      </c>
      <c r="U5" s="110">
        <v>4</v>
      </c>
      <c r="V5" s="110">
        <v>7</v>
      </c>
      <c r="W5" s="110">
        <v>10</v>
      </c>
      <c r="X5" s="110">
        <v>8</v>
      </c>
      <c r="Y5" s="110">
        <v>3</v>
      </c>
      <c r="Z5" s="110">
        <v>4</v>
      </c>
      <c r="AA5" s="110">
        <v>2</v>
      </c>
      <c r="AB5" s="110">
        <v>3</v>
      </c>
      <c r="AC5" s="110">
        <v>1</v>
      </c>
      <c r="AD5" s="977">
        <v>0</v>
      </c>
      <c r="AE5" s="152">
        <f t="shared" si="0"/>
        <v>107</v>
      </c>
    </row>
    <row r="6" spans="1:31" x14ac:dyDescent="0.25">
      <c r="A6" s="162" t="s">
        <v>330</v>
      </c>
      <c r="B6" s="110">
        <v>0</v>
      </c>
      <c r="C6" s="110">
        <v>0</v>
      </c>
      <c r="D6" s="110">
        <v>0</v>
      </c>
      <c r="E6" s="110">
        <v>0</v>
      </c>
      <c r="F6" s="110">
        <v>0</v>
      </c>
      <c r="G6" s="110">
        <v>0</v>
      </c>
      <c r="H6" s="110">
        <v>0</v>
      </c>
      <c r="I6" s="110">
        <v>0</v>
      </c>
      <c r="J6" s="110">
        <v>0</v>
      </c>
      <c r="K6" s="110">
        <v>0</v>
      </c>
      <c r="L6" s="110">
        <v>0</v>
      </c>
      <c r="M6" s="110">
        <v>0</v>
      </c>
      <c r="N6" s="110">
        <v>0</v>
      </c>
      <c r="O6" s="110">
        <v>0</v>
      </c>
      <c r="P6" s="110">
        <v>0</v>
      </c>
      <c r="Q6" s="110">
        <v>0</v>
      </c>
      <c r="R6" s="110">
        <v>0</v>
      </c>
      <c r="S6" s="110">
        <v>0</v>
      </c>
      <c r="T6" s="110">
        <v>0</v>
      </c>
      <c r="U6" s="110">
        <v>0</v>
      </c>
      <c r="V6" s="110">
        <v>0</v>
      </c>
      <c r="W6" s="110">
        <v>0</v>
      </c>
      <c r="X6" s="110">
        <v>0</v>
      </c>
      <c r="Y6" s="110">
        <v>0</v>
      </c>
      <c r="Z6" s="110">
        <v>0</v>
      </c>
      <c r="AA6" s="110">
        <v>0</v>
      </c>
      <c r="AB6" s="110">
        <v>0</v>
      </c>
      <c r="AC6" s="110">
        <v>0</v>
      </c>
      <c r="AD6" s="977">
        <v>0</v>
      </c>
      <c r="AE6" s="152">
        <f t="shared" si="0"/>
        <v>0</v>
      </c>
    </row>
    <row r="7" spans="1:31" x14ac:dyDescent="0.25">
      <c r="A7" s="163" t="s">
        <v>331</v>
      </c>
      <c r="B7" s="123">
        <v>5</v>
      </c>
      <c r="C7" s="123">
        <v>0</v>
      </c>
      <c r="D7" s="123">
        <v>0</v>
      </c>
      <c r="E7" s="123">
        <v>4</v>
      </c>
      <c r="F7" s="123">
        <v>6</v>
      </c>
      <c r="G7" s="123">
        <v>5</v>
      </c>
      <c r="H7" s="123">
        <v>4</v>
      </c>
      <c r="I7" s="123">
        <v>2</v>
      </c>
      <c r="J7" s="123">
        <v>0</v>
      </c>
      <c r="K7" s="123">
        <v>0</v>
      </c>
      <c r="L7" s="123">
        <v>6</v>
      </c>
      <c r="M7" s="123">
        <v>10</v>
      </c>
      <c r="N7" s="123">
        <v>6</v>
      </c>
      <c r="O7" s="123">
        <v>2</v>
      </c>
      <c r="P7" s="123">
        <v>5</v>
      </c>
      <c r="Q7" s="123">
        <v>0</v>
      </c>
      <c r="R7" s="123">
        <v>0</v>
      </c>
      <c r="S7" s="123">
        <v>0</v>
      </c>
      <c r="T7" s="123">
        <v>8</v>
      </c>
      <c r="U7" s="123">
        <v>3</v>
      </c>
      <c r="V7" s="123">
        <v>3</v>
      </c>
      <c r="W7" s="123">
        <v>3</v>
      </c>
      <c r="X7" s="123">
        <v>0</v>
      </c>
      <c r="Y7" s="123">
        <v>0</v>
      </c>
      <c r="Z7" s="123">
        <v>3</v>
      </c>
      <c r="AA7" s="123">
        <v>2</v>
      </c>
      <c r="AB7" s="123">
        <v>3</v>
      </c>
      <c r="AC7" s="123">
        <v>1</v>
      </c>
      <c r="AD7" s="1022">
        <v>0</v>
      </c>
      <c r="AE7" s="1024">
        <f>SUM(B7:AD7)</f>
        <v>81</v>
      </c>
    </row>
    <row r="8" spans="1:31" x14ac:dyDescent="0.25">
      <c r="A8" s="163" t="s">
        <v>332</v>
      </c>
      <c r="B8" s="123">
        <v>7</v>
      </c>
      <c r="C8" s="123">
        <v>8</v>
      </c>
      <c r="D8" s="123">
        <v>0</v>
      </c>
      <c r="E8" s="123">
        <v>2</v>
      </c>
      <c r="F8" s="123">
        <v>7</v>
      </c>
      <c r="G8" s="123">
        <v>5</v>
      </c>
      <c r="H8" s="123">
        <v>9</v>
      </c>
      <c r="I8" s="123">
        <v>9</v>
      </c>
      <c r="J8" s="123">
        <v>8</v>
      </c>
      <c r="K8" s="123">
        <v>0</v>
      </c>
      <c r="L8" s="123">
        <v>1</v>
      </c>
      <c r="M8" s="123">
        <v>3</v>
      </c>
      <c r="N8" s="123">
        <v>6</v>
      </c>
      <c r="O8" s="123">
        <v>6</v>
      </c>
      <c r="P8" s="123">
        <v>5</v>
      </c>
      <c r="Q8" s="123">
        <v>6</v>
      </c>
      <c r="R8" s="123">
        <v>1</v>
      </c>
      <c r="S8" s="123">
        <v>1</v>
      </c>
      <c r="T8" s="123">
        <v>7</v>
      </c>
      <c r="U8" s="123">
        <v>7</v>
      </c>
      <c r="V8" s="123">
        <v>3</v>
      </c>
      <c r="W8" s="123">
        <v>5</v>
      </c>
      <c r="X8" s="123">
        <v>5</v>
      </c>
      <c r="Y8" s="123">
        <v>0</v>
      </c>
      <c r="Z8" s="123">
        <v>3</v>
      </c>
      <c r="AA8" s="123">
        <v>3</v>
      </c>
      <c r="AB8" s="123">
        <v>2</v>
      </c>
      <c r="AC8" s="123">
        <v>3</v>
      </c>
      <c r="AD8" s="1022">
        <v>0</v>
      </c>
      <c r="AE8" s="1024">
        <f t="shared" ref="AE8:AE9" si="1">SUM(B8:AD8)</f>
        <v>122</v>
      </c>
    </row>
    <row r="9" spans="1:31" x14ac:dyDescent="0.25">
      <c r="A9" s="163" t="s">
        <v>333</v>
      </c>
      <c r="B9" s="123">
        <v>0</v>
      </c>
      <c r="C9" s="123">
        <v>1</v>
      </c>
      <c r="D9" s="123">
        <v>0</v>
      </c>
      <c r="E9" s="123">
        <v>0</v>
      </c>
      <c r="F9" s="123">
        <v>0</v>
      </c>
      <c r="G9" s="123">
        <v>0</v>
      </c>
      <c r="H9" s="123">
        <v>0</v>
      </c>
      <c r="I9" s="123">
        <v>0</v>
      </c>
      <c r="J9" s="123">
        <v>0</v>
      </c>
      <c r="K9" s="123">
        <v>0</v>
      </c>
      <c r="L9" s="123">
        <v>0</v>
      </c>
      <c r="M9" s="123">
        <v>0</v>
      </c>
      <c r="N9" s="123">
        <v>0</v>
      </c>
      <c r="O9" s="123">
        <v>0</v>
      </c>
      <c r="P9" s="123">
        <v>0</v>
      </c>
      <c r="Q9" s="123">
        <v>0</v>
      </c>
      <c r="R9" s="123">
        <v>1</v>
      </c>
      <c r="S9" s="123">
        <v>0</v>
      </c>
      <c r="T9" s="123">
        <v>2</v>
      </c>
      <c r="U9" s="123">
        <v>0</v>
      </c>
      <c r="V9" s="123">
        <v>0</v>
      </c>
      <c r="W9" s="123">
        <v>1</v>
      </c>
      <c r="X9" s="123">
        <v>1</v>
      </c>
      <c r="Y9" s="123">
        <v>0</v>
      </c>
      <c r="Z9" s="123">
        <v>1</v>
      </c>
      <c r="AA9" s="123">
        <v>0</v>
      </c>
      <c r="AB9" s="123">
        <v>0</v>
      </c>
      <c r="AC9" s="123">
        <v>0</v>
      </c>
      <c r="AD9" s="1022">
        <v>0</v>
      </c>
      <c r="AE9" s="1024">
        <f t="shared" si="1"/>
        <v>7</v>
      </c>
    </row>
    <row r="10" spans="1:31" x14ac:dyDescent="0.25">
      <c r="A10" s="164" t="s">
        <v>334</v>
      </c>
      <c r="B10" s="141">
        <v>2</v>
      </c>
      <c r="C10" s="141">
        <v>0</v>
      </c>
      <c r="D10" s="141">
        <v>0</v>
      </c>
      <c r="E10" s="141">
        <v>2</v>
      </c>
      <c r="F10" s="141">
        <v>1</v>
      </c>
      <c r="G10" s="141">
        <v>0</v>
      </c>
      <c r="H10" s="141">
        <v>2</v>
      </c>
      <c r="I10" s="141">
        <v>0</v>
      </c>
      <c r="J10" s="141">
        <v>0</v>
      </c>
      <c r="K10" s="141">
        <v>1</v>
      </c>
      <c r="L10" s="141">
        <v>0</v>
      </c>
      <c r="M10" s="141">
        <v>1</v>
      </c>
      <c r="N10" s="141">
        <v>2</v>
      </c>
      <c r="O10" s="141">
        <v>1</v>
      </c>
      <c r="P10" s="141">
        <v>2</v>
      </c>
      <c r="Q10" s="141">
        <v>0</v>
      </c>
      <c r="R10" s="141">
        <v>0</v>
      </c>
      <c r="S10" s="141">
        <v>2</v>
      </c>
      <c r="T10" s="141">
        <v>2</v>
      </c>
      <c r="U10" s="141">
        <v>0</v>
      </c>
      <c r="V10" s="141">
        <v>2</v>
      </c>
      <c r="W10" s="141">
        <v>2</v>
      </c>
      <c r="X10" s="141">
        <v>0</v>
      </c>
      <c r="Y10" s="141">
        <v>1</v>
      </c>
      <c r="Z10" s="141">
        <v>0</v>
      </c>
      <c r="AA10" s="141">
        <v>0</v>
      </c>
      <c r="AB10" s="141">
        <v>1</v>
      </c>
      <c r="AC10" s="141">
        <v>4</v>
      </c>
      <c r="AD10" s="993">
        <v>0</v>
      </c>
      <c r="AE10" s="159">
        <f>SUM(B10:AD10)</f>
        <v>28</v>
      </c>
    </row>
    <row r="11" spans="1:31" x14ac:dyDescent="0.25">
      <c r="A11" s="165" t="s">
        <v>335</v>
      </c>
      <c r="B11" s="156">
        <v>14093</v>
      </c>
      <c r="C11" s="156">
        <v>0</v>
      </c>
      <c r="D11" s="156">
        <v>0</v>
      </c>
      <c r="E11" s="156">
        <v>24784</v>
      </c>
      <c r="F11" s="156">
        <v>6399</v>
      </c>
      <c r="G11" s="156">
        <v>487</v>
      </c>
      <c r="H11" s="156">
        <v>11024</v>
      </c>
      <c r="I11" s="156">
        <v>0</v>
      </c>
      <c r="J11" s="156">
        <v>0</v>
      </c>
      <c r="K11" s="156">
        <v>2793</v>
      </c>
      <c r="L11" s="156">
        <v>0</v>
      </c>
      <c r="M11" s="156">
        <v>16040</v>
      </c>
      <c r="N11" s="156">
        <v>42418</v>
      </c>
      <c r="O11" s="156">
        <v>7181</v>
      </c>
      <c r="P11" s="156">
        <v>19080</v>
      </c>
      <c r="Q11" s="156">
        <v>0</v>
      </c>
      <c r="R11" s="156">
        <v>0</v>
      </c>
      <c r="S11" s="156">
        <v>30513</v>
      </c>
      <c r="T11" s="156">
        <v>6783</v>
      </c>
      <c r="U11" s="156">
        <v>0</v>
      </c>
      <c r="V11" s="156">
        <v>33862</v>
      </c>
      <c r="W11" s="156">
        <v>24713</v>
      </c>
      <c r="X11" s="156">
        <v>0</v>
      </c>
      <c r="Y11" s="156">
        <v>7255</v>
      </c>
      <c r="Z11" s="156">
        <v>443</v>
      </c>
      <c r="AA11" s="156">
        <v>0</v>
      </c>
      <c r="AB11" s="156">
        <v>6237</v>
      </c>
      <c r="AC11" s="156">
        <v>69163</v>
      </c>
      <c r="AD11" s="1023">
        <v>0</v>
      </c>
      <c r="AE11" s="1025">
        <f t="shared" ref="AE11:AE15" si="2">SUM(B11:AD11)</f>
        <v>323268</v>
      </c>
    </row>
    <row r="12" spans="1:31" x14ac:dyDescent="0.25">
      <c r="A12" s="164" t="s">
        <v>336</v>
      </c>
      <c r="B12" s="141">
        <v>0</v>
      </c>
      <c r="C12" s="141">
        <v>0</v>
      </c>
      <c r="D12" s="141">
        <v>0</v>
      </c>
      <c r="E12" s="141">
        <v>0</v>
      </c>
      <c r="F12" s="141">
        <v>0</v>
      </c>
      <c r="G12" s="141">
        <v>0</v>
      </c>
      <c r="H12" s="141">
        <v>0</v>
      </c>
      <c r="I12" s="141">
        <v>0</v>
      </c>
      <c r="J12" s="141">
        <v>0</v>
      </c>
      <c r="K12" s="141">
        <v>0</v>
      </c>
      <c r="L12" s="141">
        <v>0</v>
      </c>
      <c r="M12" s="141">
        <v>0</v>
      </c>
      <c r="N12" s="141">
        <v>0</v>
      </c>
      <c r="O12" s="141">
        <v>0</v>
      </c>
      <c r="P12" s="141">
        <v>0</v>
      </c>
      <c r="Q12" s="141">
        <v>0</v>
      </c>
      <c r="R12" s="141">
        <v>0</v>
      </c>
      <c r="S12" s="141">
        <v>0</v>
      </c>
      <c r="T12" s="141">
        <v>0</v>
      </c>
      <c r="U12" s="141">
        <v>0</v>
      </c>
      <c r="V12" s="141">
        <v>0</v>
      </c>
      <c r="W12" s="141">
        <v>0</v>
      </c>
      <c r="X12" s="141">
        <v>0</v>
      </c>
      <c r="Y12" s="141">
        <v>0</v>
      </c>
      <c r="Z12" s="141">
        <v>0</v>
      </c>
      <c r="AA12" s="141">
        <v>0</v>
      </c>
      <c r="AB12" s="141">
        <v>0</v>
      </c>
      <c r="AC12" s="141">
        <v>1</v>
      </c>
      <c r="AD12" s="993">
        <v>0</v>
      </c>
      <c r="AE12" s="159">
        <f t="shared" si="2"/>
        <v>1</v>
      </c>
    </row>
    <row r="13" spans="1:31" x14ac:dyDescent="0.25">
      <c r="A13" s="165" t="s">
        <v>338</v>
      </c>
      <c r="B13" s="156">
        <v>0</v>
      </c>
      <c r="C13" s="156">
        <v>0</v>
      </c>
      <c r="D13" s="156">
        <v>0</v>
      </c>
      <c r="E13" s="156">
        <v>0</v>
      </c>
      <c r="F13" s="156">
        <v>0</v>
      </c>
      <c r="G13" s="156">
        <v>0</v>
      </c>
      <c r="H13" s="156">
        <v>0</v>
      </c>
      <c r="I13" s="156">
        <v>0</v>
      </c>
      <c r="J13" s="156">
        <v>0</v>
      </c>
      <c r="K13" s="156">
        <v>0</v>
      </c>
      <c r="L13" s="156">
        <v>0</v>
      </c>
      <c r="M13" s="156">
        <v>0</v>
      </c>
      <c r="N13" s="156">
        <v>0</v>
      </c>
      <c r="O13" s="156">
        <v>0</v>
      </c>
      <c r="P13" s="156">
        <v>0</v>
      </c>
      <c r="Q13" s="156">
        <v>0</v>
      </c>
      <c r="R13" s="156">
        <v>0</v>
      </c>
      <c r="S13" s="156">
        <v>0</v>
      </c>
      <c r="T13" s="156">
        <v>0</v>
      </c>
      <c r="U13" s="156">
        <v>0</v>
      </c>
      <c r="V13" s="156">
        <v>0</v>
      </c>
      <c r="W13" s="156">
        <v>0</v>
      </c>
      <c r="X13" s="156">
        <v>0</v>
      </c>
      <c r="Y13" s="156">
        <v>0</v>
      </c>
      <c r="Z13" s="156">
        <v>0</v>
      </c>
      <c r="AA13" s="156">
        <v>0</v>
      </c>
      <c r="AB13" s="156">
        <v>0</v>
      </c>
      <c r="AC13" s="156">
        <v>10000</v>
      </c>
      <c r="AD13" s="1023">
        <v>0</v>
      </c>
      <c r="AE13" s="1026">
        <f t="shared" si="2"/>
        <v>10000</v>
      </c>
    </row>
    <row r="14" spans="1:31" x14ac:dyDescent="0.25">
      <c r="A14" s="164" t="s">
        <v>339</v>
      </c>
      <c r="B14" s="141">
        <v>2</v>
      </c>
      <c r="C14" s="141">
        <v>0</v>
      </c>
      <c r="D14" s="141">
        <v>0</v>
      </c>
      <c r="E14" s="141">
        <v>2</v>
      </c>
      <c r="F14" s="141">
        <v>1</v>
      </c>
      <c r="G14" s="141">
        <v>0</v>
      </c>
      <c r="H14" s="141">
        <v>2</v>
      </c>
      <c r="I14" s="141">
        <v>0</v>
      </c>
      <c r="J14" s="141">
        <v>0</v>
      </c>
      <c r="K14" s="141">
        <v>1</v>
      </c>
      <c r="L14" s="141">
        <v>0</v>
      </c>
      <c r="M14" s="141">
        <v>1</v>
      </c>
      <c r="N14" s="141">
        <v>2</v>
      </c>
      <c r="O14" s="141">
        <v>1</v>
      </c>
      <c r="P14" s="141">
        <v>2</v>
      </c>
      <c r="Q14" s="141">
        <v>0</v>
      </c>
      <c r="R14" s="141">
        <v>0</v>
      </c>
      <c r="S14" s="141">
        <v>2</v>
      </c>
      <c r="T14" s="141">
        <v>2</v>
      </c>
      <c r="U14" s="141">
        <v>0</v>
      </c>
      <c r="V14" s="141">
        <v>2</v>
      </c>
      <c r="W14" s="141">
        <v>2</v>
      </c>
      <c r="X14" s="141">
        <v>0</v>
      </c>
      <c r="Y14" s="141">
        <v>1</v>
      </c>
      <c r="Z14" s="141">
        <v>0</v>
      </c>
      <c r="AA14" s="141">
        <v>0</v>
      </c>
      <c r="AB14" s="141">
        <v>1</v>
      </c>
      <c r="AC14" s="141">
        <v>3</v>
      </c>
      <c r="AD14" s="141">
        <v>0</v>
      </c>
      <c r="AE14" s="675">
        <f t="shared" si="2"/>
        <v>27</v>
      </c>
    </row>
    <row r="15" spans="1:31" x14ac:dyDescent="0.25">
      <c r="A15" s="165" t="s">
        <v>340</v>
      </c>
      <c r="B15" s="156">
        <v>14093</v>
      </c>
      <c r="C15" s="156">
        <v>0</v>
      </c>
      <c r="D15" s="156">
        <v>0</v>
      </c>
      <c r="E15" s="156">
        <v>24784</v>
      </c>
      <c r="F15" s="156">
        <v>6399</v>
      </c>
      <c r="G15" s="156">
        <v>487</v>
      </c>
      <c r="H15" s="156">
        <v>11024</v>
      </c>
      <c r="I15" s="156">
        <v>0</v>
      </c>
      <c r="J15" s="156">
        <v>0</v>
      </c>
      <c r="K15" s="156">
        <v>2793</v>
      </c>
      <c r="L15" s="156">
        <v>0</v>
      </c>
      <c r="M15" s="156">
        <v>16040</v>
      </c>
      <c r="N15" s="156">
        <v>42418</v>
      </c>
      <c r="O15" s="156">
        <v>7181</v>
      </c>
      <c r="P15" s="156">
        <v>19080</v>
      </c>
      <c r="Q15" s="156">
        <v>0</v>
      </c>
      <c r="R15" s="156">
        <v>0</v>
      </c>
      <c r="S15" s="156">
        <v>30513</v>
      </c>
      <c r="T15" s="156">
        <v>6783</v>
      </c>
      <c r="U15" s="156">
        <v>0</v>
      </c>
      <c r="V15" s="156">
        <v>33862</v>
      </c>
      <c r="W15" s="156">
        <v>24713</v>
      </c>
      <c r="X15" s="156">
        <v>0</v>
      </c>
      <c r="Y15" s="156">
        <v>7255</v>
      </c>
      <c r="Z15" s="156">
        <v>443</v>
      </c>
      <c r="AA15" s="156">
        <v>0</v>
      </c>
      <c r="AB15" s="156">
        <v>6237</v>
      </c>
      <c r="AC15" s="156">
        <v>59163</v>
      </c>
      <c r="AD15" s="156">
        <v>0</v>
      </c>
      <c r="AE15" s="1026">
        <f t="shared" si="2"/>
        <v>313268</v>
      </c>
    </row>
    <row r="16" spans="1:31" x14ac:dyDescent="0.25">
      <c r="A16" s="638"/>
      <c r="B16" s="640"/>
      <c r="C16" s="218"/>
      <c r="D16" s="218"/>
      <c r="E16" s="218"/>
      <c r="F16" s="218"/>
      <c r="G16" s="218"/>
      <c r="H16" s="218"/>
      <c r="I16" s="218"/>
      <c r="J16" s="218"/>
      <c r="K16" s="218"/>
      <c r="L16" s="218"/>
      <c r="M16" s="218"/>
      <c r="N16" s="218"/>
      <c r="O16" s="218"/>
      <c r="P16" s="218"/>
      <c r="Q16" s="218"/>
      <c r="R16" s="218"/>
      <c r="S16" s="218"/>
      <c r="T16" s="218"/>
      <c r="U16" s="218"/>
      <c r="V16" s="218"/>
      <c r="W16" s="218"/>
      <c r="X16" s="218"/>
      <c r="Y16" s="218"/>
      <c r="Z16" s="218"/>
      <c r="AA16" s="218"/>
      <c r="AB16" s="218"/>
      <c r="AC16" s="1003"/>
      <c r="AD16" s="980"/>
      <c r="AE16" s="645"/>
    </row>
    <row r="17" spans="1:33" s="217" customFormat="1" ht="23.25" x14ac:dyDescent="0.25">
      <c r="A17" s="615">
        <v>2024</v>
      </c>
      <c r="B17" s="619">
        <v>43132</v>
      </c>
      <c r="C17" s="575">
        <v>43133</v>
      </c>
      <c r="D17" s="575">
        <v>43134</v>
      </c>
      <c r="E17" s="575">
        <v>43135</v>
      </c>
      <c r="F17" s="575">
        <v>43136</v>
      </c>
      <c r="G17" s="575">
        <v>43137</v>
      </c>
      <c r="H17" s="575">
        <v>43138</v>
      </c>
      <c r="I17" s="575">
        <v>43139</v>
      </c>
      <c r="J17" s="575">
        <v>43140</v>
      </c>
      <c r="K17" s="575">
        <v>43141</v>
      </c>
      <c r="L17" s="575">
        <v>43142</v>
      </c>
      <c r="M17" s="575">
        <v>43143</v>
      </c>
      <c r="N17" s="575">
        <v>43144</v>
      </c>
      <c r="O17" s="575">
        <v>43145</v>
      </c>
      <c r="P17" s="575">
        <v>43146</v>
      </c>
      <c r="Q17" s="575">
        <v>43147</v>
      </c>
      <c r="R17" s="575">
        <v>43148</v>
      </c>
      <c r="S17" s="575">
        <v>43149</v>
      </c>
      <c r="T17" s="575">
        <v>43150</v>
      </c>
      <c r="U17" s="575">
        <v>43151</v>
      </c>
      <c r="V17" s="575">
        <v>43152</v>
      </c>
      <c r="W17" s="575">
        <v>43153</v>
      </c>
      <c r="X17" s="575">
        <v>43154</v>
      </c>
      <c r="Y17" s="575">
        <v>43155</v>
      </c>
      <c r="Z17" s="575">
        <v>43156</v>
      </c>
      <c r="AA17" s="575">
        <v>43157</v>
      </c>
      <c r="AB17" s="575">
        <v>43158</v>
      </c>
      <c r="AC17" s="998">
        <v>43159</v>
      </c>
      <c r="AD17" s="619">
        <v>45351</v>
      </c>
      <c r="AE17" s="644" t="s">
        <v>344</v>
      </c>
      <c r="AF17" s="976"/>
    </row>
    <row r="18" spans="1:33" x14ac:dyDescent="0.25">
      <c r="A18" s="170" t="s">
        <v>110</v>
      </c>
      <c r="B18" s="171">
        <v>4</v>
      </c>
      <c r="C18" s="172">
        <v>14</v>
      </c>
      <c r="D18" s="172">
        <v>21</v>
      </c>
      <c r="E18" s="172">
        <v>13</v>
      </c>
      <c r="F18" s="172">
        <v>3</v>
      </c>
      <c r="G18" s="172">
        <v>4</v>
      </c>
      <c r="H18" s="172">
        <v>2</v>
      </c>
      <c r="I18" s="172">
        <v>2</v>
      </c>
      <c r="J18" s="172">
        <v>6</v>
      </c>
      <c r="K18" s="172">
        <v>1</v>
      </c>
      <c r="L18" s="172">
        <v>3</v>
      </c>
      <c r="M18" s="172">
        <v>5</v>
      </c>
      <c r="N18" s="172">
        <v>6</v>
      </c>
      <c r="O18" s="172">
        <v>5</v>
      </c>
      <c r="P18" s="172">
        <v>4</v>
      </c>
      <c r="Q18" s="172">
        <v>6</v>
      </c>
      <c r="R18" s="172">
        <v>4</v>
      </c>
      <c r="S18" s="172">
        <v>5</v>
      </c>
      <c r="T18" s="172">
        <v>5</v>
      </c>
      <c r="U18" s="172">
        <v>4</v>
      </c>
      <c r="V18" s="172">
        <v>7</v>
      </c>
      <c r="W18" s="172">
        <v>5</v>
      </c>
      <c r="X18" s="172">
        <v>3</v>
      </c>
      <c r="Y18" s="172">
        <v>3</v>
      </c>
      <c r="Z18" s="172">
        <v>3</v>
      </c>
      <c r="AA18" s="172">
        <v>4</v>
      </c>
      <c r="AB18" s="173">
        <v>9</v>
      </c>
      <c r="AC18" s="657">
        <v>12</v>
      </c>
      <c r="AD18" s="977">
        <v>3</v>
      </c>
      <c r="AE18" s="221">
        <f t="shared" ref="AE18:AE26" si="3">SUM(B18:AD18)</f>
        <v>166</v>
      </c>
    </row>
    <row r="19" spans="1:33" x14ac:dyDescent="0.25">
      <c r="A19" s="162" t="s">
        <v>327</v>
      </c>
      <c r="B19" s="167">
        <v>1</v>
      </c>
      <c r="C19" s="110">
        <v>3</v>
      </c>
      <c r="D19" s="110">
        <v>6</v>
      </c>
      <c r="E19" s="110">
        <v>1</v>
      </c>
      <c r="F19" s="110">
        <v>1</v>
      </c>
      <c r="G19" s="110">
        <v>2</v>
      </c>
      <c r="H19" s="110">
        <v>0</v>
      </c>
      <c r="I19" s="110">
        <v>0</v>
      </c>
      <c r="J19" s="110">
        <v>2</v>
      </c>
      <c r="K19" s="110">
        <v>1</v>
      </c>
      <c r="L19" s="110">
        <v>0</v>
      </c>
      <c r="M19" s="110">
        <v>2</v>
      </c>
      <c r="N19" s="110">
        <v>4</v>
      </c>
      <c r="O19" s="110">
        <v>1</v>
      </c>
      <c r="P19" s="110">
        <v>2</v>
      </c>
      <c r="Q19" s="110">
        <v>1</v>
      </c>
      <c r="R19" s="110">
        <v>4</v>
      </c>
      <c r="S19" s="110">
        <v>0</v>
      </c>
      <c r="T19" s="110">
        <v>1</v>
      </c>
      <c r="U19" s="110">
        <v>1</v>
      </c>
      <c r="V19" s="110">
        <v>1</v>
      </c>
      <c r="W19" s="110">
        <v>1</v>
      </c>
      <c r="X19" s="110">
        <v>2</v>
      </c>
      <c r="Y19" s="110">
        <v>3</v>
      </c>
      <c r="Z19" s="110">
        <v>2</v>
      </c>
      <c r="AA19" s="110">
        <v>2</v>
      </c>
      <c r="AB19" s="112">
        <v>2</v>
      </c>
      <c r="AC19" s="989">
        <v>6</v>
      </c>
      <c r="AD19" s="977">
        <v>0</v>
      </c>
      <c r="AE19" s="221">
        <f t="shared" si="3"/>
        <v>52</v>
      </c>
    </row>
    <row r="20" spans="1:33" x14ac:dyDescent="0.25">
      <c r="A20" s="162" t="s">
        <v>328</v>
      </c>
      <c r="B20" s="167">
        <v>0</v>
      </c>
      <c r="C20" s="110"/>
      <c r="D20" s="110">
        <v>0</v>
      </c>
      <c r="E20" s="110">
        <v>0</v>
      </c>
      <c r="F20" s="110">
        <v>0</v>
      </c>
      <c r="G20" s="110">
        <v>2</v>
      </c>
      <c r="H20" s="110">
        <v>1</v>
      </c>
      <c r="I20" s="110">
        <v>0</v>
      </c>
      <c r="J20" s="110">
        <v>0</v>
      </c>
      <c r="K20" s="110">
        <v>0</v>
      </c>
      <c r="L20" s="110">
        <v>1</v>
      </c>
      <c r="M20" s="110">
        <v>0</v>
      </c>
      <c r="N20" s="110">
        <v>0</v>
      </c>
      <c r="O20" s="110">
        <v>1</v>
      </c>
      <c r="P20" s="110">
        <v>0</v>
      </c>
      <c r="Q20" s="110">
        <v>0</v>
      </c>
      <c r="R20" s="110">
        <v>0</v>
      </c>
      <c r="S20" s="110">
        <v>0</v>
      </c>
      <c r="T20" s="110">
        <v>1</v>
      </c>
      <c r="U20" s="110">
        <v>0</v>
      </c>
      <c r="V20" s="110">
        <v>0</v>
      </c>
      <c r="W20" s="110">
        <v>0</v>
      </c>
      <c r="X20" s="110">
        <v>0</v>
      </c>
      <c r="Y20" s="110">
        <v>0</v>
      </c>
      <c r="Z20" s="110">
        <v>0</v>
      </c>
      <c r="AA20" s="110">
        <v>0</v>
      </c>
      <c r="AB20" s="112">
        <v>1</v>
      </c>
      <c r="AC20" s="989">
        <v>0</v>
      </c>
      <c r="AD20" s="977">
        <v>0</v>
      </c>
      <c r="AE20" s="221">
        <f t="shared" si="3"/>
        <v>7</v>
      </c>
    </row>
    <row r="21" spans="1:33" x14ac:dyDescent="0.25">
      <c r="A21" s="162" t="s">
        <v>329</v>
      </c>
      <c r="B21" s="167">
        <v>3</v>
      </c>
      <c r="C21" s="110">
        <v>11</v>
      </c>
      <c r="D21" s="110">
        <v>15</v>
      </c>
      <c r="E21" s="110">
        <v>12</v>
      </c>
      <c r="F21" s="110">
        <v>2</v>
      </c>
      <c r="G21" s="110">
        <v>0</v>
      </c>
      <c r="H21" s="110">
        <v>1</v>
      </c>
      <c r="I21" s="110">
        <v>2</v>
      </c>
      <c r="J21" s="110">
        <v>4</v>
      </c>
      <c r="K21" s="110">
        <v>0</v>
      </c>
      <c r="L21" s="110">
        <v>2</v>
      </c>
      <c r="M21" s="110">
        <v>3</v>
      </c>
      <c r="N21" s="110">
        <v>2</v>
      </c>
      <c r="O21" s="110">
        <v>3</v>
      </c>
      <c r="P21" s="110">
        <v>2</v>
      </c>
      <c r="Q21" s="110">
        <v>5</v>
      </c>
      <c r="R21" s="110">
        <v>0</v>
      </c>
      <c r="S21" s="110">
        <v>5</v>
      </c>
      <c r="T21" s="110">
        <v>3</v>
      </c>
      <c r="U21" s="110">
        <v>3</v>
      </c>
      <c r="V21" s="110">
        <v>6</v>
      </c>
      <c r="W21" s="110">
        <v>4</v>
      </c>
      <c r="X21" s="110">
        <v>1</v>
      </c>
      <c r="Y21" s="110">
        <v>0</v>
      </c>
      <c r="Z21" s="110">
        <v>1</v>
      </c>
      <c r="AA21" s="110">
        <v>3</v>
      </c>
      <c r="AB21" s="112">
        <v>6</v>
      </c>
      <c r="AC21" s="989">
        <v>6</v>
      </c>
      <c r="AD21" s="977">
        <v>2</v>
      </c>
      <c r="AE21" s="221">
        <f t="shared" si="3"/>
        <v>107</v>
      </c>
    </row>
    <row r="22" spans="1:33" x14ac:dyDescent="0.25">
      <c r="A22" s="162" t="s">
        <v>330</v>
      </c>
      <c r="B22" s="167">
        <v>0</v>
      </c>
      <c r="C22" s="110">
        <v>0</v>
      </c>
      <c r="D22" s="110">
        <v>0</v>
      </c>
      <c r="E22" s="110">
        <v>0</v>
      </c>
      <c r="F22" s="110">
        <v>0</v>
      </c>
      <c r="G22" s="110">
        <v>0</v>
      </c>
      <c r="H22" s="110">
        <v>0</v>
      </c>
      <c r="I22" s="110">
        <v>0</v>
      </c>
      <c r="J22" s="110">
        <v>0</v>
      </c>
      <c r="K22" s="110">
        <v>0</v>
      </c>
      <c r="L22" s="110">
        <v>0</v>
      </c>
      <c r="M22" s="110">
        <v>0</v>
      </c>
      <c r="N22" s="110">
        <v>0</v>
      </c>
      <c r="O22" s="110">
        <v>0</v>
      </c>
      <c r="P22" s="110">
        <v>0</v>
      </c>
      <c r="Q22" s="110">
        <v>0</v>
      </c>
      <c r="R22" s="110">
        <v>0</v>
      </c>
      <c r="S22" s="110">
        <v>0</v>
      </c>
      <c r="T22" s="110">
        <v>0</v>
      </c>
      <c r="U22" s="110">
        <v>0</v>
      </c>
      <c r="V22" s="110">
        <v>0</v>
      </c>
      <c r="W22" s="110">
        <v>0</v>
      </c>
      <c r="X22" s="110">
        <v>0</v>
      </c>
      <c r="Y22" s="110">
        <v>0</v>
      </c>
      <c r="Z22" s="110">
        <v>0</v>
      </c>
      <c r="AA22" s="110">
        <v>0</v>
      </c>
      <c r="AB22" s="112">
        <v>0</v>
      </c>
      <c r="AC22" s="989">
        <v>0</v>
      </c>
      <c r="AD22" s="977">
        <v>0</v>
      </c>
      <c r="AE22" s="221">
        <f t="shared" si="3"/>
        <v>0</v>
      </c>
    </row>
    <row r="23" spans="1:33" x14ac:dyDescent="0.25">
      <c r="A23" s="163" t="s">
        <v>331</v>
      </c>
      <c r="B23" s="198">
        <v>4</v>
      </c>
      <c r="C23" s="123">
        <v>4</v>
      </c>
      <c r="D23" s="123">
        <v>3</v>
      </c>
      <c r="E23" s="123">
        <v>6</v>
      </c>
      <c r="F23" s="123">
        <v>5</v>
      </c>
      <c r="G23" s="123">
        <v>4</v>
      </c>
      <c r="H23" s="123">
        <v>4</v>
      </c>
      <c r="I23" s="123">
        <v>2</v>
      </c>
      <c r="J23" s="123">
        <v>3</v>
      </c>
      <c r="K23" s="123">
        <v>0</v>
      </c>
      <c r="L23" s="123">
        <v>0</v>
      </c>
      <c r="M23" s="123">
        <v>2</v>
      </c>
      <c r="N23" s="123">
        <v>3</v>
      </c>
      <c r="O23" s="123">
        <v>4</v>
      </c>
      <c r="P23" s="123">
        <v>1</v>
      </c>
      <c r="Q23" s="123">
        <v>5</v>
      </c>
      <c r="R23" s="123">
        <v>0</v>
      </c>
      <c r="S23" s="123">
        <v>1</v>
      </c>
      <c r="T23" s="123">
        <v>0</v>
      </c>
      <c r="U23" s="123">
        <v>1</v>
      </c>
      <c r="V23" s="123">
        <v>5</v>
      </c>
      <c r="W23" s="123">
        <v>5</v>
      </c>
      <c r="X23" s="123">
        <v>2</v>
      </c>
      <c r="Y23" s="123">
        <v>0</v>
      </c>
      <c r="Z23" s="123">
        <v>0</v>
      </c>
      <c r="AA23" s="123">
        <v>1</v>
      </c>
      <c r="AB23" s="125">
        <v>2</v>
      </c>
      <c r="AC23" s="990">
        <v>3</v>
      </c>
      <c r="AD23" s="978">
        <v>4</v>
      </c>
      <c r="AE23" s="222">
        <f t="shared" si="3"/>
        <v>74</v>
      </c>
    </row>
    <row r="24" spans="1:33" x14ac:dyDescent="0.25">
      <c r="A24" s="163" t="s">
        <v>332</v>
      </c>
      <c r="B24" s="198">
        <v>1</v>
      </c>
      <c r="C24" s="123">
        <v>1</v>
      </c>
      <c r="D24" s="123">
        <v>1</v>
      </c>
      <c r="E24" s="123">
        <v>0</v>
      </c>
      <c r="F24" s="123">
        <v>3</v>
      </c>
      <c r="G24" s="123">
        <v>7</v>
      </c>
      <c r="H24" s="123">
        <v>4</v>
      </c>
      <c r="I24" s="123">
        <v>4</v>
      </c>
      <c r="J24" s="123">
        <v>6</v>
      </c>
      <c r="K24" s="123">
        <v>3</v>
      </c>
      <c r="L24" s="123">
        <v>0</v>
      </c>
      <c r="M24" s="123">
        <v>5</v>
      </c>
      <c r="N24" s="123">
        <v>2</v>
      </c>
      <c r="O24" s="123">
        <v>2</v>
      </c>
      <c r="P24" s="123">
        <v>6</v>
      </c>
      <c r="Q24" s="123">
        <v>1</v>
      </c>
      <c r="R24" s="123">
        <v>2</v>
      </c>
      <c r="S24" s="123">
        <v>0</v>
      </c>
      <c r="T24" s="123">
        <v>5</v>
      </c>
      <c r="U24" s="123">
        <v>3</v>
      </c>
      <c r="V24" s="123">
        <v>4</v>
      </c>
      <c r="W24" s="123">
        <v>4</v>
      </c>
      <c r="X24" s="123">
        <v>3</v>
      </c>
      <c r="Y24" s="123">
        <v>2</v>
      </c>
      <c r="Z24" s="123">
        <v>0</v>
      </c>
      <c r="AA24" s="123">
        <v>4</v>
      </c>
      <c r="AB24" s="125">
        <v>2</v>
      </c>
      <c r="AC24" s="990">
        <v>2</v>
      </c>
      <c r="AD24" s="978">
        <v>6</v>
      </c>
      <c r="AE24" s="222">
        <f t="shared" si="3"/>
        <v>83</v>
      </c>
    </row>
    <row r="25" spans="1:33" x14ac:dyDescent="0.25">
      <c r="A25" s="163" t="s">
        <v>333</v>
      </c>
      <c r="B25" s="198">
        <v>0</v>
      </c>
      <c r="C25" s="123">
        <v>0</v>
      </c>
      <c r="D25" s="123">
        <v>0</v>
      </c>
      <c r="E25" s="123">
        <v>0</v>
      </c>
      <c r="F25" s="123">
        <v>0</v>
      </c>
      <c r="G25" s="123">
        <v>0</v>
      </c>
      <c r="H25" s="123">
        <v>0</v>
      </c>
      <c r="I25" s="123">
        <v>0</v>
      </c>
      <c r="J25" s="123">
        <v>0</v>
      </c>
      <c r="K25" s="123">
        <v>0</v>
      </c>
      <c r="L25" s="123">
        <v>0</v>
      </c>
      <c r="M25" s="123">
        <v>0</v>
      </c>
      <c r="N25" s="123">
        <v>0</v>
      </c>
      <c r="O25" s="123">
        <v>0</v>
      </c>
      <c r="P25" s="123">
        <v>0</v>
      </c>
      <c r="Q25" s="123">
        <v>0</v>
      </c>
      <c r="R25" s="123">
        <v>0</v>
      </c>
      <c r="S25" s="123">
        <v>0</v>
      </c>
      <c r="T25" s="123">
        <v>0</v>
      </c>
      <c r="U25" s="123">
        <v>0</v>
      </c>
      <c r="V25" s="123">
        <v>0</v>
      </c>
      <c r="W25" s="123">
        <v>0</v>
      </c>
      <c r="X25" s="123">
        <v>0</v>
      </c>
      <c r="Y25" s="123">
        <v>0</v>
      </c>
      <c r="Z25" s="123">
        <v>0</v>
      </c>
      <c r="AA25" s="123">
        <v>0</v>
      </c>
      <c r="AB25" s="125">
        <v>0</v>
      </c>
      <c r="AC25" s="990">
        <v>0</v>
      </c>
      <c r="AD25" s="978">
        <v>0</v>
      </c>
      <c r="AE25" s="222">
        <f t="shared" si="3"/>
        <v>0</v>
      </c>
    </row>
    <row r="26" spans="1:33" x14ac:dyDescent="0.25">
      <c r="A26" s="164" t="s">
        <v>334</v>
      </c>
      <c r="B26" s="168">
        <v>1</v>
      </c>
      <c r="C26" s="141">
        <v>0</v>
      </c>
      <c r="D26" s="141">
        <v>0</v>
      </c>
      <c r="E26" s="141">
        <v>0</v>
      </c>
      <c r="F26" s="141">
        <v>1</v>
      </c>
      <c r="G26" s="141">
        <v>0</v>
      </c>
      <c r="H26" s="141">
        <v>0</v>
      </c>
      <c r="I26" s="141">
        <v>1</v>
      </c>
      <c r="J26" s="141">
        <v>0</v>
      </c>
      <c r="K26" s="141">
        <v>1</v>
      </c>
      <c r="L26" s="141">
        <v>0</v>
      </c>
      <c r="M26" s="141">
        <v>0</v>
      </c>
      <c r="N26" s="141">
        <v>2</v>
      </c>
      <c r="O26" s="141">
        <v>2</v>
      </c>
      <c r="P26" s="141">
        <v>0</v>
      </c>
      <c r="Q26" s="141">
        <v>1</v>
      </c>
      <c r="R26" s="141">
        <v>2</v>
      </c>
      <c r="S26" s="141">
        <v>0</v>
      </c>
      <c r="T26" s="141">
        <v>0</v>
      </c>
      <c r="U26" s="141">
        <v>2</v>
      </c>
      <c r="V26" s="141">
        <v>1</v>
      </c>
      <c r="W26" s="141">
        <v>2</v>
      </c>
      <c r="X26" s="141">
        <v>0</v>
      </c>
      <c r="Y26" s="141">
        <v>0</v>
      </c>
      <c r="Z26" s="141">
        <v>0</v>
      </c>
      <c r="AA26" s="141">
        <v>2</v>
      </c>
      <c r="AB26" s="143">
        <v>2</v>
      </c>
      <c r="AC26" s="991">
        <v>2</v>
      </c>
      <c r="AD26" s="979">
        <v>3</v>
      </c>
      <c r="AE26" s="223">
        <f t="shared" si="3"/>
        <v>25</v>
      </c>
    </row>
    <row r="27" spans="1:33" x14ac:dyDescent="0.25">
      <c r="A27" s="165" t="s">
        <v>335</v>
      </c>
      <c r="B27" s="641">
        <v>8378</v>
      </c>
      <c r="C27" s="231">
        <v>0</v>
      </c>
      <c r="D27" s="231">
        <v>0</v>
      </c>
      <c r="E27" s="231">
        <v>0</v>
      </c>
      <c r="F27" s="231">
        <v>9937</v>
      </c>
      <c r="G27" s="231">
        <v>-223</v>
      </c>
      <c r="H27" s="231">
        <v>0</v>
      </c>
      <c r="I27" s="231">
        <v>26422</v>
      </c>
      <c r="J27" s="231">
        <v>1462</v>
      </c>
      <c r="K27" s="231">
        <v>78928</v>
      </c>
      <c r="L27" s="231">
        <v>0</v>
      </c>
      <c r="M27" s="231">
        <v>0</v>
      </c>
      <c r="N27" s="231">
        <v>15298</v>
      </c>
      <c r="O27" s="231">
        <v>24627</v>
      </c>
      <c r="P27" s="231">
        <v>0</v>
      </c>
      <c r="Q27" s="231">
        <v>8092</v>
      </c>
      <c r="R27" s="231">
        <v>77137</v>
      </c>
      <c r="S27" s="231">
        <v>0</v>
      </c>
      <c r="T27" s="231">
        <v>0</v>
      </c>
      <c r="U27" s="231">
        <v>25798</v>
      </c>
      <c r="V27" s="231">
        <v>6798</v>
      </c>
      <c r="W27" s="231">
        <v>44092</v>
      </c>
      <c r="X27" s="231">
        <v>0</v>
      </c>
      <c r="Y27" s="231">
        <v>0</v>
      </c>
      <c r="Z27" s="231">
        <v>0</v>
      </c>
      <c r="AA27" s="231">
        <v>20858</v>
      </c>
      <c r="AB27" s="232">
        <v>20043</v>
      </c>
      <c r="AC27" s="992">
        <v>29225</v>
      </c>
      <c r="AD27" s="981">
        <v>52246</v>
      </c>
      <c r="AE27" s="1016">
        <f t="shared" ref="AE27:AE31" si="4">SUM(B27:AD27)</f>
        <v>449118</v>
      </c>
      <c r="AF27" s="27"/>
      <c r="AG27" s="27"/>
    </row>
    <row r="28" spans="1:33" x14ac:dyDescent="0.25">
      <c r="A28" s="164" t="s">
        <v>336</v>
      </c>
      <c r="B28" s="168">
        <v>0</v>
      </c>
      <c r="C28" s="141">
        <v>0</v>
      </c>
      <c r="D28" s="141">
        <v>0</v>
      </c>
      <c r="E28" s="141">
        <v>0</v>
      </c>
      <c r="F28" s="141">
        <v>0</v>
      </c>
      <c r="G28" s="141">
        <v>0</v>
      </c>
      <c r="H28" s="141">
        <v>0</v>
      </c>
      <c r="I28" s="141">
        <v>0</v>
      </c>
      <c r="J28" s="141">
        <v>0</v>
      </c>
      <c r="K28" s="141">
        <v>0</v>
      </c>
      <c r="L28" s="141">
        <v>0</v>
      </c>
      <c r="M28" s="141">
        <v>0</v>
      </c>
      <c r="N28" s="141">
        <v>0</v>
      </c>
      <c r="O28" s="141">
        <v>0</v>
      </c>
      <c r="P28" s="141">
        <v>0</v>
      </c>
      <c r="Q28" s="141">
        <v>0</v>
      </c>
      <c r="R28" s="141">
        <v>0</v>
      </c>
      <c r="S28" s="141">
        <v>0</v>
      </c>
      <c r="T28" s="141">
        <v>0</v>
      </c>
      <c r="U28" s="141">
        <v>0</v>
      </c>
      <c r="V28" s="141">
        <v>0</v>
      </c>
      <c r="W28" s="141">
        <v>0</v>
      </c>
      <c r="X28" s="141">
        <v>1</v>
      </c>
      <c r="Y28" s="141">
        <v>0</v>
      </c>
      <c r="Z28" s="141">
        <v>0</v>
      </c>
      <c r="AA28" s="141">
        <v>0</v>
      </c>
      <c r="AB28" s="143">
        <v>0</v>
      </c>
      <c r="AC28" s="991">
        <v>0</v>
      </c>
      <c r="AD28" s="979">
        <v>0</v>
      </c>
      <c r="AE28" s="223">
        <f t="shared" si="4"/>
        <v>1</v>
      </c>
    </row>
    <row r="29" spans="1:33" x14ac:dyDescent="0.25">
      <c r="A29" s="165" t="s">
        <v>338</v>
      </c>
      <c r="B29" s="641">
        <v>0</v>
      </c>
      <c r="C29" s="231">
        <v>0</v>
      </c>
      <c r="D29" s="231">
        <v>0</v>
      </c>
      <c r="E29" s="231">
        <v>0</v>
      </c>
      <c r="F29" s="231">
        <v>0</v>
      </c>
      <c r="G29" s="231">
        <v>0</v>
      </c>
      <c r="H29" s="231">
        <v>0</v>
      </c>
      <c r="I29" s="231">
        <v>0</v>
      </c>
      <c r="J29" s="231">
        <v>0</v>
      </c>
      <c r="K29" s="231">
        <v>0</v>
      </c>
      <c r="L29" s="231">
        <v>0</v>
      </c>
      <c r="M29" s="231">
        <v>0</v>
      </c>
      <c r="N29" s="231">
        <v>0</v>
      </c>
      <c r="O29" s="231">
        <v>0</v>
      </c>
      <c r="P29" s="231">
        <v>0</v>
      </c>
      <c r="Q29" s="231">
        <v>0</v>
      </c>
      <c r="R29" s="231">
        <v>0</v>
      </c>
      <c r="S29" s="231">
        <v>0</v>
      </c>
      <c r="T29" s="231">
        <v>0</v>
      </c>
      <c r="U29" s="231">
        <v>0</v>
      </c>
      <c r="V29" s="231">
        <v>0</v>
      </c>
      <c r="W29" s="231">
        <v>0</v>
      </c>
      <c r="X29" s="231">
        <v>14963</v>
      </c>
      <c r="Y29" s="231">
        <v>0</v>
      </c>
      <c r="Z29" s="231">
        <v>0</v>
      </c>
      <c r="AA29" s="231">
        <v>0</v>
      </c>
      <c r="AB29" s="232">
        <v>0</v>
      </c>
      <c r="AC29" s="992">
        <v>0</v>
      </c>
      <c r="AD29" s="981">
        <v>0</v>
      </c>
      <c r="AE29" s="1016">
        <f t="shared" si="4"/>
        <v>14963</v>
      </c>
      <c r="AG29" s="27"/>
    </row>
    <row r="30" spans="1:33" x14ac:dyDescent="0.25">
      <c r="A30" s="164" t="s">
        <v>339</v>
      </c>
      <c r="B30" s="168">
        <f>B26-B28</f>
        <v>1</v>
      </c>
      <c r="C30" s="168">
        <f t="shared" ref="C30:AC30" si="5">C26-C28</f>
        <v>0</v>
      </c>
      <c r="D30" s="168">
        <f t="shared" si="5"/>
        <v>0</v>
      </c>
      <c r="E30" s="168">
        <f t="shared" si="5"/>
        <v>0</v>
      </c>
      <c r="F30" s="168">
        <f t="shared" si="5"/>
        <v>1</v>
      </c>
      <c r="G30" s="168">
        <f t="shared" si="5"/>
        <v>0</v>
      </c>
      <c r="H30" s="168">
        <f t="shared" si="5"/>
        <v>0</v>
      </c>
      <c r="I30" s="168">
        <f t="shared" si="5"/>
        <v>1</v>
      </c>
      <c r="J30" s="168">
        <f t="shared" si="5"/>
        <v>0</v>
      </c>
      <c r="K30" s="168">
        <f t="shared" si="5"/>
        <v>1</v>
      </c>
      <c r="L30" s="168">
        <f t="shared" si="5"/>
        <v>0</v>
      </c>
      <c r="M30" s="168">
        <f t="shared" si="5"/>
        <v>0</v>
      </c>
      <c r="N30" s="168">
        <f t="shared" si="5"/>
        <v>2</v>
      </c>
      <c r="O30" s="168">
        <f t="shared" si="5"/>
        <v>2</v>
      </c>
      <c r="P30" s="168">
        <f t="shared" si="5"/>
        <v>0</v>
      </c>
      <c r="Q30" s="168">
        <f t="shared" si="5"/>
        <v>1</v>
      </c>
      <c r="R30" s="168">
        <f t="shared" si="5"/>
        <v>2</v>
      </c>
      <c r="S30" s="168">
        <f t="shared" si="5"/>
        <v>0</v>
      </c>
      <c r="T30" s="168">
        <f t="shared" si="5"/>
        <v>0</v>
      </c>
      <c r="U30" s="168">
        <f t="shared" si="5"/>
        <v>2</v>
      </c>
      <c r="V30" s="168">
        <f t="shared" si="5"/>
        <v>1</v>
      </c>
      <c r="W30" s="168">
        <f t="shared" si="5"/>
        <v>2</v>
      </c>
      <c r="X30" s="168">
        <f t="shared" si="5"/>
        <v>-1</v>
      </c>
      <c r="Y30" s="168">
        <f t="shared" si="5"/>
        <v>0</v>
      </c>
      <c r="Z30" s="168">
        <f t="shared" si="5"/>
        <v>0</v>
      </c>
      <c r="AA30" s="168">
        <f t="shared" si="5"/>
        <v>2</v>
      </c>
      <c r="AB30" s="993">
        <f t="shared" si="5"/>
        <v>2</v>
      </c>
      <c r="AC30" s="991">
        <f t="shared" si="5"/>
        <v>2</v>
      </c>
      <c r="AD30" s="979">
        <v>1</v>
      </c>
      <c r="AE30" s="223">
        <f t="shared" si="4"/>
        <v>22</v>
      </c>
    </row>
    <row r="31" spans="1:33" x14ac:dyDescent="0.25">
      <c r="A31" s="165" t="s">
        <v>340</v>
      </c>
      <c r="B31" s="641">
        <f>B27-B29</f>
        <v>8378</v>
      </c>
      <c r="C31" s="641">
        <f t="shared" ref="C31:AC31" si="6">C27-C29</f>
        <v>0</v>
      </c>
      <c r="D31" s="641">
        <f t="shared" si="6"/>
        <v>0</v>
      </c>
      <c r="E31" s="641">
        <f t="shared" si="6"/>
        <v>0</v>
      </c>
      <c r="F31" s="641">
        <f t="shared" si="6"/>
        <v>9937</v>
      </c>
      <c r="G31" s="641">
        <f t="shared" si="6"/>
        <v>-223</v>
      </c>
      <c r="H31" s="641">
        <f t="shared" si="6"/>
        <v>0</v>
      </c>
      <c r="I31" s="641">
        <f t="shared" si="6"/>
        <v>26422</v>
      </c>
      <c r="J31" s="641">
        <f t="shared" si="6"/>
        <v>1462</v>
      </c>
      <c r="K31" s="641">
        <f t="shared" si="6"/>
        <v>78928</v>
      </c>
      <c r="L31" s="641">
        <f t="shared" si="6"/>
        <v>0</v>
      </c>
      <c r="M31" s="641">
        <f t="shared" si="6"/>
        <v>0</v>
      </c>
      <c r="N31" s="641">
        <f t="shared" si="6"/>
        <v>15298</v>
      </c>
      <c r="O31" s="641">
        <f t="shared" si="6"/>
        <v>24627</v>
      </c>
      <c r="P31" s="641">
        <f t="shared" si="6"/>
        <v>0</v>
      </c>
      <c r="Q31" s="641">
        <f t="shared" si="6"/>
        <v>8092</v>
      </c>
      <c r="R31" s="641">
        <f t="shared" si="6"/>
        <v>77137</v>
      </c>
      <c r="S31" s="641">
        <f t="shared" si="6"/>
        <v>0</v>
      </c>
      <c r="T31" s="641">
        <f t="shared" si="6"/>
        <v>0</v>
      </c>
      <c r="U31" s="641">
        <f t="shared" si="6"/>
        <v>25798</v>
      </c>
      <c r="V31" s="641">
        <f t="shared" si="6"/>
        <v>6798</v>
      </c>
      <c r="W31" s="641">
        <f t="shared" si="6"/>
        <v>44092</v>
      </c>
      <c r="X31" s="641">
        <f t="shared" si="6"/>
        <v>-14963</v>
      </c>
      <c r="Y31" s="641">
        <f t="shared" si="6"/>
        <v>0</v>
      </c>
      <c r="Z31" s="641">
        <f t="shared" si="6"/>
        <v>0</v>
      </c>
      <c r="AA31" s="641">
        <f t="shared" si="6"/>
        <v>20858</v>
      </c>
      <c r="AB31" s="994">
        <f t="shared" si="6"/>
        <v>20043</v>
      </c>
      <c r="AC31" s="992">
        <f t="shared" si="6"/>
        <v>29225</v>
      </c>
      <c r="AD31" s="982">
        <v>52246</v>
      </c>
      <c r="AE31" s="1016">
        <f t="shared" si="4"/>
        <v>434155</v>
      </c>
      <c r="AF31" s="27"/>
      <c r="AG31" s="27"/>
    </row>
    <row r="32" spans="1:33" x14ac:dyDescent="0.25">
      <c r="A32" s="639"/>
      <c r="B32" s="219"/>
      <c r="C32" s="220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0"/>
      <c r="Q32" s="220"/>
      <c r="R32" s="220"/>
      <c r="S32" s="220"/>
      <c r="T32" s="220"/>
      <c r="U32" s="220"/>
      <c r="V32" s="220"/>
      <c r="W32" s="220"/>
      <c r="X32" s="220"/>
      <c r="Y32" s="220"/>
      <c r="Z32" s="220"/>
      <c r="AA32" s="220"/>
      <c r="AB32" s="220"/>
      <c r="AC32" s="1001"/>
      <c r="AD32" s="999"/>
      <c r="AE32" s="242"/>
    </row>
    <row r="33" spans="1:33" ht="23.25" x14ac:dyDescent="0.25">
      <c r="A33" s="627" t="s">
        <v>347</v>
      </c>
      <c r="B33" s="642">
        <v>43101</v>
      </c>
      <c r="C33" s="196">
        <v>43102</v>
      </c>
      <c r="D33" s="196">
        <v>43103</v>
      </c>
      <c r="E33" s="196">
        <v>43104</v>
      </c>
      <c r="F33" s="196">
        <v>43105</v>
      </c>
      <c r="G33" s="196">
        <v>43106</v>
      </c>
      <c r="H33" s="196">
        <v>43107</v>
      </c>
      <c r="I33" s="196">
        <v>43108</v>
      </c>
      <c r="J33" s="196">
        <v>43109</v>
      </c>
      <c r="K33" s="196">
        <v>43110</v>
      </c>
      <c r="L33" s="196">
        <v>43111</v>
      </c>
      <c r="M33" s="196">
        <v>43112</v>
      </c>
      <c r="N33" s="196">
        <v>43113</v>
      </c>
      <c r="O33" s="196">
        <v>43114</v>
      </c>
      <c r="P33" s="196">
        <v>43115</v>
      </c>
      <c r="Q33" s="196">
        <v>43116</v>
      </c>
      <c r="R33" s="196">
        <v>43117</v>
      </c>
      <c r="S33" s="196">
        <v>43118</v>
      </c>
      <c r="T33" s="196">
        <v>43119</v>
      </c>
      <c r="U33" s="196">
        <v>43120</v>
      </c>
      <c r="V33" s="196">
        <v>43121</v>
      </c>
      <c r="W33" s="196">
        <v>43122</v>
      </c>
      <c r="X33" s="196">
        <v>43123</v>
      </c>
      <c r="Y33" s="196">
        <v>43124</v>
      </c>
      <c r="Z33" s="196">
        <v>43125</v>
      </c>
      <c r="AA33" s="196">
        <v>43126</v>
      </c>
      <c r="AB33" s="196">
        <v>43127</v>
      </c>
      <c r="AC33" s="1002">
        <v>43128</v>
      </c>
      <c r="AD33" s="1000">
        <v>45351</v>
      </c>
      <c r="AE33" s="243" t="s">
        <v>344</v>
      </c>
    </row>
    <row r="34" spans="1:33" x14ac:dyDescent="0.25">
      <c r="A34" s="161" t="s">
        <v>110</v>
      </c>
      <c r="B34" s="551">
        <f t="shared" ref="B34:AB34" si="7">(B18-B2)/B2</f>
        <v>0</v>
      </c>
      <c r="C34" s="562">
        <f>(C18-C2)/C2</f>
        <v>13</v>
      </c>
      <c r="D34" s="562">
        <f>(D18-D2)/D2</f>
        <v>20</v>
      </c>
      <c r="E34" s="562">
        <f t="shared" si="7"/>
        <v>0.44444444444444442</v>
      </c>
      <c r="F34" s="562">
        <f t="shared" si="7"/>
        <v>-0.625</v>
      </c>
      <c r="G34" s="562">
        <f t="shared" si="7"/>
        <v>-0.7142857142857143</v>
      </c>
      <c r="H34" s="562">
        <f t="shared" si="7"/>
        <v>-0.6</v>
      </c>
      <c r="I34" s="562">
        <f t="shared" si="7"/>
        <v>-0.6</v>
      </c>
      <c r="J34" s="562">
        <f t="shared" si="7"/>
        <v>2</v>
      </c>
      <c r="K34" s="562">
        <f t="shared" si="7"/>
        <v>-0.8</v>
      </c>
      <c r="L34" s="562">
        <f t="shared" si="7"/>
        <v>-0.76923076923076927</v>
      </c>
      <c r="M34" s="562">
        <f t="shared" si="7"/>
        <v>-0.73684210526315785</v>
      </c>
      <c r="N34" s="562">
        <f t="shared" si="7"/>
        <v>-0.5714285714285714</v>
      </c>
      <c r="O34" s="562">
        <f t="shared" si="7"/>
        <v>4</v>
      </c>
      <c r="P34" s="562">
        <f t="shared" si="7"/>
        <v>-0.2</v>
      </c>
      <c r="Q34" s="562">
        <f t="shared" si="7"/>
        <v>5</v>
      </c>
      <c r="R34" s="562">
        <f t="shared" si="7"/>
        <v>0</v>
      </c>
      <c r="S34" s="562">
        <f t="shared" si="7"/>
        <v>-0.44444444444444442</v>
      </c>
      <c r="T34" s="562">
        <f t="shared" si="7"/>
        <v>-0.16666666666666666</v>
      </c>
      <c r="U34" s="562">
        <f t="shared" si="7"/>
        <v>0</v>
      </c>
      <c r="V34" s="562">
        <f t="shared" si="7"/>
        <v>-0.22222222222222221</v>
      </c>
      <c r="W34" s="562">
        <f t="shared" si="7"/>
        <v>-0.54545454545454541</v>
      </c>
      <c r="X34" s="562">
        <f t="shared" si="7"/>
        <v>-0.625</v>
      </c>
      <c r="Y34" s="562">
        <f t="shared" si="7"/>
        <v>0</v>
      </c>
      <c r="Z34" s="562">
        <f t="shared" si="7"/>
        <v>-0.25</v>
      </c>
      <c r="AA34" s="562">
        <f>(AA18-AA2)/AA2</f>
        <v>1</v>
      </c>
      <c r="AB34" s="562">
        <f t="shared" si="7"/>
        <v>2</v>
      </c>
      <c r="AC34" s="917">
        <f>(AC18-AC2)/AC2</f>
        <v>5</v>
      </c>
      <c r="AD34" s="954" t="e">
        <f>(AD18-AD2)/AD2</f>
        <v>#DIV/0!</v>
      </c>
      <c r="AE34" s="563">
        <f>(AE18-AE2)/AE2</f>
        <v>-3.4883720930232558E-2</v>
      </c>
    </row>
    <row r="35" spans="1:33" x14ac:dyDescent="0.25">
      <c r="A35" s="163" t="s">
        <v>331</v>
      </c>
      <c r="B35" s="244">
        <f>(B23-B7)/B7</f>
        <v>-0.2</v>
      </c>
      <c r="C35" s="244" t="e">
        <f t="shared" ref="C35:AB35" si="8">(C23-C7)/C7</f>
        <v>#DIV/0!</v>
      </c>
      <c r="D35" s="244" t="e">
        <f t="shared" si="8"/>
        <v>#DIV/0!</v>
      </c>
      <c r="E35" s="244">
        <f t="shared" si="8"/>
        <v>0.5</v>
      </c>
      <c r="F35" s="244">
        <f t="shared" si="8"/>
        <v>-0.16666666666666666</v>
      </c>
      <c r="G35" s="244">
        <f t="shared" si="8"/>
        <v>-0.2</v>
      </c>
      <c r="H35" s="244">
        <f t="shared" si="8"/>
        <v>0</v>
      </c>
      <c r="I35" s="244">
        <f t="shared" si="8"/>
        <v>0</v>
      </c>
      <c r="J35" s="244" t="e">
        <f t="shared" si="8"/>
        <v>#DIV/0!</v>
      </c>
      <c r="K35" s="244" t="e">
        <f t="shared" si="8"/>
        <v>#DIV/0!</v>
      </c>
      <c r="L35" s="244">
        <f t="shared" si="8"/>
        <v>-1</v>
      </c>
      <c r="M35" s="244">
        <f t="shared" si="8"/>
        <v>-0.8</v>
      </c>
      <c r="N35" s="244">
        <f t="shared" si="8"/>
        <v>-0.5</v>
      </c>
      <c r="O35" s="244">
        <f t="shared" si="8"/>
        <v>1</v>
      </c>
      <c r="P35" s="244">
        <f t="shared" si="8"/>
        <v>-0.8</v>
      </c>
      <c r="Q35" s="244" t="e">
        <f t="shared" si="8"/>
        <v>#DIV/0!</v>
      </c>
      <c r="R35" s="244" t="e">
        <f t="shared" si="8"/>
        <v>#DIV/0!</v>
      </c>
      <c r="S35" s="244" t="e">
        <f t="shared" si="8"/>
        <v>#DIV/0!</v>
      </c>
      <c r="T35" s="244">
        <f t="shared" si="8"/>
        <v>-1</v>
      </c>
      <c r="U35" s="244">
        <f>(U23-U7)/U7</f>
        <v>-0.66666666666666663</v>
      </c>
      <c r="V35" s="244">
        <f t="shared" si="8"/>
        <v>0.66666666666666663</v>
      </c>
      <c r="W35" s="244">
        <f t="shared" si="8"/>
        <v>0.66666666666666663</v>
      </c>
      <c r="X35" s="244" t="e">
        <f t="shared" si="8"/>
        <v>#DIV/0!</v>
      </c>
      <c r="Y35" s="244" t="e">
        <f t="shared" si="8"/>
        <v>#DIV/0!</v>
      </c>
      <c r="Z35" s="244">
        <f t="shared" si="8"/>
        <v>-1</v>
      </c>
      <c r="AA35" s="244">
        <f t="shared" si="8"/>
        <v>-0.5</v>
      </c>
      <c r="AB35" s="244">
        <f t="shared" si="8"/>
        <v>-0.33333333333333331</v>
      </c>
      <c r="AC35" s="244">
        <f>(AC23-AC7)/AC7</f>
        <v>2</v>
      </c>
      <c r="AD35" s="983" t="e">
        <f>(AD23-AD7)/AD7</f>
        <v>#DIV/0!</v>
      </c>
      <c r="AE35" s="245">
        <f>(AE23-AE7)/AE7</f>
        <v>-8.6419753086419748E-2</v>
      </c>
    </row>
    <row r="36" spans="1:33" x14ac:dyDescent="0.25">
      <c r="A36" s="163" t="s">
        <v>332</v>
      </c>
      <c r="B36" s="199">
        <f>(B24-B8)/B8</f>
        <v>-0.8571428571428571</v>
      </c>
      <c r="C36" s="199">
        <f t="shared" ref="C36:AC36" si="9">(C24-C8)/C8</f>
        <v>-0.875</v>
      </c>
      <c r="D36" s="199" t="e">
        <f t="shared" si="9"/>
        <v>#DIV/0!</v>
      </c>
      <c r="E36" s="199">
        <f t="shared" si="9"/>
        <v>-1</v>
      </c>
      <c r="F36" s="199">
        <f t="shared" si="9"/>
        <v>-0.5714285714285714</v>
      </c>
      <c r="G36" s="199">
        <f t="shared" si="9"/>
        <v>0.4</v>
      </c>
      <c r="H36" s="199">
        <f t="shared" si="9"/>
        <v>-0.55555555555555558</v>
      </c>
      <c r="I36" s="199">
        <f t="shared" si="9"/>
        <v>-0.55555555555555558</v>
      </c>
      <c r="J36" s="199">
        <f t="shared" si="9"/>
        <v>-0.25</v>
      </c>
      <c r="K36" s="199" t="e">
        <f t="shared" si="9"/>
        <v>#DIV/0!</v>
      </c>
      <c r="L36" s="199">
        <f t="shared" si="9"/>
        <v>-1</v>
      </c>
      <c r="M36" s="199">
        <f t="shared" si="9"/>
        <v>0.66666666666666663</v>
      </c>
      <c r="N36" s="199">
        <f t="shared" si="9"/>
        <v>-0.66666666666666663</v>
      </c>
      <c r="O36" s="199">
        <f t="shared" si="9"/>
        <v>-0.66666666666666663</v>
      </c>
      <c r="P36" s="199">
        <f t="shared" si="9"/>
        <v>0.2</v>
      </c>
      <c r="Q36" s="199">
        <f t="shared" si="9"/>
        <v>-0.83333333333333337</v>
      </c>
      <c r="R36" s="199">
        <f t="shared" si="9"/>
        <v>1</v>
      </c>
      <c r="S36" s="199">
        <f t="shared" si="9"/>
        <v>-1</v>
      </c>
      <c r="T36" s="199">
        <f t="shared" si="9"/>
        <v>-0.2857142857142857</v>
      </c>
      <c r="U36" s="199">
        <f t="shared" si="9"/>
        <v>-0.5714285714285714</v>
      </c>
      <c r="V36" s="199">
        <f t="shared" si="9"/>
        <v>0.33333333333333331</v>
      </c>
      <c r="W36" s="199">
        <f t="shared" si="9"/>
        <v>-0.2</v>
      </c>
      <c r="X36" s="199">
        <f t="shared" si="9"/>
        <v>-0.4</v>
      </c>
      <c r="Y36" s="199" t="e">
        <f t="shared" si="9"/>
        <v>#DIV/0!</v>
      </c>
      <c r="Z36" s="199">
        <f t="shared" si="9"/>
        <v>-1</v>
      </c>
      <c r="AA36" s="199">
        <f t="shared" si="9"/>
        <v>0.33333333333333331</v>
      </c>
      <c r="AB36" s="199">
        <f t="shared" si="9"/>
        <v>0</v>
      </c>
      <c r="AC36" s="199">
        <f t="shared" si="9"/>
        <v>-0.33333333333333331</v>
      </c>
      <c r="AD36" s="578" t="e">
        <f>(AD24-AD8)/AD8</f>
        <v>#DIV/0!</v>
      </c>
      <c r="AE36" s="224">
        <f>(AE24-AE8)/AE8</f>
        <v>-0.31967213114754101</v>
      </c>
    </row>
    <row r="37" spans="1:33" x14ac:dyDescent="0.25">
      <c r="A37" s="164" t="s">
        <v>342</v>
      </c>
      <c r="B37" s="200">
        <f>(B26-B10)/B10</f>
        <v>-0.5</v>
      </c>
      <c r="C37" s="200" t="e">
        <f t="shared" ref="C37:AB37" si="10">(C26-C10)/C10</f>
        <v>#DIV/0!</v>
      </c>
      <c r="D37" s="200" t="e">
        <f t="shared" si="10"/>
        <v>#DIV/0!</v>
      </c>
      <c r="E37" s="200">
        <f t="shared" si="10"/>
        <v>-1</v>
      </c>
      <c r="F37" s="200">
        <f t="shared" si="10"/>
        <v>0</v>
      </c>
      <c r="G37" s="200" t="e">
        <f t="shared" si="10"/>
        <v>#DIV/0!</v>
      </c>
      <c r="H37" s="200">
        <f t="shared" si="10"/>
        <v>-1</v>
      </c>
      <c r="I37" s="200" t="e">
        <f t="shared" si="10"/>
        <v>#DIV/0!</v>
      </c>
      <c r="J37" s="200" t="e">
        <f t="shared" si="10"/>
        <v>#DIV/0!</v>
      </c>
      <c r="K37" s="200">
        <f t="shared" si="10"/>
        <v>0</v>
      </c>
      <c r="L37" s="200" t="e">
        <f t="shared" si="10"/>
        <v>#DIV/0!</v>
      </c>
      <c r="M37" s="200">
        <f t="shared" si="10"/>
        <v>-1</v>
      </c>
      <c r="N37" s="200">
        <f t="shared" si="10"/>
        <v>0</v>
      </c>
      <c r="O37" s="200">
        <f t="shared" si="10"/>
        <v>1</v>
      </c>
      <c r="P37" s="200">
        <f t="shared" si="10"/>
        <v>-1</v>
      </c>
      <c r="Q37" s="200" t="e">
        <f t="shared" si="10"/>
        <v>#DIV/0!</v>
      </c>
      <c r="R37" s="200" t="e">
        <f t="shared" si="10"/>
        <v>#DIV/0!</v>
      </c>
      <c r="S37" s="200">
        <f t="shared" si="10"/>
        <v>-1</v>
      </c>
      <c r="T37" s="200">
        <f t="shared" si="10"/>
        <v>-1</v>
      </c>
      <c r="U37" s="200" t="e">
        <f t="shared" si="10"/>
        <v>#DIV/0!</v>
      </c>
      <c r="V37" s="200">
        <f t="shared" si="10"/>
        <v>-0.5</v>
      </c>
      <c r="W37" s="200">
        <f t="shared" si="10"/>
        <v>0</v>
      </c>
      <c r="X37" s="200" t="e">
        <f t="shared" si="10"/>
        <v>#DIV/0!</v>
      </c>
      <c r="Y37" s="200">
        <f t="shared" si="10"/>
        <v>-1</v>
      </c>
      <c r="Z37" s="200" t="e">
        <f t="shared" si="10"/>
        <v>#DIV/0!</v>
      </c>
      <c r="AA37" s="200" t="e">
        <f t="shared" si="10"/>
        <v>#DIV/0!</v>
      </c>
      <c r="AB37" s="200">
        <f t="shared" si="10"/>
        <v>1</v>
      </c>
      <c r="AC37" s="200">
        <f>(AC26-AC10)/AC10</f>
        <v>-0.5</v>
      </c>
      <c r="AD37" s="580" t="e">
        <f>(AD30-AD14)/AD14</f>
        <v>#DIV/0!</v>
      </c>
      <c r="AE37" s="225">
        <f>(AE26-AE10)/AE10</f>
        <v>-0.10714285714285714</v>
      </c>
    </row>
    <row r="38" spans="1:33" x14ac:dyDescent="0.25">
      <c r="A38" s="183" t="s">
        <v>343</v>
      </c>
      <c r="B38" s="558">
        <f>(B27-B11)/B11</f>
        <v>-0.40552047115589301</v>
      </c>
      <c r="C38" s="558" t="e">
        <f t="shared" ref="C38:AC38" si="11">(C27-C11)/C11</f>
        <v>#DIV/0!</v>
      </c>
      <c r="D38" s="558" t="e">
        <f t="shared" si="11"/>
        <v>#DIV/0!</v>
      </c>
      <c r="E38" s="558">
        <f t="shared" si="11"/>
        <v>-1</v>
      </c>
      <c r="F38" s="558">
        <f t="shared" si="11"/>
        <v>0.5528988904516331</v>
      </c>
      <c r="G38" s="558">
        <f t="shared" si="11"/>
        <v>-1.4579055441478439</v>
      </c>
      <c r="H38" s="558">
        <f t="shared" si="11"/>
        <v>-1</v>
      </c>
      <c r="I38" s="558" t="e">
        <f t="shared" si="11"/>
        <v>#DIV/0!</v>
      </c>
      <c r="J38" s="558" t="e">
        <f t="shared" si="11"/>
        <v>#DIV/0!</v>
      </c>
      <c r="K38" s="558">
        <f t="shared" si="11"/>
        <v>27.25921947726459</v>
      </c>
      <c r="L38" s="558" t="e">
        <f t="shared" si="11"/>
        <v>#DIV/0!</v>
      </c>
      <c r="M38" s="558">
        <f t="shared" si="11"/>
        <v>-1</v>
      </c>
      <c r="N38" s="558">
        <f t="shared" si="11"/>
        <v>-0.63935121882219814</v>
      </c>
      <c r="O38" s="558">
        <f t="shared" si="11"/>
        <v>2.4294666480991505</v>
      </c>
      <c r="P38" s="558">
        <f t="shared" si="11"/>
        <v>-1</v>
      </c>
      <c r="Q38" s="558" t="e">
        <f t="shared" si="11"/>
        <v>#DIV/0!</v>
      </c>
      <c r="R38" s="558" t="e">
        <f t="shared" si="11"/>
        <v>#DIV/0!</v>
      </c>
      <c r="S38" s="558">
        <f t="shared" si="11"/>
        <v>-1</v>
      </c>
      <c r="T38" s="558">
        <f t="shared" si="11"/>
        <v>-1</v>
      </c>
      <c r="U38" s="558" t="e">
        <f t="shared" si="11"/>
        <v>#DIV/0!</v>
      </c>
      <c r="V38" s="558">
        <f t="shared" si="11"/>
        <v>-0.79924399031362592</v>
      </c>
      <c r="W38" s="558">
        <f t="shared" si="11"/>
        <v>0.78416218184761055</v>
      </c>
      <c r="X38" s="558" t="e">
        <f t="shared" si="11"/>
        <v>#DIV/0!</v>
      </c>
      <c r="Y38" s="558">
        <f t="shared" si="11"/>
        <v>-1</v>
      </c>
      <c r="Z38" s="558">
        <f t="shared" si="11"/>
        <v>-1</v>
      </c>
      <c r="AA38" s="558" t="e">
        <f t="shared" si="11"/>
        <v>#DIV/0!</v>
      </c>
      <c r="AB38" s="558">
        <f t="shared" si="11"/>
        <v>2.2135642135642137</v>
      </c>
      <c r="AC38" s="558">
        <f t="shared" si="11"/>
        <v>-0.57744747914347272</v>
      </c>
      <c r="AD38" s="984" t="e">
        <f>(AD31-AD15)/AD15</f>
        <v>#DIV/0!</v>
      </c>
      <c r="AE38" s="564">
        <f>(AE27-AE11)/AE11</f>
        <v>0.38930546790897952</v>
      </c>
    </row>
    <row r="39" spans="1:33" x14ac:dyDescent="0.25">
      <c r="A39" s="239"/>
      <c r="B39" s="240"/>
      <c r="C39" s="240"/>
      <c r="D39" s="240"/>
      <c r="E39" s="240"/>
      <c r="F39" s="240"/>
      <c r="G39" s="240"/>
      <c r="H39" s="240"/>
      <c r="I39" s="240"/>
      <c r="J39" s="240"/>
      <c r="K39" s="240"/>
      <c r="L39" s="240"/>
      <c r="M39" s="240"/>
      <c r="N39" s="240"/>
      <c r="O39" s="240"/>
      <c r="P39" s="240"/>
      <c r="Q39" s="240"/>
      <c r="R39" s="240"/>
      <c r="S39" s="240"/>
      <c r="T39" s="240"/>
      <c r="U39" s="240"/>
      <c r="V39" s="240"/>
      <c r="W39" s="240"/>
      <c r="X39" s="240"/>
      <c r="Y39" s="240"/>
      <c r="Z39" s="240"/>
      <c r="AA39" s="240"/>
      <c r="AB39" s="240"/>
      <c r="AC39" s="997"/>
      <c r="AD39" s="997"/>
      <c r="AE39" s="1054"/>
    </row>
    <row r="40" spans="1:33" ht="23.25" x14ac:dyDescent="0.25">
      <c r="A40" s="201" t="s">
        <v>348</v>
      </c>
      <c r="B40" s="202">
        <v>43101</v>
      </c>
      <c r="C40" s="186">
        <v>43102</v>
      </c>
      <c r="D40" s="186">
        <v>43103</v>
      </c>
      <c r="E40" s="186">
        <v>43104</v>
      </c>
      <c r="F40" s="186">
        <v>43105</v>
      </c>
      <c r="G40" s="186">
        <v>43106</v>
      </c>
      <c r="H40" s="186">
        <v>43107</v>
      </c>
      <c r="I40" s="186">
        <v>43108</v>
      </c>
      <c r="J40" s="186">
        <v>43109</v>
      </c>
      <c r="K40" s="186">
        <v>43110</v>
      </c>
      <c r="L40" s="186">
        <v>43111</v>
      </c>
      <c r="M40" s="186">
        <v>43112</v>
      </c>
      <c r="N40" s="186">
        <v>43113</v>
      </c>
      <c r="O40" s="186">
        <v>43114</v>
      </c>
      <c r="P40" s="186">
        <v>43115</v>
      </c>
      <c r="Q40" s="186">
        <v>43116</v>
      </c>
      <c r="R40" s="186">
        <v>43117</v>
      </c>
      <c r="S40" s="186">
        <v>43118</v>
      </c>
      <c r="T40" s="186">
        <v>43119</v>
      </c>
      <c r="U40" s="186">
        <v>43120</v>
      </c>
      <c r="V40" s="186">
        <v>43121</v>
      </c>
      <c r="W40" s="186">
        <v>43122</v>
      </c>
      <c r="X40" s="186">
        <v>43123</v>
      </c>
      <c r="Y40" s="186">
        <v>43124</v>
      </c>
      <c r="Z40" s="186">
        <v>43125</v>
      </c>
      <c r="AA40" s="186">
        <v>43126</v>
      </c>
      <c r="AB40" s="241">
        <v>43127</v>
      </c>
      <c r="AC40" s="998">
        <v>43128</v>
      </c>
      <c r="AD40" s="985">
        <v>45351</v>
      </c>
      <c r="AE40" s="644" t="s">
        <v>344</v>
      </c>
      <c r="AF40" s="976"/>
      <c r="AG40" s="217"/>
    </row>
    <row r="41" spans="1:33" x14ac:dyDescent="0.25">
      <c r="A41" s="190" t="s">
        <v>302</v>
      </c>
      <c r="B41" s="203">
        <v>2</v>
      </c>
      <c r="C41" s="188">
        <v>3</v>
      </c>
      <c r="D41" s="188">
        <v>3</v>
      </c>
      <c r="E41" s="188">
        <v>6</v>
      </c>
      <c r="F41" s="188">
        <v>0</v>
      </c>
      <c r="G41" s="188">
        <v>0</v>
      </c>
      <c r="H41" s="188">
        <v>2</v>
      </c>
      <c r="I41" s="188">
        <v>1</v>
      </c>
      <c r="J41" s="188">
        <v>2</v>
      </c>
      <c r="K41" s="188">
        <v>0</v>
      </c>
      <c r="L41" s="188">
        <v>0</v>
      </c>
      <c r="M41" s="188">
        <v>0</v>
      </c>
      <c r="N41" s="188">
        <v>0</v>
      </c>
      <c r="O41" s="188">
        <v>3</v>
      </c>
      <c r="P41" s="188">
        <v>1</v>
      </c>
      <c r="Q41" s="188">
        <v>3</v>
      </c>
      <c r="R41" s="188">
        <v>0</v>
      </c>
      <c r="S41" s="188">
        <v>1</v>
      </c>
      <c r="T41" s="188">
        <v>0</v>
      </c>
      <c r="U41" s="188">
        <v>0</v>
      </c>
      <c r="V41" s="188">
        <v>3</v>
      </c>
      <c r="W41" s="188">
        <v>3</v>
      </c>
      <c r="X41" s="188">
        <v>0</v>
      </c>
      <c r="Y41" s="188">
        <v>0</v>
      </c>
      <c r="Z41" s="188">
        <v>0</v>
      </c>
      <c r="AA41" s="188">
        <v>0</v>
      </c>
      <c r="AB41" s="189">
        <v>0</v>
      </c>
      <c r="AC41" s="996">
        <v>3</v>
      </c>
      <c r="AD41" s="986">
        <v>4</v>
      </c>
      <c r="AE41" s="1055">
        <v>47</v>
      </c>
    </row>
    <row r="42" spans="1:33" x14ac:dyDescent="0.25">
      <c r="A42" s="192" t="s">
        <v>349</v>
      </c>
      <c r="B42" s="11">
        <v>2</v>
      </c>
      <c r="C42" s="12">
        <v>1</v>
      </c>
      <c r="D42" s="12">
        <v>0</v>
      </c>
      <c r="E42" s="12">
        <v>0</v>
      </c>
      <c r="F42" s="12">
        <v>5</v>
      </c>
      <c r="G42" s="12">
        <v>4</v>
      </c>
      <c r="H42" s="12">
        <v>2</v>
      </c>
      <c r="I42" s="12">
        <v>1</v>
      </c>
      <c r="J42" s="12">
        <v>1</v>
      </c>
      <c r="K42" s="12">
        <v>0</v>
      </c>
      <c r="L42" s="12">
        <v>0</v>
      </c>
      <c r="M42" s="12">
        <v>2</v>
      </c>
      <c r="N42" s="12">
        <v>3</v>
      </c>
      <c r="O42" s="12">
        <v>1</v>
      </c>
      <c r="P42" s="12">
        <v>0</v>
      </c>
      <c r="Q42" s="12">
        <v>2</v>
      </c>
      <c r="R42" s="12">
        <v>0</v>
      </c>
      <c r="S42" s="12">
        <v>0</v>
      </c>
      <c r="T42" s="12">
        <v>0</v>
      </c>
      <c r="U42" s="12">
        <v>1</v>
      </c>
      <c r="V42" s="12">
        <v>2</v>
      </c>
      <c r="W42" s="12">
        <v>2</v>
      </c>
      <c r="X42" s="12">
        <v>2</v>
      </c>
      <c r="Y42" s="12">
        <v>0</v>
      </c>
      <c r="Z42" s="12">
        <v>0</v>
      </c>
      <c r="AA42" s="12">
        <v>1</v>
      </c>
      <c r="AB42" s="191">
        <v>2</v>
      </c>
      <c r="AC42" s="12">
        <v>0</v>
      </c>
      <c r="AD42" s="987">
        <v>2</v>
      </c>
      <c r="AE42" s="192">
        <v>42</v>
      </c>
    </row>
    <row r="43" spans="1:33" x14ac:dyDescent="0.25">
      <c r="A43" s="185" t="s">
        <v>350</v>
      </c>
      <c r="B43" s="204">
        <f>SUM(B41+B42)</f>
        <v>4</v>
      </c>
      <c r="C43" s="205">
        <f t="shared" ref="C43:AC43" si="12">SUM(C41+C42)</f>
        <v>4</v>
      </c>
      <c r="D43" s="205">
        <f t="shared" si="12"/>
        <v>3</v>
      </c>
      <c r="E43" s="205">
        <f t="shared" si="12"/>
        <v>6</v>
      </c>
      <c r="F43" s="205">
        <f t="shared" si="12"/>
        <v>5</v>
      </c>
      <c r="G43" s="205">
        <f t="shared" si="12"/>
        <v>4</v>
      </c>
      <c r="H43" s="205">
        <f t="shared" si="12"/>
        <v>4</v>
      </c>
      <c r="I43" s="205">
        <f t="shared" si="12"/>
        <v>2</v>
      </c>
      <c r="J43" s="205">
        <f t="shared" si="12"/>
        <v>3</v>
      </c>
      <c r="K43" s="205">
        <f t="shared" si="12"/>
        <v>0</v>
      </c>
      <c r="L43" s="205">
        <f t="shared" si="12"/>
        <v>0</v>
      </c>
      <c r="M43" s="205">
        <f t="shared" si="12"/>
        <v>2</v>
      </c>
      <c r="N43" s="205">
        <f t="shared" si="12"/>
        <v>3</v>
      </c>
      <c r="O43" s="205">
        <f t="shared" si="12"/>
        <v>4</v>
      </c>
      <c r="P43" s="205">
        <f t="shared" si="12"/>
        <v>1</v>
      </c>
      <c r="Q43" s="205">
        <f t="shared" si="12"/>
        <v>5</v>
      </c>
      <c r="R43" s="205">
        <f t="shared" si="12"/>
        <v>0</v>
      </c>
      <c r="S43" s="205">
        <f t="shared" si="12"/>
        <v>1</v>
      </c>
      <c r="T43" s="205">
        <f t="shared" si="12"/>
        <v>0</v>
      </c>
      <c r="U43" s="205">
        <f t="shared" si="12"/>
        <v>1</v>
      </c>
      <c r="V43" s="205">
        <f t="shared" si="12"/>
        <v>5</v>
      </c>
      <c r="W43" s="205">
        <f t="shared" si="12"/>
        <v>5</v>
      </c>
      <c r="X43" s="205">
        <f t="shared" si="12"/>
        <v>2</v>
      </c>
      <c r="Y43" s="205">
        <f t="shared" si="12"/>
        <v>0</v>
      </c>
      <c r="Z43" s="205">
        <f t="shared" si="12"/>
        <v>0</v>
      </c>
      <c r="AA43" s="205">
        <v>3</v>
      </c>
      <c r="AB43" s="206">
        <f t="shared" si="12"/>
        <v>2</v>
      </c>
      <c r="AC43" s="205">
        <f t="shared" si="12"/>
        <v>3</v>
      </c>
      <c r="AD43" s="988">
        <v>6</v>
      </c>
      <c r="AE43" s="193">
        <v>89</v>
      </c>
    </row>
    <row r="48" spans="1:33" x14ac:dyDescent="0.25">
      <c r="AE48" s="85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CF84-D291-4D42-A297-598E85C21D2A}">
  <sheetPr>
    <tabColor rgb="FF002060"/>
  </sheetPr>
  <dimension ref="A1:AG44"/>
  <sheetViews>
    <sheetView workbookViewId="0">
      <pane xSplit="1" ySplit="1" topLeftCell="B2" activePane="bottomRight" state="frozen"/>
      <selection pane="topRight"/>
      <selection pane="bottomLeft"/>
      <selection pane="bottomRight" activeCell="AJ23" sqref="AJ23"/>
    </sheetView>
  </sheetViews>
  <sheetFormatPr defaultColWidth="14.7109375" defaultRowHeight="15" x14ac:dyDescent="0.25"/>
  <cols>
    <col min="1" max="1" width="30.7109375" customWidth="1"/>
  </cols>
  <sheetData>
    <row r="1" spans="1:33" ht="23.25" x14ac:dyDescent="0.25">
      <c r="A1" s="613">
        <v>2019</v>
      </c>
      <c r="B1" s="635">
        <v>43160</v>
      </c>
      <c r="C1" s="149">
        <v>43161</v>
      </c>
      <c r="D1" s="149">
        <v>43162</v>
      </c>
      <c r="E1" s="149">
        <v>43163</v>
      </c>
      <c r="F1" s="149">
        <v>43164</v>
      </c>
      <c r="G1" s="149">
        <v>43165</v>
      </c>
      <c r="H1" s="149">
        <v>43166</v>
      </c>
      <c r="I1" s="149">
        <v>43167</v>
      </c>
      <c r="J1" s="149">
        <v>43168</v>
      </c>
      <c r="K1" s="149">
        <v>43169</v>
      </c>
      <c r="L1" s="149">
        <v>43170</v>
      </c>
      <c r="M1" s="149">
        <v>43171</v>
      </c>
      <c r="N1" s="149">
        <v>43172</v>
      </c>
      <c r="O1" s="149">
        <v>43173</v>
      </c>
      <c r="P1" s="149">
        <v>43174</v>
      </c>
      <c r="Q1" s="149">
        <v>43175</v>
      </c>
      <c r="R1" s="149">
        <v>43176</v>
      </c>
      <c r="S1" s="149">
        <v>43177</v>
      </c>
      <c r="T1" s="149">
        <v>43178</v>
      </c>
      <c r="U1" s="149">
        <v>43179</v>
      </c>
      <c r="V1" s="149">
        <v>43180</v>
      </c>
      <c r="W1" s="149">
        <v>43181</v>
      </c>
      <c r="X1" s="149">
        <v>43182</v>
      </c>
      <c r="Y1" s="149">
        <v>43183</v>
      </c>
      <c r="Z1" s="149">
        <v>43184</v>
      </c>
      <c r="AA1" s="149">
        <v>43185</v>
      </c>
      <c r="AB1" s="149">
        <v>43186</v>
      </c>
      <c r="AC1" s="150">
        <v>43187</v>
      </c>
      <c r="AD1" s="150">
        <v>43188</v>
      </c>
      <c r="AE1" s="150">
        <v>43189</v>
      </c>
      <c r="AF1" s="150">
        <v>43190</v>
      </c>
      <c r="AG1" s="543" t="s">
        <v>344</v>
      </c>
    </row>
    <row r="2" spans="1:33" x14ac:dyDescent="0.25">
      <c r="A2" s="629" t="s">
        <v>110</v>
      </c>
      <c r="B2" s="110">
        <v>2</v>
      </c>
      <c r="C2" s="110">
        <v>1</v>
      </c>
      <c r="D2" s="110">
        <v>4</v>
      </c>
      <c r="E2" s="110">
        <v>10</v>
      </c>
      <c r="F2" s="110">
        <v>9</v>
      </c>
      <c r="G2" s="110">
        <v>24</v>
      </c>
      <c r="H2" s="110">
        <v>6</v>
      </c>
      <c r="I2" s="110">
        <v>4</v>
      </c>
      <c r="J2" s="110">
        <v>1</v>
      </c>
      <c r="K2" s="110">
        <v>1</v>
      </c>
      <c r="L2" s="110" t="s">
        <v>351</v>
      </c>
      <c r="M2" s="110">
        <v>9</v>
      </c>
      <c r="N2" s="110">
        <v>10</v>
      </c>
      <c r="O2" s="110">
        <v>5</v>
      </c>
      <c r="P2" s="110">
        <v>7</v>
      </c>
      <c r="Q2" s="110">
        <v>3</v>
      </c>
      <c r="R2" s="110">
        <v>4</v>
      </c>
      <c r="S2" s="110">
        <v>14</v>
      </c>
      <c r="T2" s="110">
        <v>6</v>
      </c>
      <c r="U2" s="110">
        <v>8</v>
      </c>
      <c r="V2" s="110">
        <v>4</v>
      </c>
      <c r="W2" s="110">
        <v>7</v>
      </c>
      <c r="X2" s="110">
        <v>7</v>
      </c>
      <c r="Y2" s="110">
        <v>4</v>
      </c>
      <c r="Z2" s="110">
        <v>15</v>
      </c>
      <c r="AA2" s="110">
        <v>8</v>
      </c>
      <c r="AB2" s="110">
        <v>3</v>
      </c>
      <c r="AC2" s="110">
        <v>3</v>
      </c>
      <c r="AD2" s="110">
        <v>4</v>
      </c>
      <c r="AE2" s="110">
        <v>6</v>
      </c>
      <c r="AF2" s="110">
        <v>0</v>
      </c>
      <c r="AG2" s="152">
        <v>201</v>
      </c>
    </row>
    <row r="3" spans="1:33" x14ac:dyDescent="0.25">
      <c r="A3" s="630" t="s">
        <v>327</v>
      </c>
      <c r="B3" s="110">
        <v>0</v>
      </c>
      <c r="C3" s="110">
        <v>1</v>
      </c>
      <c r="D3" s="110">
        <v>0</v>
      </c>
      <c r="E3" s="110">
        <v>1</v>
      </c>
      <c r="F3" s="110">
        <v>1</v>
      </c>
      <c r="G3" s="110">
        <v>13</v>
      </c>
      <c r="H3" s="110">
        <v>2</v>
      </c>
      <c r="I3" s="110">
        <v>2</v>
      </c>
      <c r="J3" s="110">
        <v>0</v>
      </c>
      <c r="K3" s="110">
        <v>0</v>
      </c>
      <c r="L3" s="110">
        <v>1</v>
      </c>
      <c r="M3" s="110">
        <v>1</v>
      </c>
      <c r="N3" s="110">
        <v>0</v>
      </c>
      <c r="O3" s="110">
        <v>0</v>
      </c>
      <c r="P3" s="110">
        <v>0</v>
      </c>
      <c r="Q3" s="110">
        <v>0</v>
      </c>
      <c r="R3" s="110">
        <v>0</v>
      </c>
      <c r="S3" s="110">
        <v>1</v>
      </c>
      <c r="T3" s="110">
        <v>0</v>
      </c>
      <c r="U3" s="110">
        <v>0</v>
      </c>
      <c r="V3" s="110">
        <v>0</v>
      </c>
      <c r="W3" s="110">
        <v>1</v>
      </c>
      <c r="X3" s="110">
        <v>1</v>
      </c>
      <c r="Y3" s="110">
        <v>0</v>
      </c>
      <c r="Z3" s="110">
        <v>1</v>
      </c>
      <c r="AA3" s="110">
        <v>0</v>
      </c>
      <c r="AB3" s="110">
        <v>0</v>
      </c>
      <c r="AC3" s="110">
        <v>1</v>
      </c>
      <c r="AD3" s="110">
        <v>0</v>
      </c>
      <c r="AE3" s="110">
        <v>0</v>
      </c>
      <c r="AF3" s="112">
        <v>0</v>
      </c>
      <c r="AG3" s="152">
        <v>29</v>
      </c>
    </row>
    <row r="4" spans="1:33" x14ac:dyDescent="0.25">
      <c r="A4" s="630" t="s">
        <v>328</v>
      </c>
      <c r="B4" s="110">
        <v>0</v>
      </c>
      <c r="C4" s="110">
        <v>0</v>
      </c>
      <c r="D4" s="110">
        <v>0</v>
      </c>
      <c r="E4" s="110">
        <v>2</v>
      </c>
      <c r="F4" s="110">
        <v>2</v>
      </c>
      <c r="G4" s="110">
        <v>4</v>
      </c>
      <c r="H4" s="110">
        <v>2</v>
      </c>
      <c r="I4" s="110">
        <v>0</v>
      </c>
      <c r="J4" s="110">
        <v>0</v>
      </c>
      <c r="K4" s="110">
        <v>0</v>
      </c>
      <c r="L4" s="110">
        <v>2</v>
      </c>
      <c r="M4" s="110">
        <v>4</v>
      </c>
      <c r="N4" s="110">
        <v>4</v>
      </c>
      <c r="O4" s="110">
        <v>1</v>
      </c>
      <c r="P4" s="110">
        <v>4</v>
      </c>
      <c r="Q4" s="110">
        <v>1</v>
      </c>
      <c r="R4" s="110">
        <v>2</v>
      </c>
      <c r="S4" s="110">
        <v>1</v>
      </c>
      <c r="T4" s="110">
        <v>1</v>
      </c>
      <c r="U4" s="110">
        <v>2</v>
      </c>
      <c r="V4" s="110">
        <v>3</v>
      </c>
      <c r="W4" s="110">
        <v>1</v>
      </c>
      <c r="X4" s="110">
        <v>1</v>
      </c>
      <c r="Y4" s="110">
        <v>1</v>
      </c>
      <c r="Z4" s="110">
        <v>0</v>
      </c>
      <c r="AA4" s="110">
        <v>2</v>
      </c>
      <c r="AB4" s="110">
        <v>0</v>
      </c>
      <c r="AC4" s="110">
        <v>0</v>
      </c>
      <c r="AD4" s="110">
        <v>1</v>
      </c>
      <c r="AE4" s="110">
        <v>3</v>
      </c>
      <c r="AF4" s="112">
        <v>0</v>
      </c>
      <c r="AG4" s="152">
        <v>45</v>
      </c>
    </row>
    <row r="5" spans="1:33" x14ac:dyDescent="0.25">
      <c r="A5" s="630" t="s">
        <v>329</v>
      </c>
      <c r="B5" s="110">
        <v>2</v>
      </c>
      <c r="C5" s="110">
        <v>0</v>
      </c>
      <c r="D5" s="110">
        <v>4</v>
      </c>
      <c r="E5" s="110">
        <v>7</v>
      </c>
      <c r="F5" s="110">
        <v>6</v>
      </c>
      <c r="G5" s="110">
        <v>7</v>
      </c>
      <c r="H5" s="110">
        <v>2</v>
      </c>
      <c r="I5" s="110">
        <v>2</v>
      </c>
      <c r="J5" s="110">
        <v>1</v>
      </c>
      <c r="K5" s="110">
        <v>1</v>
      </c>
      <c r="L5" s="110">
        <v>7</v>
      </c>
      <c r="M5" s="110">
        <v>4</v>
      </c>
      <c r="N5" s="110">
        <v>6</v>
      </c>
      <c r="O5" s="110">
        <v>4</v>
      </c>
      <c r="P5" s="110">
        <v>3</v>
      </c>
      <c r="Q5" s="110">
        <v>2</v>
      </c>
      <c r="R5" s="110">
        <v>2</v>
      </c>
      <c r="S5" s="110">
        <v>12</v>
      </c>
      <c r="T5" s="110">
        <v>5</v>
      </c>
      <c r="U5" s="110">
        <v>6</v>
      </c>
      <c r="V5" s="110">
        <v>1</v>
      </c>
      <c r="W5" s="110">
        <v>5</v>
      </c>
      <c r="X5" s="110">
        <v>5</v>
      </c>
      <c r="Y5" s="110">
        <v>3</v>
      </c>
      <c r="Z5" s="110">
        <v>14</v>
      </c>
      <c r="AA5" s="110">
        <v>6</v>
      </c>
      <c r="AB5" s="110">
        <v>3</v>
      </c>
      <c r="AC5" s="110">
        <v>1</v>
      </c>
      <c r="AD5" s="110">
        <v>3</v>
      </c>
      <c r="AE5" s="110">
        <v>3</v>
      </c>
      <c r="AF5" s="112">
        <v>0</v>
      </c>
      <c r="AG5" s="152">
        <v>130</v>
      </c>
    </row>
    <row r="6" spans="1:33" x14ac:dyDescent="0.25">
      <c r="A6" s="630" t="s">
        <v>330</v>
      </c>
      <c r="B6" s="110">
        <v>0</v>
      </c>
      <c r="C6" s="110">
        <v>0</v>
      </c>
      <c r="D6" s="110">
        <v>0</v>
      </c>
      <c r="E6" s="110">
        <v>0</v>
      </c>
      <c r="F6" s="110">
        <v>0</v>
      </c>
      <c r="G6" s="110">
        <v>0</v>
      </c>
      <c r="H6" s="110">
        <v>0</v>
      </c>
      <c r="I6" s="110">
        <v>0</v>
      </c>
      <c r="J6" s="110">
        <v>0</v>
      </c>
      <c r="K6" s="110">
        <v>0</v>
      </c>
      <c r="L6" s="110">
        <v>0</v>
      </c>
      <c r="M6" s="110">
        <v>0</v>
      </c>
      <c r="N6" s="110">
        <v>0</v>
      </c>
      <c r="O6" s="110">
        <v>0</v>
      </c>
      <c r="P6" s="110">
        <v>0</v>
      </c>
      <c r="Q6" s="110">
        <v>0</v>
      </c>
      <c r="R6" s="110">
        <v>0</v>
      </c>
      <c r="S6" s="110">
        <v>0</v>
      </c>
      <c r="T6" s="110">
        <v>0</v>
      </c>
      <c r="U6" s="110">
        <v>0</v>
      </c>
      <c r="V6" s="110">
        <v>0</v>
      </c>
      <c r="W6" s="110">
        <v>0</v>
      </c>
      <c r="X6" s="110">
        <v>0</v>
      </c>
      <c r="Y6" s="110">
        <v>0</v>
      </c>
      <c r="Z6" s="110">
        <v>0</v>
      </c>
      <c r="AA6" s="110">
        <v>0</v>
      </c>
      <c r="AB6" s="110">
        <v>0</v>
      </c>
      <c r="AC6" s="110">
        <v>1</v>
      </c>
      <c r="AD6" s="110">
        <v>0</v>
      </c>
      <c r="AE6" s="110">
        <v>0</v>
      </c>
      <c r="AF6" s="112">
        <v>0</v>
      </c>
      <c r="AG6" s="152">
        <v>1</v>
      </c>
    </row>
    <row r="7" spans="1:33" x14ac:dyDescent="0.25">
      <c r="A7" s="631" t="s">
        <v>331</v>
      </c>
      <c r="B7" s="123">
        <v>2</v>
      </c>
      <c r="C7" s="123">
        <v>1</v>
      </c>
      <c r="D7" s="123">
        <v>0</v>
      </c>
      <c r="E7" s="123">
        <v>8</v>
      </c>
      <c r="F7" s="123">
        <v>8</v>
      </c>
      <c r="G7" s="123">
        <v>3</v>
      </c>
      <c r="H7" s="123">
        <v>6</v>
      </c>
      <c r="I7" s="123">
        <v>2</v>
      </c>
      <c r="J7" s="123">
        <v>0</v>
      </c>
      <c r="K7" s="123">
        <v>0</v>
      </c>
      <c r="L7" s="123">
        <v>6</v>
      </c>
      <c r="M7" s="123">
        <v>5</v>
      </c>
      <c r="N7" s="123">
        <v>5</v>
      </c>
      <c r="O7" s="123">
        <v>2</v>
      </c>
      <c r="P7" s="123">
        <v>2</v>
      </c>
      <c r="Q7" s="123">
        <v>1</v>
      </c>
      <c r="R7" s="123">
        <v>1</v>
      </c>
      <c r="S7" s="123">
        <v>11</v>
      </c>
      <c r="T7" s="123">
        <v>5</v>
      </c>
      <c r="U7" s="123">
        <v>7</v>
      </c>
      <c r="V7" s="123">
        <v>1</v>
      </c>
      <c r="W7" s="123">
        <v>5</v>
      </c>
      <c r="X7" s="123">
        <v>2</v>
      </c>
      <c r="Y7" s="123">
        <v>3</v>
      </c>
      <c r="Z7" s="123">
        <v>11</v>
      </c>
      <c r="AA7" s="123">
        <v>8</v>
      </c>
      <c r="AB7" s="123">
        <v>2</v>
      </c>
      <c r="AC7" s="123">
        <v>5</v>
      </c>
      <c r="AD7" s="123">
        <v>3</v>
      </c>
      <c r="AE7" s="123">
        <v>1</v>
      </c>
      <c r="AF7" s="123">
        <v>2</v>
      </c>
      <c r="AG7" s="1024">
        <v>118</v>
      </c>
    </row>
    <row r="8" spans="1:33" x14ac:dyDescent="0.25">
      <c r="A8" s="631" t="s">
        <v>332</v>
      </c>
      <c r="B8" s="123">
        <v>7</v>
      </c>
      <c r="C8" s="123">
        <v>8</v>
      </c>
      <c r="D8" s="123">
        <v>0</v>
      </c>
      <c r="E8" s="123">
        <v>4</v>
      </c>
      <c r="F8" s="123">
        <v>2</v>
      </c>
      <c r="G8" s="123">
        <v>3</v>
      </c>
      <c r="H8" s="123">
        <v>6</v>
      </c>
      <c r="I8" s="123">
        <v>6</v>
      </c>
      <c r="J8" s="123">
        <v>6</v>
      </c>
      <c r="K8" s="123">
        <v>0</v>
      </c>
      <c r="L8" s="123">
        <v>5</v>
      </c>
      <c r="M8" s="123">
        <v>2</v>
      </c>
      <c r="N8" s="123">
        <v>3</v>
      </c>
      <c r="O8" s="123">
        <v>3</v>
      </c>
      <c r="P8" s="123">
        <v>4</v>
      </c>
      <c r="Q8" s="123">
        <v>3</v>
      </c>
      <c r="R8" s="123">
        <v>1</v>
      </c>
      <c r="S8" s="123">
        <v>4</v>
      </c>
      <c r="T8" s="123">
        <v>7</v>
      </c>
      <c r="U8" s="123">
        <v>7</v>
      </c>
      <c r="V8" s="123">
        <v>7</v>
      </c>
      <c r="W8" s="123">
        <v>3</v>
      </c>
      <c r="X8" s="123">
        <v>1</v>
      </c>
      <c r="Y8" s="123">
        <v>0</v>
      </c>
      <c r="Z8" s="123">
        <v>7</v>
      </c>
      <c r="AA8" s="123">
        <v>6</v>
      </c>
      <c r="AB8" s="123">
        <v>3</v>
      </c>
      <c r="AC8" s="123">
        <v>6</v>
      </c>
      <c r="AD8" s="123">
        <v>5</v>
      </c>
      <c r="AE8" s="123">
        <v>3</v>
      </c>
      <c r="AF8" s="123">
        <v>0</v>
      </c>
      <c r="AG8" s="1024">
        <v>122</v>
      </c>
    </row>
    <row r="9" spans="1:33" x14ac:dyDescent="0.25">
      <c r="A9" s="631" t="s">
        <v>333</v>
      </c>
      <c r="B9" s="123">
        <v>0</v>
      </c>
      <c r="C9" s="123">
        <v>0</v>
      </c>
      <c r="D9" s="123">
        <v>0</v>
      </c>
      <c r="E9" s="123">
        <v>0</v>
      </c>
      <c r="F9" s="123">
        <v>0</v>
      </c>
      <c r="G9" s="123">
        <v>0</v>
      </c>
      <c r="H9" s="123">
        <v>1</v>
      </c>
      <c r="I9" s="123">
        <v>0</v>
      </c>
      <c r="J9" s="123">
        <v>0</v>
      </c>
      <c r="K9" s="123">
        <v>0</v>
      </c>
      <c r="L9" s="123">
        <v>0</v>
      </c>
      <c r="M9" s="123">
        <v>0</v>
      </c>
      <c r="N9" s="123">
        <v>0</v>
      </c>
      <c r="O9" s="123">
        <v>0</v>
      </c>
      <c r="P9" s="123">
        <v>0</v>
      </c>
      <c r="Q9" s="123">
        <v>0</v>
      </c>
      <c r="R9" s="123">
        <v>0</v>
      </c>
      <c r="S9" s="123">
        <v>0</v>
      </c>
      <c r="T9" s="123">
        <v>0</v>
      </c>
      <c r="U9" s="123">
        <v>0</v>
      </c>
      <c r="V9" s="123">
        <v>0</v>
      </c>
      <c r="W9" s="123">
        <v>0</v>
      </c>
      <c r="X9" s="123">
        <v>0</v>
      </c>
      <c r="Y9" s="123">
        <v>0</v>
      </c>
      <c r="Z9" s="123">
        <v>1</v>
      </c>
      <c r="AA9" s="123">
        <v>0</v>
      </c>
      <c r="AB9" s="123">
        <v>0</v>
      </c>
      <c r="AC9" s="123">
        <v>3</v>
      </c>
      <c r="AD9" s="123">
        <v>0</v>
      </c>
      <c r="AE9" s="123">
        <v>1</v>
      </c>
      <c r="AF9" s="123">
        <v>0</v>
      </c>
      <c r="AG9" s="1024">
        <v>6</v>
      </c>
    </row>
    <row r="10" spans="1:33" x14ac:dyDescent="0.25">
      <c r="A10" s="625" t="s">
        <v>334</v>
      </c>
      <c r="B10" s="141">
        <v>0</v>
      </c>
      <c r="C10" s="141">
        <v>0</v>
      </c>
      <c r="D10" s="141">
        <v>0</v>
      </c>
      <c r="E10" s="141">
        <v>2</v>
      </c>
      <c r="F10" s="141">
        <v>2</v>
      </c>
      <c r="G10" s="141">
        <v>2</v>
      </c>
      <c r="H10" s="141">
        <v>3</v>
      </c>
      <c r="I10" s="141">
        <v>2</v>
      </c>
      <c r="J10" s="141">
        <v>2</v>
      </c>
      <c r="K10" s="141">
        <v>0</v>
      </c>
      <c r="L10" s="141">
        <v>2</v>
      </c>
      <c r="M10" s="141">
        <v>3</v>
      </c>
      <c r="N10" s="141">
        <v>1</v>
      </c>
      <c r="O10" s="141">
        <v>2</v>
      </c>
      <c r="P10" s="141">
        <v>0</v>
      </c>
      <c r="Q10" s="141">
        <v>0</v>
      </c>
      <c r="R10" s="141">
        <v>4</v>
      </c>
      <c r="S10" s="141">
        <v>0</v>
      </c>
      <c r="T10" s="141">
        <v>5</v>
      </c>
      <c r="U10" s="141">
        <v>4</v>
      </c>
      <c r="V10" s="141">
        <v>0</v>
      </c>
      <c r="W10" s="141">
        <v>1</v>
      </c>
      <c r="X10" s="141">
        <v>1</v>
      </c>
      <c r="Y10" s="141">
        <v>2</v>
      </c>
      <c r="Z10" s="141">
        <v>3</v>
      </c>
      <c r="AA10" s="141">
        <v>2</v>
      </c>
      <c r="AB10" s="141">
        <v>3</v>
      </c>
      <c r="AC10" s="141">
        <v>3</v>
      </c>
      <c r="AD10" s="141">
        <v>3</v>
      </c>
      <c r="AE10" s="141">
        <v>5</v>
      </c>
      <c r="AF10" s="141">
        <v>1</v>
      </c>
      <c r="AG10" s="159">
        <f t="shared" ref="AG10:AG15" si="0">SUM(B10:AF10)</f>
        <v>58</v>
      </c>
    </row>
    <row r="11" spans="1:33" x14ac:dyDescent="0.25">
      <c r="A11" s="632" t="s">
        <v>335</v>
      </c>
      <c r="B11" s="1027">
        <v>0</v>
      </c>
      <c r="C11" s="1027">
        <v>0</v>
      </c>
      <c r="D11" s="1027">
        <v>0</v>
      </c>
      <c r="E11" s="1027">
        <v>42449</v>
      </c>
      <c r="F11" s="1027">
        <v>40186</v>
      </c>
      <c r="G11" s="1027">
        <v>12471</v>
      </c>
      <c r="H11" s="1027">
        <v>105655</v>
      </c>
      <c r="I11" s="1027">
        <v>11287</v>
      </c>
      <c r="J11" s="1027">
        <v>8142</v>
      </c>
      <c r="K11" s="1027">
        <v>0</v>
      </c>
      <c r="L11" s="1027">
        <v>15147</v>
      </c>
      <c r="M11" s="1027">
        <v>17421</v>
      </c>
      <c r="N11" s="1027">
        <v>5116</v>
      </c>
      <c r="O11" s="1027">
        <v>15180</v>
      </c>
      <c r="P11" s="1027">
        <v>0</v>
      </c>
      <c r="Q11" s="1027">
        <v>0</v>
      </c>
      <c r="R11" s="1027">
        <v>63951</v>
      </c>
      <c r="S11" s="1027">
        <v>3535</v>
      </c>
      <c r="T11" s="1027">
        <v>53150</v>
      </c>
      <c r="U11" s="1027">
        <v>35900</v>
      </c>
      <c r="V11" s="1027">
        <v>0</v>
      </c>
      <c r="W11" s="1027">
        <v>7180.99</v>
      </c>
      <c r="X11" s="1027">
        <v>23318</v>
      </c>
      <c r="Y11" s="1027">
        <v>35777</v>
      </c>
      <c r="Z11" s="1027">
        <v>18234</v>
      </c>
      <c r="AA11" s="1027">
        <v>13602</v>
      </c>
      <c r="AB11" s="1027">
        <v>55031</v>
      </c>
      <c r="AC11" s="1027">
        <v>36000</v>
      </c>
      <c r="AD11" s="1028">
        <v>20979</v>
      </c>
      <c r="AE11" s="1028">
        <v>29268</v>
      </c>
      <c r="AF11" s="1027">
        <v>6131</v>
      </c>
      <c r="AG11" s="698">
        <f t="shared" si="0"/>
        <v>675110.99</v>
      </c>
    </row>
    <row r="12" spans="1:33" x14ac:dyDescent="0.25">
      <c r="A12" s="625" t="s">
        <v>336</v>
      </c>
      <c r="B12" s="141">
        <v>0</v>
      </c>
      <c r="C12" s="141">
        <v>0</v>
      </c>
      <c r="D12" s="141">
        <v>0</v>
      </c>
      <c r="E12" s="141">
        <v>1</v>
      </c>
      <c r="F12" s="141">
        <v>0</v>
      </c>
      <c r="G12" s="141">
        <v>0</v>
      </c>
      <c r="H12" s="141">
        <v>0</v>
      </c>
      <c r="I12" s="141">
        <v>0</v>
      </c>
      <c r="J12" s="141">
        <v>0</v>
      </c>
      <c r="K12" s="141">
        <v>0</v>
      </c>
      <c r="L12" s="141">
        <v>0</v>
      </c>
      <c r="M12" s="141">
        <v>0</v>
      </c>
      <c r="N12" s="141">
        <v>0</v>
      </c>
      <c r="O12" s="141">
        <v>0</v>
      </c>
      <c r="P12" s="141">
        <v>0</v>
      </c>
      <c r="Q12" s="141">
        <v>0</v>
      </c>
      <c r="R12" s="141">
        <v>0</v>
      </c>
      <c r="S12" s="141">
        <v>0</v>
      </c>
      <c r="T12" s="141">
        <v>1</v>
      </c>
      <c r="U12" s="141">
        <v>0</v>
      </c>
      <c r="V12" s="141">
        <v>0</v>
      </c>
      <c r="W12" s="141">
        <v>0</v>
      </c>
      <c r="X12" s="141">
        <v>0</v>
      </c>
      <c r="Y12" s="141">
        <v>0</v>
      </c>
      <c r="Z12" s="141">
        <v>0</v>
      </c>
      <c r="AA12" s="141">
        <v>0</v>
      </c>
      <c r="AB12" s="141">
        <v>0</v>
      </c>
      <c r="AC12" s="141">
        <v>0</v>
      </c>
      <c r="AD12" s="141">
        <v>0</v>
      </c>
      <c r="AE12" s="1029">
        <v>0</v>
      </c>
      <c r="AF12" s="143">
        <v>0</v>
      </c>
      <c r="AG12" s="159">
        <f t="shared" si="0"/>
        <v>2</v>
      </c>
    </row>
    <row r="13" spans="1:33" x14ac:dyDescent="0.25">
      <c r="A13" s="633" t="s">
        <v>338</v>
      </c>
      <c r="B13" s="141">
        <v>0</v>
      </c>
      <c r="C13" s="141">
        <v>0</v>
      </c>
      <c r="D13" s="141">
        <v>0</v>
      </c>
      <c r="E13" s="141">
        <v>6668</v>
      </c>
      <c r="F13" s="141">
        <v>0</v>
      </c>
      <c r="G13" s="137">
        <v>0</v>
      </c>
      <c r="H13" s="141">
        <v>0</v>
      </c>
      <c r="I13" s="141">
        <v>0</v>
      </c>
      <c r="J13" s="141">
        <v>0</v>
      </c>
      <c r="K13" s="141">
        <v>0</v>
      </c>
      <c r="L13" s="141">
        <v>0</v>
      </c>
      <c r="M13" s="141">
        <v>0</v>
      </c>
      <c r="N13" s="141">
        <v>0</v>
      </c>
      <c r="O13" s="137">
        <v>0</v>
      </c>
      <c r="P13" s="141">
        <v>0</v>
      </c>
      <c r="Q13" s="141">
        <v>0</v>
      </c>
      <c r="R13" s="141">
        <v>0</v>
      </c>
      <c r="S13" s="141">
        <v>0</v>
      </c>
      <c r="T13" s="141">
        <v>4500</v>
      </c>
      <c r="U13" s="141">
        <v>0</v>
      </c>
      <c r="V13" s="141">
        <v>0</v>
      </c>
      <c r="W13" s="141">
        <v>0</v>
      </c>
      <c r="X13" s="137">
        <v>0</v>
      </c>
      <c r="Y13" s="141">
        <v>0</v>
      </c>
      <c r="Z13" s="141">
        <v>0</v>
      </c>
      <c r="AA13" s="141">
        <v>0</v>
      </c>
      <c r="AB13" s="141">
        <v>0</v>
      </c>
      <c r="AC13" s="141">
        <v>0</v>
      </c>
      <c r="AD13" s="141">
        <v>0</v>
      </c>
      <c r="AE13" s="1030">
        <v>0</v>
      </c>
      <c r="AF13" s="139">
        <v>0</v>
      </c>
      <c r="AG13" s="1026">
        <f t="shared" si="0"/>
        <v>11168</v>
      </c>
    </row>
    <row r="14" spans="1:33" x14ac:dyDescent="0.25">
      <c r="A14" s="625" t="s">
        <v>339</v>
      </c>
      <c r="B14" s="141">
        <v>0</v>
      </c>
      <c r="C14" s="141">
        <v>0</v>
      </c>
      <c r="D14" s="141">
        <v>0</v>
      </c>
      <c r="E14" s="141">
        <v>1</v>
      </c>
      <c r="F14" s="141">
        <v>2</v>
      </c>
      <c r="G14" s="141">
        <v>2</v>
      </c>
      <c r="H14" s="141">
        <v>3</v>
      </c>
      <c r="I14" s="141">
        <v>2</v>
      </c>
      <c r="J14" s="141">
        <v>2</v>
      </c>
      <c r="K14" s="141">
        <v>0</v>
      </c>
      <c r="L14" s="141">
        <v>2</v>
      </c>
      <c r="M14" s="141">
        <v>3</v>
      </c>
      <c r="N14" s="141">
        <v>1</v>
      </c>
      <c r="O14" s="141">
        <v>2</v>
      </c>
      <c r="P14" s="141">
        <v>0</v>
      </c>
      <c r="Q14" s="141">
        <v>0</v>
      </c>
      <c r="R14" s="141">
        <v>4</v>
      </c>
      <c r="S14" s="141">
        <v>0</v>
      </c>
      <c r="T14" s="141">
        <v>4</v>
      </c>
      <c r="U14" s="141">
        <v>4</v>
      </c>
      <c r="V14" s="141">
        <v>0</v>
      </c>
      <c r="W14" s="141">
        <v>1</v>
      </c>
      <c r="X14" s="141">
        <v>1</v>
      </c>
      <c r="Y14" s="141">
        <v>2</v>
      </c>
      <c r="Z14" s="141">
        <v>3</v>
      </c>
      <c r="AA14" s="141">
        <v>2</v>
      </c>
      <c r="AB14" s="141">
        <v>3</v>
      </c>
      <c r="AC14" s="141">
        <v>3</v>
      </c>
      <c r="AD14" s="141">
        <v>3</v>
      </c>
      <c r="AE14" s="141">
        <v>5</v>
      </c>
      <c r="AF14" s="141">
        <v>1</v>
      </c>
      <c r="AG14" s="1031">
        <f t="shared" si="0"/>
        <v>56</v>
      </c>
    </row>
    <row r="15" spans="1:33" x14ac:dyDescent="0.25">
      <c r="A15" s="634" t="s">
        <v>340</v>
      </c>
      <c r="B15" s="141">
        <v>0</v>
      </c>
      <c r="C15" s="141">
        <v>0</v>
      </c>
      <c r="D15" s="141">
        <v>0</v>
      </c>
      <c r="E15" s="141">
        <v>35781</v>
      </c>
      <c r="F15" s="141">
        <v>40186</v>
      </c>
      <c r="G15" s="141">
        <v>12471</v>
      </c>
      <c r="H15" s="141">
        <v>105655</v>
      </c>
      <c r="I15" s="141">
        <v>11287</v>
      </c>
      <c r="J15" s="141">
        <v>8142</v>
      </c>
      <c r="K15" s="141">
        <v>0</v>
      </c>
      <c r="L15" s="141">
        <v>15147</v>
      </c>
      <c r="M15" s="141">
        <v>17421</v>
      </c>
      <c r="N15" s="141">
        <v>5116</v>
      </c>
      <c r="O15" s="141">
        <v>15180</v>
      </c>
      <c r="P15" s="141">
        <v>0</v>
      </c>
      <c r="Q15" s="141">
        <v>0</v>
      </c>
      <c r="R15" s="141">
        <v>63951</v>
      </c>
      <c r="S15" s="141">
        <v>3535</v>
      </c>
      <c r="T15" s="141">
        <v>48650</v>
      </c>
      <c r="U15" s="141">
        <v>35900</v>
      </c>
      <c r="V15" s="141">
        <v>0</v>
      </c>
      <c r="W15" s="141">
        <v>7181</v>
      </c>
      <c r="X15" s="141">
        <v>23318</v>
      </c>
      <c r="Y15" s="141">
        <v>35777</v>
      </c>
      <c r="Z15" s="141">
        <v>18234</v>
      </c>
      <c r="AA15" s="141">
        <v>13602</v>
      </c>
      <c r="AB15" s="141">
        <v>55031</v>
      </c>
      <c r="AC15" s="141">
        <v>36000</v>
      </c>
      <c r="AD15" s="141">
        <v>20979</v>
      </c>
      <c r="AE15" s="141">
        <v>29268</v>
      </c>
      <c r="AF15" s="141">
        <v>6131</v>
      </c>
      <c r="AG15" s="1032">
        <f t="shared" si="0"/>
        <v>663943</v>
      </c>
    </row>
    <row r="16" spans="1:33" x14ac:dyDescent="0.25">
      <c r="A16" s="618"/>
      <c r="B16" s="547"/>
      <c r="C16" s="547"/>
      <c r="D16" s="547"/>
      <c r="E16" s="547"/>
      <c r="F16" s="547"/>
      <c r="G16" s="547"/>
      <c r="H16" s="547"/>
      <c r="I16" s="547"/>
      <c r="J16" s="547"/>
      <c r="K16" s="547"/>
      <c r="L16" s="547"/>
      <c r="M16" s="547"/>
      <c r="N16" s="547"/>
      <c r="O16" s="547"/>
      <c r="P16" s="547"/>
      <c r="Q16" s="547"/>
      <c r="R16" s="547"/>
      <c r="S16" s="547"/>
      <c r="T16" s="547"/>
      <c r="U16" s="547"/>
      <c r="V16" s="547"/>
      <c r="W16" s="547"/>
      <c r="X16" s="547"/>
      <c r="Y16" s="547"/>
      <c r="Z16" s="547"/>
      <c r="AA16" s="547"/>
      <c r="AB16" s="547"/>
      <c r="AC16" s="547"/>
      <c r="AD16" s="547"/>
      <c r="AE16" s="547"/>
      <c r="AF16" s="547"/>
      <c r="AG16" s="548"/>
    </row>
    <row r="17" spans="1:33" ht="23.25" x14ac:dyDescent="0.25">
      <c r="A17" s="615">
        <v>2024</v>
      </c>
      <c r="B17" s="635">
        <v>43160</v>
      </c>
      <c r="C17" s="149">
        <v>43161</v>
      </c>
      <c r="D17" s="149">
        <v>43162</v>
      </c>
      <c r="E17" s="149">
        <v>43163</v>
      </c>
      <c r="F17" s="149">
        <v>43164</v>
      </c>
      <c r="G17" s="149">
        <v>43165</v>
      </c>
      <c r="H17" s="149">
        <v>43166</v>
      </c>
      <c r="I17" s="149">
        <v>43167</v>
      </c>
      <c r="J17" s="149">
        <v>43168</v>
      </c>
      <c r="K17" s="149">
        <v>43169</v>
      </c>
      <c r="L17" s="149">
        <v>43170</v>
      </c>
      <c r="M17" s="149">
        <v>43171</v>
      </c>
      <c r="N17" s="149">
        <v>43172</v>
      </c>
      <c r="O17" s="149">
        <v>43173</v>
      </c>
      <c r="P17" s="149">
        <v>43174</v>
      </c>
      <c r="Q17" s="149">
        <v>43175</v>
      </c>
      <c r="R17" s="149">
        <v>43176</v>
      </c>
      <c r="S17" s="149">
        <v>43177</v>
      </c>
      <c r="T17" s="149">
        <v>43178</v>
      </c>
      <c r="U17" s="149">
        <v>43179</v>
      </c>
      <c r="V17" s="149">
        <v>43180</v>
      </c>
      <c r="W17" s="149">
        <v>43181</v>
      </c>
      <c r="X17" s="149">
        <v>43182</v>
      </c>
      <c r="Y17" s="149">
        <v>43183</v>
      </c>
      <c r="Z17" s="149">
        <v>43184</v>
      </c>
      <c r="AA17" s="149">
        <v>43185</v>
      </c>
      <c r="AB17" s="149">
        <v>43186</v>
      </c>
      <c r="AC17" s="150">
        <v>43187</v>
      </c>
      <c r="AD17" s="150">
        <v>43188</v>
      </c>
      <c r="AE17" s="150">
        <v>43189</v>
      </c>
      <c r="AF17" s="150">
        <v>43190</v>
      </c>
      <c r="AG17" s="543" t="s">
        <v>344</v>
      </c>
    </row>
    <row r="18" spans="1:33" x14ac:dyDescent="0.25">
      <c r="A18" s="629" t="s">
        <v>110</v>
      </c>
      <c r="B18" s="167">
        <v>8</v>
      </c>
      <c r="C18" s="110">
        <v>3</v>
      </c>
      <c r="D18" s="110">
        <v>1</v>
      </c>
      <c r="E18" s="110">
        <v>4</v>
      </c>
      <c r="F18" s="110">
        <v>7</v>
      </c>
      <c r="G18" s="110">
        <v>3</v>
      </c>
      <c r="H18" s="110">
        <v>6</v>
      </c>
      <c r="I18" s="110">
        <v>4</v>
      </c>
      <c r="J18" s="110">
        <v>0</v>
      </c>
      <c r="K18" s="110">
        <v>1</v>
      </c>
      <c r="L18" s="110">
        <v>7</v>
      </c>
      <c r="M18" s="110">
        <v>6</v>
      </c>
      <c r="N18" s="110">
        <v>6</v>
      </c>
      <c r="O18" s="110">
        <v>3</v>
      </c>
      <c r="P18" s="110">
        <v>11</v>
      </c>
      <c r="Q18" s="110">
        <v>12</v>
      </c>
      <c r="R18" s="110">
        <v>5</v>
      </c>
      <c r="S18" s="110">
        <v>11</v>
      </c>
      <c r="T18" s="110">
        <v>9</v>
      </c>
      <c r="U18" s="110">
        <v>6</v>
      </c>
      <c r="V18" s="110">
        <v>10</v>
      </c>
      <c r="W18" s="110">
        <v>9</v>
      </c>
      <c r="X18" s="110">
        <v>2</v>
      </c>
      <c r="Y18" s="110">
        <v>5</v>
      </c>
      <c r="Z18" s="110">
        <v>6</v>
      </c>
      <c r="AA18" s="110">
        <v>4</v>
      </c>
      <c r="AB18" s="110">
        <v>5</v>
      </c>
      <c r="AC18" s="110">
        <v>5</v>
      </c>
      <c r="AD18" s="110">
        <v>6</v>
      </c>
      <c r="AE18" s="110">
        <v>2</v>
      </c>
      <c r="AF18" s="110">
        <v>0</v>
      </c>
      <c r="AG18" s="152">
        <f>SUM(B18:AF18)</f>
        <v>167</v>
      </c>
    </row>
    <row r="19" spans="1:33" x14ac:dyDescent="0.25">
      <c r="A19" s="630" t="s">
        <v>327</v>
      </c>
      <c r="B19" s="167">
        <v>1</v>
      </c>
      <c r="C19" s="110">
        <v>2</v>
      </c>
      <c r="D19" s="110">
        <v>0</v>
      </c>
      <c r="E19" s="110">
        <v>2</v>
      </c>
      <c r="F19" s="110">
        <v>4</v>
      </c>
      <c r="G19" s="110">
        <v>0</v>
      </c>
      <c r="H19" s="110">
        <v>1</v>
      </c>
      <c r="I19" s="110">
        <v>1</v>
      </c>
      <c r="J19" s="110">
        <v>0</v>
      </c>
      <c r="K19" s="110">
        <v>0</v>
      </c>
      <c r="L19" s="110">
        <v>2</v>
      </c>
      <c r="M19" s="110">
        <v>2</v>
      </c>
      <c r="N19" s="110">
        <v>2</v>
      </c>
      <c r="O19" s="110">
        <v>0</v>
      </c>
      <c r="P19" s="110">
        <v>3</v>
      </c>
      <c r="Q19" s="110">
        <v>3</v>
      </c>
      <c r="R19" s="110">
        <v>1</v>
      </c>
      <c r="S19" s="110">
        <v>2</v>
      </c>
      <c r="T19" s="110">
        <v>2</v>
      </c>
      <c r="U19" s="110">
        <v>2</v>
      </c>
      <c r="V19" s="110">
        <v>2</v>
      </c>
      <c r="W19" s="110">
        <v>1</v>
      </c>
      <c r="X19" s="110">
        <v>0</v>
      </c>
      <c r="Y19" s="110">
        <v>0</v>
      </c>
      <c r="Z19" s="110">
        <v>0</v>
      </c>
      <c r="AA19" s="110">
        <v>0</v>
      </c>
      <c r="AB19" s="110">
        <v>0</v>
      </c>
      <c r="AC19" s="110">
        <v>0</v>
      </c>
      <c r="AD19" s="110">
        <v>1</v>
      </c>
      <c r="AE19" s="110">
        <v>0</v>
      </c>
      <c r="AF19" s="112">
        <v>0</v>
      </c>
      <c r="AG19" s="152">
        <f t="shared" ref="AG19:AG28" si="1">SUM(B19:AF19)</f>
        <v>34</v>
      </c>
    </row>
    <row r="20" spans="1:33" x14ac:dyDescent="0.25">
      <c r="A20" s="630" t="s">
        <v>328</v>
      </c>
      <c r="B20" s="167">
        <v>0</v>
      </c>
      <c r="C20" s="110">
        <v>0</v>
      </c>
      <c r="D20" s="110">
        <v>1</v>
      </c>
      <c r="E20" s="110">
        <v>0</v>
      </c>
      <c r="F20" s="110">
        <v>0</v>
      </c>
      <c r="G20" s="110">
        <v>0</v>
      </c>
      <c r="H20" s="110">
        <v>0</v>
      </c>
      <c r="I20" s="110">
        <v>0</v>
      </c>
      <c r="J20" s="110">
        <v>0</v>
      </c>
      <c r="K20" s="110">
        <v>0</v>
      </c>
      <c r="L20" s="110">
        <v>1</v>
      </c>
      <c r="M20" s="110">
        <v>0</v>
      </c>
      <c r="N20" s="110">
        <v>2</v>
      </c>
      <c r="O20" s="110">
        <v>0</v>
      </c>
      <c r="P20" s="110">
        <v>0</v>
      </c>
      <c r="Q20" s="110">
        <v>0</v>
      </c>
      <c r="R20" s="110">
        <v>0</v>
      </c>
      <c r="S20" s="110">
        <v>0</v>
      </c>
      <c r="T20" s="110">
        <v>0</v>
      </c>
      <c r="U20" s="110">
        <v>0</v>
      </c>
      <c r="V20" s="110">
        <v>0</v>
      </c>
      <c r="W20" s="110">
        <v>1</v>
      </c>
      <c r="X20" s="110">
        <v>0</v>
      </c>
      <c r="Y20" s="110">
        <v>0</v>
      </c>
      <c r="Z20" s="110">
        <v>0</v>
      </c>
      <c r="AA20" s="110">
        <v>0</v>
      </c>
      <c r="AB20" s="110">
        <v>0</v>
      </c>
      <c r="AC20" s="110">
        <v>0</v>
      </c>
      <c r="AD20" s="110">
        <v>0</v>
      </c>
      <c r="AE20" s="110">
        <v>0</v>
      </c>
      <c r="AF20" s="112">
        <v>0</v>
      </c>
      <c r="AG20" s="152">
        <f t="shared" si="1"/>
        <v>5</v>
      </c>
    </row>
    <row r="21" spans="1:33" x14ac:dyDescent="0.25">
      <c r="A21" s="630" t="s">
        <v>329</v>
      </c>
      <c r="B21" s="167">
        <v>7</v>
      </c>
      <c r="C21" s="110">
        <v>1</v>
      </c>
      <c r="D21" s="110">
        <v>0</v>
      </c>
      <c r="E21" s="110">
        <v>2</v>
      </c>
      <c r="F21" s="110">
        <v>3</v>
      </c>
      <c r="G21" s="110">
        <v>3</v>
      </c>
      <c r="H21" s="110">
        <v>5</v>
      </c>
      <c r="I21" s="110">
        <v>3</v>
      </c>
      <c r="J21" s="110">
        <v>0</v>
      </c>
      <c r="K21" s="110">
        <v>1</v>
      </c>
      <c r="L21" s="110">
        <v>4</v>
      </c>
      <c r="M21" s="110">
        <v>4</v>
      </c>
      <c r="N21" s="110">
        <v>2</v>
      </c>
      <c r="O21" s="110">
        <v>3</v>
      </c>
      <c r="P21" s="110">
        <v>8</v>
      </c>
      <c r="Q21" s="110">
        <v>9</v>
      </c>
      <c r="R21" s="110">
        <v>4</v>
      </c>
      <c r="S21" s="110">
        <v>9</v>
      </c>
      <c r="T21" s="110">
        <v>7</v>
      </c>
      <c r="U21" s="110">
        <v>4</v>
      </c>
      <c r="V21" s="110">
        <v>8</v>
      </c>
      <c r="W21" s="110">
        <v>7</v>
      </c>
      <c r="X21" s="110">
        <v>2</v>
      </c>
      <c r="Y21" s="110">
        <v>5</v>
      </c>
      <c r="Z21" s="110">
        <v>6</v>
      </c>
      <c r="AA21" s="110">
        <v>4</v>
      </c>
      <c r="AB21" s="110">
        <v>5</v>
      </c>
      <c r="AC21" s="110">
        <v>5</v>
      </c>
      <c r="AD21" s="110">
        <v>5</v>
      </c>
      <c r="AE21" s="110">
        <v>2</v>
      </c>
      <c r="AF21" s="112">
        <v>0</v>
      </c>
      <c r="AG21" s="152">
        <f t="shared" si="1"/>
        <v>128</v>
      </c>
    </row>
    <row r="22" spans="1:33" x14ac:dyDescent="0.25">
      <c r="A22" s="630" t="s">
        <v>330</v>
      </c>
      <c r="B22" s="167">
        <v>0</v>
      </c>
      <c r="C22" s="110">
        <v>0</v>
      </c>
      <c r="D22" s="110">
        <v>0</v>
      </c>
      <c r="E22" s="110">
        <v>0</v>
      </c>
      <c r="F22" s="110">
        <v>0</v>
      </c>
      <c r="G22" s="110">
        <v>0</v>
      </c>
      <c r="H22" s="110">
        <v>0</v>
      </c>
      <c r="I22" s="110">
        <v>0</v>
      </c>
      <c r="J22" s="110">
        <v>0</v>
      </c>
      <c r="K22" s="110">
        <v>0</v>
      </c>
      <c r="L22" s="110">
        <v>0</v>
      </c>
      <c r="M22" s="110">
        <v>0</v>
      </c>
      <c r="N22" s="110">
        <v>0</v>
      </c>
      <c r="O22" s="110">
        <v>0</v>
      </c>
      <c r="P22" s="110">
        <v>0</v>
      </c>
      <c r="Q22" s="110">
        <v>0</v>
      </c>
      <c r="R22" s="110">
        <v>0</v>
      </c>
      <c r="S22" s="110">
        <v>0</v>
      </c>
      <c r="T22" s="110">
        <v>0</v>
      </c>
      <c r="U22" s="110">
        <v>0</v>
      </c>
      <c r="V22" s="110">
        <v>0</v>
      </c>
      <c r="W22" s="110">
        <v>0</v>
      </c>
      <c r="X22" s="110">
        <v>0</v>
      </c>
      <c r="Y22" s="110">
        <v>0</v>
      </c>
      <c r="Z22" s="110">
        <v>0</v>
      </c>
      <c r="AA22" s="110">
        <v>0</v>
      </c>
      <c r="AB22" s="110">
        <v>0</v>
      </c>
      <c r="AC22" s="110">
        <v>0</v>
      </c>
      <c r="AD22" s="110">
        <v>0</v>
      </c>
      <c r="AE22" s="110">
        <v>0</v>
      </c>
      <c r="AF22" s="112">
        <v>0</v>
      </c>
      <c r="AG22" s="152">
        <f t="shared" si="1"/>
        <v>0</v>
      </c>
    </row>
    <row r="23" spans="1:33" x14ac:dyDescent="0.25">
      <c r="A23" s="631" t="s">
        <v>331</v>
      </c>
      <c r="B23" s="198">
        <v>3</v>
      </c>
      <c r="C23" s="123">
        <v>2</v>
      </c>
      <c r="D23" s="123">
        <v>0</v>
      </c>
      <c r="E23" s="123">
        <v>1</v>
      </c>
      <c r="F23" s="123">
        <v>5</v>
      </c>
      <c r="G23" s="123">
        <v>0</v>
      </c>
      <c r="H23" s="123">
        <v>3</v>
      </c>
      <c r="I23" s="123">
        <v>2</v>
      </c>
      <c r="J23" s="123">
        <v>0</v>
      </c>
      <c r="K23" s="123">
        <v>0</v>
      </c>
      <c r="L23" s="123">
        <v>2</v>
      </c>
      <c r="M23" s="123">
        <v>1</v>
      </c>
      <c r="N23" s="123">
        <v>2</v>
      </c>
      <c r="O23" s="123">
        <v>2</v>
      </c>
      <c r="P23" s="123">
        <v>5</v>
      </c>
      <c r="Q23" s="123">
        <v>5</v>
      </c>
      <c r="R23" s="123">
        <v>1</v>
      </c>
      <c r="S23" s="123">
        <v>7</v>
      </c>
      <c r="T23" s="123">
        <v>9</v>
      </c>
      <c r="U23" s="123">
        <v>8</v>
      </c>
      <c r="V23" s="123">
        <v>6</v>
      </c>
      <c r="W23" s="123">
        <v>9</v>
      </c>
      <c r="X23" s="123">
        <v>1</v>
      </c>
      <c r="Y23" s="123">
        <v>0</v>
      </c>
      <c r="Z23" s="123">
        <v>5</v>
      </c>
      <c r="AA23" s="123">
        <v>5</v>
      </c>
      <c r="AB23" s="123">
        <v>5</v>
      </c>
      <c r="AC23" s="123">
        <v>6</v>
      </c>
      <c r="AD23" s="123">
        <v>2</v>
      </c>
      <c r="AE23" s="123">
        <v>3</v>
      </c>
      <c r="AF23" s="123">
        <v>0</v>
      </c>
      <c r="AG23" s="154">
        <f>SUM(B23:AF23)</f>
        <v>100</v>
      </c>
    </row>
    <row r="24" spans="1:33" x14ac:dyDescent="0.25">
      <c r="A24" s="631" t="s">
        <v>332</v>
      </c>
      <c r="B24" s="198">
        <v>3</v>
      </c>
      <c r="C24" s="123">
        <v>5</v>
      </c>
      <c r="D24" s="123">
        <v>1</v>
      </c>
      <c r="E24" s="123">
        <v>4</v>
      </c>
      <c r="F24" s="123">
        <v>1</v>
      </c>
      <c r="G24" s="123">
        <v>0</v>
      </c>
      <c r="H24" s="123">
        <v>4</v>
      </c>
      <c r="I24" s="123">
        <v>3</v>
      </c>
      <c r="J24" s="123">
        <v>3</v>
      </c>
      <c r="K24" s="123">
        <v>0</v>
      </c>
      <c r="L24" s="123">
        <v>3</v>
      </c>
      <c r="M24" s="123">
        <v>1</v>
      </c>
      <c r="N24" s="123">
        <v>3</v>
      </c>
      <c r="O24" s="123">
        <v>2</v>
      </c>
      <c r="P24" s="123">
        <v>4</v>
      </c>
      <c r="Q24" s="123">
        <v>2</v>
      </c>
      <c r="R24" s="123">
        <v>0</v>
      </c>
      <c r="S24" s="123">
        <v>6</v>
      </c>
      <c r="T24" s="123">
        <v>4</v>
      </c>
      <c r="U24" s="123">
        <v>5</v>
      </c>
      <c r="V24" s="123">
        <v>6</v>
      </c>
      <c r="W24" s="123">
        <v>5</v>
      </c>
      <c r="X24" s="123">
        <v>4</v>
      </c>
      <c r="Y24" s="123">
        <v>0</v>
      </c>
      <c r="Z24" s="123">
        <v>5</v>
      </c>
      <c r="AA24" s="123">
        <v>8</v>
      </c>
      <c r="AB24" s="123">
        <v>6</v>
      </c>
      <c r="AC24" s="123">
        <v>5</v>
      </c>
      <c r="AD24" s="123">
        <v>5</v>
      </c>
      <c r="AE24" s="123">
        <v>3</v>
      </c>
      <c r="AF24" s="123">
        <v>0</v>
      </c>
      <c r="AG24" s="154">
        <f>SUM(B24:AF24)</f>
        <v>101</v>
      </c>
    </row>
    <row r="25" spans="1:33" x14ac:dyDescent="0.25">
      <c r="A25" s="631" t="s">
        <v>333</v>
      </c>
      <c r="B25" s="198">
        <v>0</v>
      </c>
      <c r="C25" s="123">
        <v>0</v>
      </c>
      <c r="D25" s="123">
        <v>0</v>
      </c>
      <c r="E25" s="123">
        <v>0</v>
      </c>
      <c r="F25" s="123">
        <v>0</v>
      </c>
      <c r="G25" s="123">
        <v>0</v>
      </c>
      <c r="H25" s="123">
        <v>0</v>
      </c>
      <c r="I25" s="123">
        <v>0</v>
      </c>
      <c r="J25" s="123">
        <v>0</v>
      </c>
      <c r="K25" s="123">
        <v>0</v>
      </c>
      <c r="L25" s="123">
        <v>0</v>
      </c>
      <c r="M25" s="123">
        <v>0</v>
      </c>
      <c r="N25" s="123">
        <v>0</v>
      </c>
      <c r="O25" s="123">
        <v>0</v>
      </c>
      <c r="P25" s="123">
        <v>0</v>
      </c>
      <c r="Q25" s="123">
        <v>0</v>
      </c>
      <c r="R25" s="123">
        <v>0</v>
      </c>
      <c r="S25" s="123">
        <v>0</v>
      </c>
      <c r="T25" s="123">
        <v>0</v>
      </c>
      <c r="U25" s="123">
        <v>0</v>
      </c>
      <c r="V25" s="123">
        <v>0</v>
      </c>
      <c r="W25" s="123">
        <v>0</v>
      </c>
      <c r="X25" s="123">
        <v>0</v>
      </c>
      <c r="Y25" s="123">
        <v>0</v>
      </c>
      <c r="Z25" s="123">
        <v>0</v>
      </c>
      <c r="AA25" s="123">
        <v>0</v>
      </c>
      <c r="AB25" s="123">
        <v>0</v>
      </c>
      <c r="AC25" s="123">
        <v>0</v>
      </c>
      <c r="AD25" s="123">
        <v>0</v>
      </c>
      <c r="AE25" s="123">
        <v>0</v>
      </c>
      <c r="AF25" s="123">
        <v>0</v>
      </c>
      <c r="AG25" s="154">
        <f>SUM(B25:AF25)</f>
        <v>0</v>
      </c>
    </row>
    <row r="26" spans="1:33" x14ac:dyDescent="0.25">
      <c r="A26" s="625" t="s">
        <v>334</v>
      </c>
      <c r="B26" s="168">
        <v>2</v>
      </c>
      <c r="C26" s="141">
        <v>0</v>
      </c>
      <c r="D26" s="141">
        <v>0</v>
      </c>
      <c r="E26" s="141">
        <v>0</v>
      </c>
      <c r="F26" s="141">
        <v>0</v>
      </c>
      <c r="G26" s="141">
        <v>0</v>
      </c>
      <c r="H26" s="141">
        <v>1</v>
      </c>
      <c r="I26" s="141">
        <v>1</v>
      </c>
      <c r="J26" s="141">
        <v>1</v>
      </c>
      <c r="K26" s="141">
        <v>0</v>
      </c>
      <c r="L26" s="141">
        <v>3</v>
      </c>
      <c r="M26" s="141">
        <v>1</v>
      </c>
      <c r="N26" s="141">
        <v>0</v>
      </c>
      <c r="O26" s="141">
        <v>2</v>
      </c>
      <c r="P26" s="141">
        <v>1</v>
      </c>
      <c r="Q26" s="141">
        <v>0</v>
      </c>
      <c r="R26" s="141">
        <v>0</v>
      </c>
      <c r="S26" s="141">
        <v>3</v>
      </c>
      <c r="T26" s="141">
        <v>0</v>
      </c>
      <c r="U26" s="141">
        <v>4</v>
      </c>
      <c r="V26" s="141">
        <v>3</v>
      </c>
      <c r="W26" s="141">
        <v>2</v>
      </c>
      <c r="X26" s="141">
        <v>1</v>
      </c>
      <c r="Y26" s="141">
        <v>0</v>
      </c>
      <c r="Z26" s="141">
        <v>3</v>
      </c>
      <c r="AA26" s="141">
        <v>1</v>
      </c>
      <c r="AB26" s="141">
        <v>0</v>
      </c>
      <c r="AC26" s="141">
        <v>3</v>
      </c>
      <c r="AD26" s="141">
        <v>2</v>
      </c>
      <c r="AE26" s="141">
        <v>2</v>
      </c>
      <c r="AF26" s="141">
        <v>0</v>
      </c>
      <c r="AG26" s="155">
        <f>SUM(B26:AF26)</f>
        <v>36</v>
      </c>
    </row>
    <row r="27" spans="1:33" x14ac:dyDescent="0.25">
      <c r="A27" s="632" t="s">
        <v>335</v>
      </c>
      <c r="B27" s="169">
        <v>61883</v>
      </c>
      <c r="C27" s="156">
        <v>0</v>
      </c>
      <c r="D27" s="156">
        <v>0</v>
      </c>
      <c r="E27" s="156">
        <v>5000</v>
      </c>
      <c r="F27" s="156">
        <v>0</v>
      </c>
      <c r="G27" s="156">
        <v>0</v>
      </c>
      <c r="H27" s="156">
        <v>41383</v>
      </c>
      <c r="I27" s="156">
        <v>54345</v>
      </c>
      <c r="J27" s="156">
        <v>9327</v>
      </c>
      <c r="K27" s="156">
        <v>0</v>
      </c>
      <c r="L27" s="156">
        <v>100373</v>
      </c>
      <c r="M27" s="156">
        <v>39695</v>
      </c>
      <c r="N27" s="156">
        <v>5720</v>
      </c>
      <c r="O27" s="156">
        <v>21901</v>
      </c>
      <c r="P27" s="156">
        <v>30809</v>
      </c>
      <c r="Q27" s="156">
        <v>0</v>
      </c>
      <c r="R27" s="156">
        <v>0</v>
      </c>
      <c r="S27" s="156">
        <v>25083</v>
      </c>
      <c r="T27" s="156">
        <v>-908</v>
      </c>
      <c r="U27" s="156">
        <v>99796</v>
      </c>
      <c r="V27" s="156">
        <v>72986</v>
      </c>
      <c r="W27" s="156">
        <v>15209</v>
      </c>
      <c r="X27" s="156">
        <v>12897</v>
      </c>
      <c r="Y27" s="156">
        <v>0</v>
      </c>
      <c r="Z27" s="156">
        <v>42137</v>
      </c>
      <c r="AA27" s="156">
        <v>6671</v>
      </c>
      <c r="AB27" s="156">
        <v>250</v>
      </c>
      <c r="AC27" s="156">
        <v>46297</v>
      </c>
      <c r="AD27" s="156">
        <v>17135</v>
      </c>
      <c r="AE27" s="156">
        <v>16169</v>
      </c>
      <c r="AF27" s="156">
        <v>3440</v>
      </c>
      <c r="AG27" s="158">
        <f>SUM(B27:AF27)</f>
        <v>727598</v>
      </c>
    </row>
    <row r="28" spans="1:33" x14ac:dyDescent="0.25">
      <c r="A28" s="625" t="s">
        <v>336</v>
      </c>
      <c r="B28" s="168">
        <v>0</v>
      </c>
      <c r="C28" s="141">
        <v>0</v>
      </c>
      <c r="D28" s="141">
        <v>0</v>
      </c>
      <c r="E28" s="141">
        <v>0</v>
      </c>
      <c r="F28" s="141">
        <v>0</v>
      </c>
      <c r="G28" s="141">
        <v>0</v>
      </c>
      <c r="H28" s="141">
        <v>0</v>
      </c>
      <c r="I28" s="141">
        <v>0</v>
      </c>
      <c r="J28" s="141">
        <v>0</v>
      </c>
      <c r="K28" s="141">
        <v>0</v>
      </c>
      <c r="L28" s="141">
        <v>0</v>
      </c>
      <c r="M28" s="141">
        <v>1</v>
      </c>
      <c r="N28" s="141">
        <v>1</v>
      </c>
      <c r="O28" s="141">
        <v>0</v>
      </c>
      <c r="P28" s="141">
        <v>0</v>
      </c>
      <c r="Q28" s="141">
        <v>0</v>
      </c>
      <c r="R28" s="141">
        <v>0</v>
      </c>
      <c r="S28" s="141">
        <v>0</v>
      </c>
      <c r="T28" s="141">
        <v>0</v>
      </c>
      <c r="U28" s="141">
        <v>0</v>
      </c>
      <c r="V28" s="141">
        <v>0</v>
      </c>
      <c r="W28" s="141">
        <v>0</v>
      </c>
      <c r="X28" s="141">
        <v>0</v>
      </c>
      <c r="Y28" s="141">
        <v>0</v>
      </c>
      <c r="Z28" s="141">
        <v>0</v>
      </c>
      <c r="AA28" s="141">
        <v>0</v>
      </c>
      <c r="AB28" s="141">
        <v>0</v>
      </c>
      <c r="AC28" s="141">
        <v>0</v>
      </c>
      <c r="AD28" s="141">
        <v>0</v>
      </c>
      <c r="AE28" s="141">
        <v>0</v>
      </c>
      <c r="AF28" s="141">
        <v>0</v>
      </c>
      <c r="AG28" s="155">
        <f t="shared" si="1"/>
        <v>2</v>
      </c>
    </row>
    <row r="29" spans="1:33" x14ac:dyDescent="0.25">
      <c r="A29" s="633" t="s">
        <v>338</v>
      </c>
      <c r="B29" s="636">
        <v>0</v>
      </c>
      <c r="C29" s="544">
        <v>0</v>
      </c>
      <c r="D29" s="544">
        <v>0</v>
      </c>
      <c r="E29" s="544">
        <v>0</v>
      </c>
      <c r="F29" s="544">
        <v>0</v>
      </c>
      <c r="G29" s="544">
        <v>0</v>
      </c>
      <c r="H29" s="544">
        <v>0</v>
      </c>
      <c r="I29" s="544">
        <v>0</v>
      </c>
      <c r="J29" s="544">
        <v>0</v>
      </c>
      <c r="K29" s="544">
        <v>0</v>
      </c>
      <c r="L29" s="544">
        <v>0</v>
      </c>
      <c r="M29" s="544">
        <v>24000</v>
      </c>
      <c r="N29" s="544">
        <v>40927</v>
      </c>
      <c r="O29" s="544">
        <v>0</v>
      </c>
      <c r="P29" s="544">
        <v>0</v>
      </c>
      <c r="Q29" s="544">
        <v>0</v>
      </c>
      <c r="R29" s="544">
        <v>0</v>
      </c>
      <c r="S29" s="544">
        <v>0</v>
      </c>
      <c r="T29" s="544">
        <v>0</v>
      </c>
      <c r="U29" s="544">
        <v>0</v>
      </c>
      <c r="V29" s="544">
        <v>0</v>
      </c>
      <c r="W29" s="544">
        <v>0</v>
      </c>
      <c r="X29" s="544">
        <v>0</v>
      </c>
      <c r="Y29" s="544">
        <v>0</v>
      </c>
      <c r="Z29" s="544">
        <v>0</v>
      </c>
      <c r="AA29" s="544">
        <v>0</v>
      </c>
      <c r="AB29" s="544">
        <v>0</v>
      </c>
      <c r="AC29" s="544">
        <v>0</v>
      </c>
      <c r="AD29" s="544">
        <v>0</v>
      </c>
      <c r="AE29" s="544">
        <v>0</v>
      </c>
      <c r="AF29" s="544">
        <v>0</v>
      </c>
      <c r="AG29" s="158">
        <f>SUM(B29:AF29)</f>
        <v>64927</v>
      </c>
    </row>
    <row r="30" spans="1:33" x14ac:dyDescent="0.25">
      <c r="A30" s="625" t="s">
        <v>339</v>
      </c>
      <c r="B30" s="168">
        <v>2</v>
      </c>
      <c r="C30" s="141">
        <v>0</v>
      </c>
      <c r="D30" s="141">
        <v>0</v>
      </c>
      <c r="E30" s="141">
        <v>0</v>
      </c>
      <c r="F30" s="141">
        <v>0</v>
      </c>
      <c r="G30" s="141">
        <v>0</v>
      </c>
      <c r="H30" s="141">
        <v>1</v>
      </c>
      <c r="I30" s="141">
        <v>1</v>
      </c>
      <c r="J30" s="141">
        <v>1</v>
      </c>
      <c r="K30" s="141">
        <v>0</v>
      </c>
      <c r="L30" s="141">
        <v>3</v>
      </c>
      <c r="M30" s="141">
        <v>0</v>
      </c>
      <c r="N30" s="141">
        <v>0</v>
      </c>
      <c r="O30" s="141">
        <v>2</v>
      </c>
      <c r="P30" s="141">
        <v>1</v>
      </c>
      <c r="Q30" s="141">
        <v>0</v>
      </c>
      <c r="R30" s="141">
        <v>0</v>
      </c>
      <c r="S30" s="141">
        <v>3</v>
      </c>
      <c r="T30" s="141">
        <v>0</v>
      </c>
      <c r="U30" s="141">
        <v>4</v>
      </c>
      <c r="V30" s="141">
        <v>3</v>
      </c>
      <c r="W30" s="141">
        <v>2</v>
      </c>
      <c r="X30" s="141">
        <v>1</v>
      </c>
      <c r="Y30" s="141">
        <v>0</v>
      </c>
      <c r="Z30" s="141">
        <v>3</v>
      </c>
      <c r="AA30" s="141">
        <v>1</v>
      </c>
      <c r="AB30" s="141">
        <v>0</v>
      </c>
      <c r="AC30" s="141">
        <v>3</v>
      </c>
      <c r="AD30" s="141">
        <v>2</v>
      </c>
      <c r="AE30" s="141">
        <v>2</v>
      </c>
      <c r="AF30" s="141">
        <v>0</v>
      </c>
      <c r="AG30" s="155">
        <f>SUM(B30:AF30)</f>
        <v>35</v>
      </c>
    </row>
    <row r="31" spans="1:33" x14ac:dyDescent="0.25">
      <c r="A31" s="634" t="s">
        <v>340</v>
      </c>
      <c r="B31" s="637">
        <v>61883</v>
      </c>
      <c r="C31" s="549">
        <v>0</v>
      </c>
      <c r="D31" s="549">
        <v>0</v>
      </c>
      <c r="E31" s="549">
        <v>5000</v>
      </c>
      <c r="F31" s="549">
        <v>0</v>
      </c>
      <c r="G31" s="549">
        <v>0</v>
      </c>
      <c r="H31" s="549">
        <v>41383</v>
      </c>
      <c r="I31" s="549">
        <v>54345</v>
      </c>
      <c r="J31" s="549">
        <v>9327</v>
      </c>
      <c r="K31" s="549">
        <v>0</v>
      </c>
      <c r="L31" s="549">
        <v>100373</v>
      </c>
      <c r="M31" s="549">
        <v>15695</v>
      </c>
      <c r="N31" s="549">
        <v>-35207</v>
      </c>
      <c r="O31" s="549">
        <v>21901</v>
      </c>
      <c r="P31" s="549">
        <v>30809</v>
      </c>
      <c r="Q31" s="549">
        <v>0</v>
      </c>
      <c r="R31" s="549">
        <v>0</v>
      </c>
      <c r="S31" s="549">
        <v>25083</v>
      </c>
      <c r="T31" s="549">
        <v>-908</v>
      </c>
      <c r="U31" s="549">
        <v>99796</v>
      </c>
      <c r="V31" s="549">
        <v>72986</v>
      </c>
      <c r="W31" s="549">
        <v>15209</v>
      </c>
      <c r="X31" s="549">
        <v>12897</v>
      </c>
      <c r="Y31" s="549">
        <v>0</v>
      </c>
      <c r="Z31" s="549">
        <v>42137</v>
      </c>
      <c r="AA31" s="549">
        <v>6671</v>
      </c>
      <c r="AB31" s="549">
        <v>250</v>
      </c>
      <c r="AC31" s="549">
        <v>46297</v>
      </c>
      <c r="AD31" s="549">
        <v>17135</v>
      </c>
      <c r="AE31" s="549">
        <v>16169</v>
      </c>
      <c r="AF31" s="549">
        <v>3440</v>
      </c>
      <c r="AG31" s="216">
        <f>SUM(B31:AF31)</f>
        <v>662671</v>
      </c>
    </row>
    <row r="32" spans="1:33" x14ac:dyDescent="0.25">
      <c r="A32" s="618"/>
      <c r="B32" s="547"/>
      <c r="C32" s="547"/>
      <c r="D32" s="547"/>
      <c r="E32" s="547"/>
      <c r="F32" s="547"/>
      <c r="G32" s="547"/>
      <c r="H32" s="547"/>
      <c r="I32" s="547"/>
      <c r="J32" s="547"/>
      <c r="K32" s="547"/>
      <c r="L32" s="547"/>
      <c r="M32" s="547"/>
      <c r="N32" s="547"/>
      <c r="O32" s="547"/>
      <c r="P32" s="547"/>
      <c r="Q32" s="547"/>
      <c r="R32" s="547"/>
      <c r="S32" s="547"/>
      <c r="T32" s="547"/>
      <c r="U32" s="547"/>
      <c r="V32" s="547"/>
      <c r="W32" s="547"/>
      <c r="X32" s="547"/>
      <c r="Y32" s="547"/>
      <c r="Z32" s="547"/>
      <c r="AA32" s="547"/>
      <c r="AB32" s="547"/>
      <c r="AC32" s="547"/>
      <c r="AD32" s="547"/>
      <c r="AE32" s="547"/>
      <c r="AF32" s="547"/>
      <c r="AG32" s="548"/>
    </row>
    <row r="33" spans="1:33" ht="23.25" x14ac:dyDescent="0.25">
      <c r="A33" s="627" t="s">
        <v>347</v>
      </c>
      <c r="B33" s="635">
        <v>43160</v>
      </c>
      <c r="C33" s="149">
        <v>43161</v>
      </c>
      <c r="D33" s="149">
        <v>43162</v>
      </c>
      <c r="E33" s="149">
        <v>43163</v>
      </c>
      <c r="F33" s="149">
        <v>43164</v>
      </c>
      <c r="G33" s="149">
        <v>43165</v>
      </c>
      <c r="H33" s="149">
        <v>43166</v>
      </c>
      <c r="I33" s="149">
        <v>43167</v>
      </c>
      <c r="J33" s="149">
        <v>43168</v>
      </c>
      <c r="K33" s="149">
        <v>43169</v>
      </c>
      <c r="L33" s="149">
        <v>43170</v>
      </c>
      <c r="M33" s="149">
        <v>43171</v>
      </c>
      <c r="N33" s="149">
        <v>43172</v>
      </c>
      <c r="O33" s="149">
        <v>43173</v>
      </c>
      <c r="P33" s="149">
        <v>43174</v>
      </c>
      <c r="Q33" s="149">
        <v>43175</v>
      </c>
      <c r="R33" s="149">
        <v>43176</v>
      </c>
      <c r="S33" s="149">
        <v>43177</v>
      </c>
      <c r="T33" s="149">
        <v>43178</v>
      </c>
      <c r="U33" s="149">
        <v>43179</v>
      </c>
      <c r="V33" s="149">
        <v>43180</v>
      </c>
      <c r="W33" s="149">
        <v>43181</v>
      </c>
      <c r="X33" s="149">
        <v>43182</v>
      </c>
      <c r="Y33" s="149">
        <v>43183</v>
      </c>
      <c r="Z33" s="149">
        <v>43184</v>
      </c>
      <c r="AA33" s="149">
        <v>43185</v>
      </c>
      <c r="AB33" s="149">
        <v>43186</v>
      </c>
      <c r="AC33" s="150">
        <v>43187</v>
      </c>
      <c r="AD33" s="150">
        <v>43188</v>
      </c>
      <c r="AE33" s="150">
        <v>43189</v>
      </c>
      <c r="AF33" s="150">
        <v>43190</v>
      </c>
      <c r="AG33" s="175" t="s">
        <v>344</v>
      </c>
    </row>
    <row r="34" spans="1:33" x14ac:dyDescent="0.25">
      <c r="A34" s="161" t="s">
        <v>110</v>
      </c>
      <c r="B34" s="551">
        <f>(B18-B2)/B2</f>
        <v>3</v>
      </c>
      <c r="C34" s="551">
        <f>(C18-C2)/C2</f>
        <v>2</v>
      </c>
      <c r="D34" s="551">
        <f t="shared" ref="D34:AF34" si="2">(D18-D2)/D2</f>
        <v>-0.75</v>
      </c>
      <c r="E34" s="551">
        <f t="shared" si="2"/>
        <v>-0.6</v>
      </c>
      <c r="F34" s="551">
        <f t="shared" si="2"/>
        <v>-0.22222222222222221</v>
      </c>
      <c r="G34" s="551">
        <f t="shared" si="2"/>
        <v>-0.875</v>
      </c>
      <c r="H34" s="551">
        <f t="shared" si="2"/>
        <v>0</v>
      </c>
      <c r="I34" s="551">
        <f t="shared" si="2"/>
        <v>0</v>
      </c>
      <c r="J34" s="551">
        <f t="shared" si="2"/>
        <v>-1</v>
      </c>
      <c r="K34" s="551">
        <f t="shared" si="2"/>
        <v>0</v>
      </c>
      <c r="L34" s="551" t="e">
        <f t="shared" si="2"/>
        <v>#VALUE!</v>
      </c>
      <c r="M34" s="551">
        <f t="shared" si="2"/>
        <v>-0.33333333333333331</v>
      </c>
      <c r="N34" s="551">
        <f t="shared" si="2"/>
        <v>-0.4</v>
      </c>
      <c r="O34" s="551">
        <f t="shared" si="2"/>
        <v>-0.4</v>
      </c>
      <c r="P34" s="551">
        <f t="shared" si="2"/>
        <v>0.5714285714285714</v>
      </c>
      <c r="Q34" s="551">
        <f t="shared" si="2"/>
        <v>3</v>
      </c>
      <c r="R34" s="551">
        <f t="shared" si="2"/>
        <v>0.25</v>
      </c>
      <c r="S34" s="551">
        <f t="shared" si="2"/>
        <v>-0.21428571428571427</v>
      </c>
      <c r="T34" s="551">
        <f t="shared" si="2"/>
        <v>0.5</v>
      </c>
      <c r="U34" s="551">
        <f t="shared" si="2"/>
        <v>-0.25</v>
      </c>
      <c r="V34" s="551">
        <f t="shared" si="2"/>
        <v>1.5</v>
      </c>
      <c r="W34" s="551">
        <f t="shared" si="2"/>
        <v>0.2857142857142857</v>
      </c>
      <c r="X34" s="551">
        <f t="shared" si="2"/>
        <v>-0.7142857142857143</v>
      </c>
      <c r="Y34" s="551">
        <f t="shared" si="2"/>
        <v>0.25</v>
      </c>
      <c r="Z34" s="551">
        <f t="shared" si="2"/>
        <v>-0.6</v>
      </c>
      <c r="AA34" s="551">
        <f t="shared" si="2"/>
        <v>-0.5</v>
      </c>
      <c r="AB34" s="551">
        <f t="shared" si="2"/>
        <v>0.66666666666666663</v>
      </c>
      <c r="AC34" s="551">
        <f t="shared" si="2"/>
        <v>0.66666666666666663</v>
      </c>
      <c r="AD34" s="551">
        <f t="shared" si="2"/>
        <v>0.5</v>
      </c>
      <c r="AE34" s="551">
        <f t="shared" si="2"/>
        <v>-0.66666666666666663</v>
      </c>
      <c r="AF34" s="551" t="e">
        <f t="shared" si="2"/>
        <v>#DIV/0!</v>
      </c>
      <c r="AG34" s="552">
        <f>(AG18-AG2)/AG2</f>
        <v>-0.1691542288557214</v>
      </c>
    </row>
    <row r="35" spans="1:33" x14ac:dyDescent="0.25">
      <c r="A35" s="163" t="s">
        <v>331</v>
      </c>
      <c r="B35" s="199">
        <f>(B23-B7)/B7</f>
        <v>0.5</v>
      </c>
      <c r="C35" s="199">
        <f>(C23-C7)/C7</f>
        <v>1</v>
      </c>
      <c r="D35" s="199" t="e">
        <f t="shared" ref="D35:AG36" si="3">(D23-D7)/D7</f>
        <v>#DIV/0!</v>
      </c>
      <c r="E35" s="199">
        <f t="shared" si="3"/>
        <v>-0.875</v>
      </c>
      <c r="F35" s="199">
        <f t="shared" si="3"/>
        <v>-0.375</v>
      </c>
      <c r="G35" s="199">
        <f t="shared" si="3"/>
        <v>-1</v>
      </c>
      <c r="H35" s="199">
        <f t="shared" si="3"/>
        <v>-0.5</v>
      </c>
      <c r="I35" s="199">
        <f t="shared" si="3"/>
        <v>0</v>
      </c>
      <c r="J35" s="199" t="e">
        <f t="shared" si="3"/>
        <v>#DIV/0!</v>
      </c>
      <c r="K35" s="199" t="e">
        <f t="shared" si="3"/>
        <v>#DIV/0!</v>
      </c>
      <c r="L35" s="199">
        <f t="shared" si="3"/>
        <v>-0.66666666666666663</v>
      </c>
      <c r="M35" s="199">
        <f t="shared" si="3"/>
        <v>-0.8</v>
      </c>
      <c r="N35" s="199">
        <f t="shared" si="3"/>
        <v>-0.6</v>
      </c>
      <c r="O35" s="199">
        <f t="shared" si="3"/>
        <v>0</v>
      </c>
      <c r="P35" s="199">
        <f t="shared" si="3"/>
        <v>1.5</v>
      </c>
      <c r="Q35" s="199">
        <f t="shared" si="3"/>
        <v>4</v>
      </c>
      <c r="R35" s="199">
        <f t="shared" si="3"/>
        <v>0</v>
      </c>
      <c r="S35" s="199">
        <f t="shared" si="3"/>
        <v>-0.36363636363636365</v>
      </c>
      <c r="T35" s="199">
        <f t="shared" si="3"/>
        <v>0.8</v>
      </c>
      <c r="U35" s="199">
        <f t="shared" si="3"/>
        <v>0.14285714285714285</v>
      </c>
      <c r="V35" s="199">
        <f t="shared" si="3"/>
        <v>5</v>
      </c>
      <c r="W35" s="199">
        <f t="shared" si="3"/>
        <v>0.8</v>
      </c>
      <c r="X35" s="199">
        <f t="shared" si="3"/>
        <v>-0.5</v>
      </c>
      <c r="Y35" s="199">
        <f t="shared" si="3"/>
        <v>-1</v>
      </c>
      <c r="Z35" s="199">
        <f t="shared" si="3"/>
        <v>-0.54545454545454541</v>
      </c>
      <c r="AA35" s="199">
        <f t="shared" si="3"/>
        <v>-0.375</v>
      </c>
      <c r="AB35" s="199">
        <f t="shared" si="3"/>
        <v>1.5</v>
      </c>
      <c r="AC35" s="199">
        <f t="shared" si="3"/>
        <v>0.2</v>
      </c>
      <c r="AD35" s="199">
        <f t="shared" si="3"/>
        <v>-0.33333333333333331</v>
      </c>
      <c r="AE35" s="199">
        <f t="shared" si="3"/>
        <v>2</v>
      </c>
      <c r="AF35" s="199">
        <f t="shared" si="3"/>
        <v>-1</v>
      </c>
      <c r="AG35" s="554">
        <f t="shared" si="3"/>
        <v>-0.15254237288135594</v>
      </c>
    </row>
    <row r="36" spans="1:33" x14ac:dyDescent="0.25">
      <c r="A36" s="163" t="s">
        <v>332</v>
      </c>
      <c r="B36" s="199">
        <f>(B24-B8)/B8</f>
        <v>-0.5714285714285714</v>
      </c>
      <c r="C36" s="199">
        <f>(C24-C8)/C8</f>
        <v>-0.375</v>
      </c>
      <c r="D36" s="199" t="e">
        <f t="shared" si="3"/>
        <v>#DIV/0!</v>
      </c>
      <c r="E36" s="199">
        <f t="shared" si="3"/>
        <v>0</v>
      </c>
      <c r="F36" s="199">
        <f t="shared" si="3"/>
        <v>-0.5</v>
      </c>
      <c r="G36" s="199">
        <f t="shared" si="3"/>
        <v>-1</v>
      </c>
      <c r="H36" s="199">
        <f t="shared" si="3"/>
        <v>-0.33333333333333331</v>
      </c>
      <c r="I36" s="199">
        <f t="shared" si="3"/>
        <v>-0.5</v>
      </c>
      <c r="J36" s="199">
        <f t="shared" si="3"/>
        <v>-0.5</v>
      </c>
      <c r="K36" s="199" t="e">
        <f t="shared" si="3"/>
        <v>#DIV/0!</v>
      </c>
      <c r="L36" s="199">
        <f t="shared" si="3"/>
        <v>-0.4</v>
      </c>
      <c r="M36" s="199">
        <f t="shared" si="3"/>
        <v>-0.5</v>
      </c>
      <c r="N36" s="199">
        <f t="shared" si="3"/>
        <v>0</v>
      </c>
      <c r="O36" s="199">
        <f t="shared" si="3"/>
        <v>-0.33333333333333331</v>
      </c>
      <c r="P36" s="199">
        <f t="shared" si="3"/>
        <v>0</v>
      </c>
      <c r="Q36" s="199">
        <f t="shared" si="3"/>
        <v>-0.33333333333333331</v>
      </c>
      <c r="R36" s="199">
        <f t="shared" si="3"/>
        <v>-1</v>
      </c>
      <c r="S36" s="199">
        <f t="shared" si="3"/>
        <v>0.5</v>
      </c>
      <c r="T36" s="199">
        <f t="shared" si="3"/>
        <v>-0.42857142857142855</v>
      </c>
      <c r="U36" s="199">
        <f t="shared" si="3"/>
        <v>-0.2857142857142857</v>
      </c>
      <c r="V36" s="199">
        <f t="shared" si="3"/>
        <v>-0.14285714285714285</v>
      </c>
      <c r="W36" s="199">
        <f t="shared" si="3"/>
        <v>0.66666666666666663</v>
      </c>
      <c r="X36" s="199">
        <f t="shared" si="3"/>
        <v>3</v>
      </c>
      <c r="Y36" s="199" t="e">
        <f t="shared" si="3"/>
        <v>#DIV/0!</v>
      </c>
      <c r="Z36" s="199">
        <f t="shared" si="3"/>
        <v>-0.2857142857142857</v>
      </c>
      <c r="AA36" s="199">
        <f t="shared" si="3"/>
        <v>0.33333333333333331</v>
      </c>
      <c r="AB36" s="199">
        <f t="shared" si="3"/>
        <v>1</v>
      </c>
      <c r="AC36" s="199">
        <f t="shared" si="3"/>
        <v>-0.16666666666666666</v>
      </c>
      <c r="AD36" s="199">
        <f t="shared" si="3"/>
        <v>0</v>
      </c>
      <c r="AE36" s="199">
        <f t="shared" si="3"/>
        <v>0</v>
      </c>
      <c r="AF36" s="199" t="e">
        <f t="shared" si="3"/>
        <v>#DIV/0!</v>
      </c>
      <c r="AG36" s="554">
        <f t="shared" si="3"/>
        <v>-0.1721311475409836</v>
      </c>
    </row>
    <row r="37" spans="1:33" x14ac:dyDescent="0.25">
      <c r="A37" s="164" t="s">
        <v>342</v>
      </c>
      <c r="B37" s="200" t="e">
        <f>(B26-B10)/B10</f>
        <v>#DIV/0!</v>
      </c>
      <c r="C37" s="200" t="e">
        <f>(C26-C10)/C10</f>
        <v>#DIV/0!</v>
      </c>
      <c r="D37" s="200" t="e">
        <f t="shared" ref="D37:AG38" si="4">(D26-D10)/D10</f>
        <v>#DIV/0!</v>
      </c>
      <c r="E37" s="200">
        <f t="shared" si="4"/>
        <v>-1</v>
      </c>
      <c r="F37" s="200">
        <f t="shared" si="4"/>
        <v>-1</v>
      </c>
      <c r="G37" s="200">
        <f t="shared" si="4"/>
        <v>-1</v>
      </c>
      <c r="H37" s="200">
        <f t="shared" si="4"/>
        <v>-0.66666666666666663</v>
      </c>
      <c r="I37" s="200">
        <f t="shared" si="4"/>
        <v>-0.5</v>
      </c>
      <c r="J37" s="200">
        <f t="shared" si="4"/>
        <v>-0.5</v>
      </c>
      <c r="K37" s="200" t="e">
        <f t="shared" si="4"/>
        <v>#DIV/0!</v>
      </c>
      <c r="L37" s="200">
        <f t="shared" si="4"/>
        <v>0.5</v>
      </c>
      <c r="M37" s="200">
        <f t="shared" si="4"/>
        <v>-0.66666666666666663</v>
      </c>
      <c r="N37" s="200">
        <f t="shared" si="4"/>
        <v>-1</v>
      </c>
      <c r="O37" s="200">
        <f t="shared" si="4"/>
        <v>0</v>
      </c>
      <c r="P37" s="200" t="e">
        <f t="shared" si="4"/>
        <v>#DIV/0!</v>
      </c>
      <c r="Q37" s="200" t="e">
        <f t="shared" si="4"/>
        <v>#DIV/0!</v>
      </c>
      <c r="R37" s="200">
        <f t="shared" si="4"/>
        <v>-1</v>
      </c>
      <c r="S37" s="200" t="e">
        <f t="shared" si="4"/>
        <v>#DIV/0!</v>
      </c>
      <c r="T37" s="200">
        <f t="shared" si="4"/>
        <v>-1</v>
      </c>
      <c r="U37" s="200">
        <f t="shared" si="4"/>
        <v>0</v>
      </c>
      <c r="V37" s="200" t="e">
        <f t="shared" si="4"/>
        <v>#DIV/0!</v>
      </c>
      <c r="W37" s="200">
        <f t="shared" si="4"/>
        <v>1</v>
      </c>
      <c r="X37" s="200">
        <f t="shared" si="4"/>
        <v>0</v>
      </c>
      <c r="Y37" s="200">
        <f t="shared" si="4"/>
        <v>-1</v>
      </c>
      <c r="Z37" s="200">
        <f t="shared" si="4"/>
        <v>0</v>
      </c>
      <c r="AA37" s="200">
        <f t="shared" si="4"/>
        <v>-0.5</v>
      </c>
      <c r="AB37" s="200">
        <f t="shared" si="4"/>
        <v>-1</v>
      </c>
      <c r="AC37" s="200">
        <f t="shared" si="4"/>
        <v>0</v>
      </c>
      <c r="AD37" s="200">
        <f t="shared" si="4"/>
        <v>-0.33333333333333331</v>
      </c>
      <c r="AE37" s="200">
        <f t="shared" si="4"/>
        <v>-0.6</v>
      </c>
      <c r="AF37" s="200">
        <f t="shared" si="4"/>
        <v>-1</v>
      </c>
      <c r="AG37" s="556">
        <f t="shared" si="4"/>
        <v>-0.37931034482758619</v>
      </c>
    </row>
    <row r="38" spans="1:33" x14ac:dyDescent="0.25">
      <c r="A38" s="617" t="s">
        <v>343</v>
      </c>
      <c r="B38" s="568" t="e">
        <f>(B27-B11)/B11</f>
        <v>#DIV/0!</v>
      </c>
      <c r="C38" s="568" t="e">
        <f>(C27-C11)/C11</f>
        <v>#DIV/0!</v>
      </c>
      <c r="D38" s="568" t="e">
        <f t="shared" si="4"/>
        <v>#DIV/0!</v>
      </c>
      <c r="E38" s="568">
        <f t="shared" si="4"/>
        <v>-0.88221159509057934</v>
      </c>
      <c r="F38" s="568">
        <f t="shared" si="4"/>
        <v>-1</v>
      </c>
      <c r="G38" s="568">
        <f t="shared" si="4"/>
        <v>-1</v>
      </c>
      <c r="H38" s="568">
        <f t="shared" si="4"/>
        <v>-0.60831953054753685</v>
      </c>
      <c r="I38" s="568">
        <f t="shared" si="4"/>
        <v>3.8148312217595466</v>
      </c>
      <c r="J38" s="568">
        <f t="shared" si="4"/>
        <v>0.14554163596168018</v>
      </c>
      <c r="K38" s="568" t="e">
        <f t="shared" si="4"/>
        <v>#DIV/0!</v>
      </c>
      <c r="L38" s="568">
        <f t="shared" si="4"/>
        <v>5.6265927246319407</v>
      </c>
      <c r="M38" s="568">
        <f t="shared" si="4"/>
        <v>1.2785718385856151</v>
      </c>
      <c r="N38" s="568">
        <f t="shared" si="4"/>
        <v>0.11806098514464425</v>
      </c>
      <c r="O38" s="568">
        <f t="shared" si="4"/>
        <v>0.44275362318840578</v>
      </c>
      <c r="P38" s="568" t="e">
        <f t="shared" si="4"/>
        <v>#DIV/0!</v>
      </c>
      <c r="Q38" s="568" t="e">
        <f t="shared" si="4"/>
        <v>#DIV/0!</v>
      </c>
      <c r="R38" s="568">
        <f t="shared" si="4"/>
        <v>-1</v>
      </c>
      <c r="S38" s="568">
        <f t="shared" si="4"/>
        <v>6.0956152758132953</v>
      </c>
      <c r="T38" s="568">
        <f t="shared" si="4"/>
        <v>-1.0170837253057385</v>
      </c>
      <c r="U38" s="568">
        <f t="shared" si="4"/>
        <v>1.7798328690807799</v>
      </c>
      <c r="V38" s="568" t="e">
        <f t="shared" si="4"/>
        <v>#DIV/0!</v>
      </c>
      <c r="W38" s="568">
        <f t="shared" si="4"/>
        <v>1.1179530956038095</v>
      </c>
      <c r="X38" s="568">
        <f t="shared" si="4"/>
        <v>-0.44690796809331845</v>
      </c>
      <c r="Y38" s="568">
        <f t="shared" si="4"/>
        <v>-1</v>
      </c>
      <c r="Z38" s="568">
        <f t="shared" si="4"/>
        <v>1.3109027092245256</v>
      </c>
      <c r="AA38" s="568">
        <f t="shared" si="4"/>
        <v>-0.5095574180267608</v>
      </c>
      <c r="AB38" s="568">
        <f t="shared" si="4"/>
        <v>-0.99545710599480297</v>
      </c>
      <c r="AC38" s="568">
        <f t="shared" si="4"/>
        <v>0.28602777777777777</v>
      </c>
      <c r="AD38" s="568">
        <f t="shared" si="4"/>
        <v>-0.18323084989751656</v>
      </c>
      <c r="AE38" s="568">
        <f t="shared" si="4"/>
        <v>-0.44755364220308869</v>
      </c>
      <c r="AF38" s="568">
        <f t="shared" si="4"/>
        <v>-0.43891697928559781</v>
      </c>
      <c r="AG38" s="569">
        <f t="shared" si="4"/>
        <v>7.7745749628516658E-2</v>
      </c>
    </row>
    <row r="39" spans="1:33" x14ac:dyDescent="0.25">
      <c r="A39" s="628"/>
      <c r="B39" s="566"/>
      <c r="C39" s="566"/>
      <c r="D39" s="566"/>
      <c r="E39" s="566"/>
      <c r="F39" s="566"/>
      <c r="G39" s="566"/>
      <c r="H39" s="566"/>
      <c r="I39" s="566"/>
      <c r="J39" s="566"/>
      <c r="K39" s="566"/>
      <c r="L39" s="566"/>
      <c r="M39" s="566"/>
      <c r="N39" s="566"/>
      <c r="O39" s="566"/>
      <c r="P39" s="566"/>
      <c r="Q39" s="566"/>
      <c r="R39" s="566"/>
      <c r="S39" s="566"/>
      <c r="T39" s="566"/>
      <c r="U39" s="566"/>
      <c r="V39" s="566"/>
      <c r="W39" s="566"/>
      <c r="X39" s="566"/>
      <c r="Y39" s="566"/>
      <c r="Z39" s="566"/>
      <c r="AA39" s="566"/>
      <c r="AB39" s="566"/>
      <c r="AC39" s="566"/>
      <c r="AD39" s="566"/>
      <c r="AE39" s="566"/>
      <c r="AF39" s="566"/>
      <c r="AG39" s="567"/>
    </row>
    <row r="40" spans="1:33" ht="23.25" x14ac:dyDescent="0.25">
      <c r="A40" s="570" t="s">
        <v>348</v>
      </c>
      <c r="B40" s="635">
        <v>43160</v>
      </c>
      <c r="C40" s="149">
        <v>43161</v>
      </c>
      <c r="D40" s="149">
        <v>43162</v>
      </c>
      <c r="E40" s="149">
        <v>43163</v>
      </c>
      <c r="F40" s="149">
        <v>43164</v>
      </c>
      <c r="G40" s="149">
        <v>43165</v>
      </c>
      <c r="H40" s="149">
        <v>43166</v>
      </c>
      <c r="I40" s="149">
        <v>43167</v>
      </c>
      <c r="J40" s="149">
        <v>43168</v>
      </c>
      <c r="K40" s="149">
        <v>43169</v>
      </c>
      <c r="L40" s="149">
        <v>43170</v>
      </c>
      <c r="M40" s="149">
        <v>43171</v>
      </c>
      <c r="N40" s="149">
        <v>43172</v>
      </c>
      <c r="O40" s="149">
        <v>43173</v>
      </c>
      <c r="P40" s="149">
        <v>43174</v>
      </c>
      <c r="Q40" s="149">
        <v>43175</v>
      </c>
      <c r="R40" s="149">
        <v>43176</v>
      </c>
      <c r="S40" s="149">
        <v>43177</v>
      </c>
      <c r="T40" s="149">
        <v>43178</v>
      </c>
      <c r="U40" s="149">
        <v>43179</v>
      </c>
      <c r="V40" s="149">
        <v>43180</v>
      </c>
      <c r="W40" s="149">
        <v>43181</v>
      </c>
      <c r="X40" s="149">
        <v>43182</v>
      </c>
      <c r="Y40" s="149">
        <v>43183</v>
      </c>
      <c r="Z40" s="149">
        <v>43184</v>
      </c>
      <c r="AA40" s="149">
        <v>43185</v>
      </c>
      <c r="AB40" s="149">
        <v>43186</v>
      </c>
      <c r="AC40" s="150">
        <v>43187</v>
      </c>
      <c r="AD40" s="150">
        <v>43188</v>
      </c>
      <c r="AE40" s="150">
        <v>43189</v>
      </c>
      <c r="AF40" s="150">
        <v>43190</v>
      </c>
      <c r="AG40" s="571" t="s">
        <v>344</v>
      </c>
    </row>
    <row r="41" spans="1:33" x14ac:dyDescent="0.25">
      <c r="A41" s="190" t="s">
        <v>302</v>
      </c>
      <c r="B41" s="203">
        <v>1</v>
      </c>
      <c r="C41" s="188">
        <v>2</v>
      </c>
      <c r="D41" s="188">
        <v>0</v>
      </c>
      <c r="E41" s="188">
        <v>0</v>
      </c>
      <c r="F41" s="188">
        <v>1</v>
      </c>
      <c r="G41" s="188">
        <v>0</v>
      </c>
      <c r="H41" s="188">
        <v>2</v>
      </c>
      <c r="I41" s="188">
        <v>1</v>
      </c>
      <c r="J41" s="188">
        <v>0</v>
      </c>
      <c r="K41" s="188">
        <v>0</v>
      </c>
      <c r="L41" s="188">
        <v>0</v>
      </c>
      <c r="M41" s="188">
        <v>0</v>
      </c>
      <c r="N41" s="188">
        <v>2</v>
      </c>
      <c r="O41" s="188">
        <v>2</v>
      </c>
      <c r="P41" s="188">
        <v>2</v>
      </c>
      <c r="Q41" s="188">
        <v>5</v>
      </c>
      <c r="R41" s="188">
        <v>1</v>
      </c>
      <c r="S41" s="188">
        <v>0</v>
      </c>
      <c r="T41" s="188">
        <v>0</v>
      </c>
      <c r="U41" s="188">
        <v>4</v>
      </c>
      <c r="V41" s="188">
        <v>3</v>
      </c>
      <c r="W41" s="188">
        <v>6</v>
      </c>
      <c r="X41" s="188">
        <v>1</v>
      </c>
      <c r="Y41" s="188">
        <v>0</v>
      </c>
      <c r="Z41" s="188">
        <v>0</v>
      </c>
      <c r="AA41" s="188">
        <v>0</v>
      </c>
      <c r="AB41" s="188">
        <v>0</v>
      </c>
      <c r="AC41" s="188">
        <v>0</v>
      </c>
      <c r="AD41" s="188">
        <v>1</v>
      </c>
      <c r="AE41" s="188">
        <v>3</v>
      </c>
      <c r="AF41" s="189">
        <v>0</v>
      </c>
      <c r="AG41" s="190">
        <f>SUM(B41:AF41)</f>
        <v>37</v>
      </c>
    </row>
    <row r="42" spans="1:33" x14ac:dyDescent="0.25">
      <c r="A42" s="192" t="s">
        <v>349</v>
      </c>
      <c r="B42" s="11">
        <v>2</v>
      </c>
      <c r="C42" s="12">
        <v>0</v>
      </c>
      <c r="D42" s="12">
        <v>0</v>
      </c>
      <c r="E42" s="12">
        <v>1</v>
      </c>
      <c r="F42" s="12">
        <v>4</v>
      </c>
      <c r="G42" s="12">
        <v>0</v>
      </c>
      <c r="H42" s="12">
        <v>1</v>
      </c>
      <c r="I42" s="12">
        <v>1</v>
      </c>
      <c r="J42" s="12">
        <v>0</v>
      </c>
      <c r="K42" s="12">
        <v>0</v>
      </c>
      <c r="L42" s="12">
        <v>2</v>
      </c>
      <c r="M42" s="12">
        <v>1</v>
      </c>
      <c r="N42" s="12">
        <v>0</v>
      </c>
      <c r="O42" s="12">
        <v>0</v>
      </c>
      <c r="P42" s="12">
        <v>3</v>
      </c>
      <c r="Q42" s="12">
        <v>0</v>
      </c>
      <c r="R42" s="12">
        <v>0</v>
      </c>
      <c r="S42" s="12">
        <v>7</v>
      </c>
      <c r="T42" s="12">
        <v>8</v>
      </c>
      <c r="U42" s="12">
        <v>4</v>
      </c>
      <c r="V42" s="12">
        <v>1</v>
      </c>
      <c r="W42" s="12">
        <v>3</v>
      </c>
      <c r="X42" s="12">
        <v>0</v>
      </c>
      <c r="Y42" s="12">
        <v>0</v>
      </c>
      <c r="Z42" s="12">
        <v>5</v>
      </c>
      <c r="AA42" s="12">
        <v>4</v>
      </c>
      <c r="AB42" s="12">
        <v>5</v>
      </c>
      <c r="AC42" s="12">
        <v>6</v>
      </c>
      <c r="AD42" s="12">
        <v>1</v>
      </c>
      <c r="AE42" s="12">
        <v>0</v>
      </c>
      <c r="AF42" s="191">
        <v>0</v>
      </c>
      <c r="AG42" s="192">
        <f>SUM(B42:AF42)</f>
        <v>59</v>
      </c>
    </row>
    <row r="43" spans="1:33" x14ac:dyDescent="0.25">
      <c r="A43" s="185" t="s">
        <v>350</v>
      </c>
      <c r="B43" s="204">
        <f>SUM(B41+B42)</f>
        <v>3</v>
      </c>
      <c r="C43" s="205">
        <f t="shared" ref="C43:AG43" si="5">SUM(C41+C42)</f>
        <v>2</v>
      </c>
      <c r="D43" s="205">
        <f t="shared" si="5"/>
        <v>0</v>
      </c>
      <c r="E43" s="205">
        <f t="shared" si="5"/>
        <v>1</v>
      </c>
      <c r="F43" s="205">
        <f t="shared" si="5"/>
        <v>5</v>
      </c>
      <c r="G43" s="205">
        <f t="shared" si="5"/>
        <v>0</v>
      </c>
      <c r="H43" s="205">
        <f t="shared" si="5"/>
        <v>3</v>
      </c>
      <c r="I43" s="205">
        <f t="shared" si="5"/>
        <v>2</v>
      </c>
      <c r="J43" s="205">
        <f t="shared" si="5"/>
        <v>0</v>
      </c>
      <c r="K43" s="205">
        <f t="shared" si="5"/>
        <v>0</v>
      </c>
      <c r="L43" s="205">
        <f t="shared" si="5"/>
        <v>2</v>
      </c>
      <c r="M43" s="205">
        <f t="shared" si="5"/>
        <v>1</v>
      </c>
      <c r="N43" s="205">
        <f t="shared" si="5"/>
        <v>2</v>
      </c>
      <c r="O43" s="205">
        <f t="shared" si="5"/>
        <v>2</v>
      </c>
      <c r="P43" s="205">
        <f t="shared" si="5"/>
        <v>5</v>
      </c>
      <c r="Q43" s="205">
        <f t="shared" si="5"/>
        <v>5</v>
      </c>
      <c r="R43" s="205">
        <f t="shared" si="5"/>
        <v>1</v>
      </c>
      <c r="S43" s="205">
        <f t="shared" si="5"/>
        <v>7</v>
      </c>
      <c r="T43" s="205">
        <f t="shared" si="5"/>
        <v>8</v>
      </c>
      <c r="U43" s="205">
        <f t="shared" si="5"/>
        <v>8</v>
      </c>
      <c r="V43" s="205">
        <f t="shared" si="5"/>
        <v>4</v>
      </c>
      <c r="W43" s="205">
        <f t="shared" si="5"/>
        <v>9</v>
      </c>
      <c r="X43" s="205">
        <f t="shared" si="5"/>
        <v>1</v>
      </c>
      <c r="Y43" s="205">
        <f t="shared" si="5"/>
        <v>0</v>
      </c>
      <c r="Z43" s="205">
        <f t="shared" si="5"/>
        <v>5</v>
      </c>
      <c r="AA43" s="205">
        <f t="shared" si="5"/>
        <v>4</v>
      </c>
      <c r="AB43" s="205">
        <f t="shared" si="5"/>
        <v>5</v>
      </c>
      <c r="AC43" s="205">
        <f t="shared" si="5"/>
        <v>6</v>
      </c>
      <c r="AD43" s="205">
        <f t="shared" si="5"/>
        <v>2</v>
      </c>
      <c r="AE43" s="205">
        <f t="shared" si="5"/>
        <v>3</v>
      </c>
      <c r="AF43" s="206">
        <f t="shared" si="5"/>
        <v>0</v>
      </c>
      <c r="AG43" s="193">
        <f t="shared" si="5"/>
        <v>96</v>
      </c>
    </row>
    <row r="44" spans="1:33" x14ac:dyDescent="0.25">
      <c r="T44" t="s">
        <v>352</v>
      </c>
      <c r="V44" t="s">
        <v>353</v>
      </c>
      <c r="AA44" t="s">
        <v>354</v>
      </c>
      <c r="AG44" t="s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70E7-EBA3-4D7E-8619-9F6F8734F168}">
  <sheetPr>
    <tabColor rgb="FF7030A0"/>
  </sheetPr>
  <dimension ref="A1:AG44"/>
  <sheetViews>
    <sheetView workbookViewId="0">
      <pane xSplit="1" ySplit="1" topLeftCell="AI30" activePane="bottomRight" state="frozen"/>
      <selection pane="topRight"/>
      <selection pane="bottomLeft"/>
      <selection pane="bottomRight" activeCell="AI30" sqref="AI30"/>
    </sheetView>
  </sheetViews>
  <sheetFormatPr defaultColWidth="14.7109375" defaultRowHeight="15" x14ac:dyDescent="0.25"/>
  <cols>
    <col min="1" max="1" width="30.7109375" customWidth="1"/>
  </cols>
  <sheetData>
    <row r="1" spans="1:32" ht="23.25" x14ac:dyDescent="0.25">
      <c r="A1" s="613">
        <v>2019</v>
      </c>
      <c r="B1" s="619">
        <v>43191</v>
      </c>
      <c r="C1" s="575">
        <v>43192</v>
      </c>
      <c r="D1" s="575">
        <v>43193</v>
      </c>
      <c r="E1" s="575">
        <v>43194</v>
      </c>
      <c r="F1" s="575">
        <v>43195</v>
      </c>
      <c r="G1" s="575">
        <v>43196</v>
      </c>
      <c r="H1" s="575">
        <v>43197</v>
      </c>
      <c r="I1" s="575">
        <v>43198</v>
      </c>
      <c r="J1" s="575">
        <v>43199</v>
      </c>
      <c r="K1" s="575">
        <v>43200</v>
      </c>
      <c r="L1" s="575">
        <v>43201</v>
      </c>
      <c r="M1" s="575">
        <v>43202</v>
      </c>
      <c r="N1" s="575">
        <v>43203</v>
      </c>
      <c r="O1" s="575">
        <v>43204</v>
      </c>
      <c r="P1" s="575">
        <v>43205</v>
      </c>
      <c r="Q1" s="575">
        <v>43206</v>
      </c>
      <c r="R1" s="575">
        <v>43207</v>
      </c>
      <c r="S1" s="575">
        <v>43208</v>
      </c>
      <c r="T1" s="575">
        <v>43209</v>
      </c>
      <c r="U1" s="575">
        <v>43210</v>
      </c>
      <c r="V1" s="575">
        <v>43211</v>
      </c>
      <c r="W1" s="575">
        <v>43212</v>
      </c>
      <c r="X1" s="575">
        <v>43213</v>
      </c>
      <c r="Y1" s="575">
        <v>43214</v>
      </c>
      <c r="Z1" s="575">
        <v>43215</v>
      </c>
      <c r="AA1" s="575">
        <v>43216</v>
      </c>
      <c r="AB1" s="575">
        <v>43217</v>
      </c>
      <c r="AC1" s="576">
        <v>43218</v>
      </c>
      <c r="AD1" s="576">
        <v>43219</v>
      </c>
      <c r="AE1" s="576">
        <v>43220</v>
      </c>
      <c r="AF1" s="577" t="s">
        <v>344</v>
      </c>
    </row>
    <row r="2" spans="1:32" x14ac:dyDescent="0.25">
      <c r="A2" s="170" t="s">
        <v>110</v>
      </c>
      <c r="B2" s="110">
        <v>14</v>
      </c>
      <c r="C2" s="110">
        <v>7</v>
      </c>
      <c r="D2" s="110">
        <v>4</v>
      </c>
      <c r="E2" s="110">
        <v>8</v>
      </c>
      <c r="F2" s="110">
        <v>1</v>
      </c>
      <c r="G2" s="110">
        <v>5</v>
      </c>
      <c r="H2" s="110">
        <v>3</v>
      </c>
      <c r="I2" s="110">
        <v>5</v>
      </c>
      <c r="J2" s="110">
        <v>5</v>
      </c>
      <c r="K2" s="110">
        <v>6</v>
      </c>
      <c r="L2" s="110">
        <v>6</v>
      </c>
      <c r="M2" s="110">
        <v>6</v>
      </c>
      <c r="N2" s="110">
        <v>3</v>
      </c>
      <c r="O2" s="110">
        <v>3</v>
      </c>
      <c r="P2" s="110">
        <v>14</v>
      </c>
      <c r="Q2" s="110">
        <v>8</v>
      </c>
      <c r="R2" s="110">
        <v>10</v>
      </c>
      <c r="S2" s="110">
        <v>6</v>
      </c>
      <c r="T2" s="110">
        <v>3</v>
      </c>
      <c r="U2" s="110">
        <v>1</v>
      </c>
      <c r="V2" s="110">
        <v>1</v>
      </c>
      <c r="W2" s="110">
        <v>13</v>
      </c>
      <c r="X2" s="110">
        <v>12</v>
      </c>
      <c r="Y2" s="110">
        <v>9</v>
      </c>
      <c r="Z2" s="110">
        <v>7</v>
      </c>
      <c r="AA2" s="110">
        <v>6</v>
      </c>
      <c r="AB2" s="110">
        <v>3</v>
      </c>
      <c r="AC2" s="110">
        <v>3</v>
      </c>
      <c r="AD2" s="110">
        <v>6</v>
      </c>
      <c r="AE2" s="110">
        <v>15</v>
      </c>
      <c r="AF2" s="152">
        <f t="shared" ref="AF2:AF10" si="0">SUM(B2:AE2)</f>
        <v>193</v>
      </c>
    </row>
    <row r="3" spans="1:32" x14ac:dyDescent="0.25">
      <c r="A3" s="162" t="s">
        <v>327</v>
      </c>
      <c r="B3" s="110">
        <v>0</v>
      </c>
      <c r="C3" s="110">
        <v>0</v>
      </c>
      <c r="D3" s="110">
        <v>1</v>
      </c>
      <c r="E3" s="110">
        <v>0</v>
      </c>
      <c r="F3" s="110">
        <v>0</v>
      </c>
      <c r="G3" s="110">
        <v>0</v>
      </c>
      <c r="H3" s="110">
        <v>0</v>
      </c>
      <c r="I3" s="110">
        <v>0</v>
      </c>
      <c r="J3" s="110">
        <v>0</v>
      </c>
      <c r="K3" s="110">
        <v>0</v>
      </c>
      <c r="L3" s="110">
        <v>0</v>
      </c>
      <c r="M3" s="110">
        <v>1</v>
      </c>
      <c r="N3" s="110">
        <v>0</v>
      </c>
      <c r="O3" s="110">
        <v>0</v>
      </c>
      <c r="P3" s="110">
        <v>1</v>
      </c>
      <c r="Q3" s="110">
        <v>1</v>
      </c>
      <c r="R3" s="110">
        <v>0</v>
      </c>
      <c r="S3" s="110">
        <v>0</v>
      </c>
      <c r="T3" s="110">
        <v>0</v>
      </c>
      <c r="U3" s="110">
        <v>0</v>
      </c>
      <c r="V3" s="110">
        <v>0</v>
      </c>
      <c r="W3" s="110">
        <v>2</v>
      </c>
      <c r="X3" s="110">
        <v>0</v>
      </c>
      <c r="Y3" s="110">
        <v>0</v>
      </c>
      <c r="Z3" s="110">
        <v>1</v>
      </c>
      <c r="AA3" s="110">
        <v>2</v>
      </c>
      <c r="AB3" s="110">
        <v>0</v>
      </c>
      <c r="AC3" s="110">
        <v>0</v>
      </c>
      <c r="AD3" s="110">
        <v>0</v>
      </c>
      <c r="AE3" s="110">
        <v>2</v>
      </c>
      <c r="AF3" s="152">
        <f t="shared" si="0"/>
        <v>11</v>
      </c>
    </row>
    <row r="4" spans="1:32" x14ac:dyDescent="0.25">
      <c r="A4" s="162" t="s">
        <v>328</v>
      </c>
      <c r="B4" s="110">
        <v>9</v>
      </c>
      <c r="C4" s="110">
        <v>2</v>
      </c>
      <c r="D4" s="110">
        <v>2</v>
      </c>
      <c r="E4" s="110">
        <v>4</v>
      </c>
      <c r="F4" s="110">
        <v>0</v>
      </c>
      <c r="G4" s="110">
        <v>2</v>
      </c>
      <c r="H4" s="110">
        <v>2</v>
      </c>
      <c r="I4" s="110">
        <v>2</v>
      </c>
      <c r="J4" s="110">
        <v>4</v>
      </c>
      <c r="K4" s="110">
        <v>4</v>
      </c>
      <c r="L4" s="110">
        <v>1</v>
      </c>
      <c r="M4" s="110">
        <v>2</v>
      </c>
      <c r="N4" s="110">
        <v>1</v>
      </c>
      <c r="O4" s="110">
        <v>3</v>
      </c>
      <c r="P4" s="110">
        <v>9</v>
      </c>
      <c r="Q4" s="110">
        <v>2</v>
      </c>
      <c r="R4" s="110">
        <v>1</v>
      </c>
      <c r="S4" s="110">
        <v>0</v>
      </c>
      <c r="T4" s="110">
        <v>1</v>
      </c>
      <c r="U4" s="110">
        <v>0</v>
      </c>
      <c r="V4" s="110">
        <v>0</v>
      </c>
      <c r="W4" s="110">
        <v>2</v>
      </c>
      <c r="X4" s="110">
        <v>6</v>
      </c>
      <c r="Y4" s="110">
        <v>6</v>
      </c>
      <c r="Z4" s="110">
        <v>2</v>
      </c>
      <c r="AA4" s="110">
        <v>0</v>
      </c>
      <c r="AB4" s="110">
        <v>1</v>
      </c>
      <c r="AC4" s="110">
        <v>3</v>
      </c>
      <c r="AD4" s="110">
        <v>2</v>
      </c>
      <c r="AE4" s="110">
        <v>3</v>
      </c>
      <c r="AF4" s="152">
        <f t="shared" si="0"/>
        <v>76</v>
      </c>
    </row>
    <row r="5" spans="1:32" x14ac:dyDescent="0.25">
      <c r="A5" s="162" t="s">
        <v>329</v>
      </c>
      <c r="B5" s="110">
        <v>4</v>
      </c>
      <c r="C5" s="110">
        <v>5</v>
      </c>
      <c r="D5" s="110">
        <v>1</v>
      </c>
      <c r="E5" s="110">
        <v>4</v>
      </c>
      <c r="F5" s="110">
        <v>1</v>
      </c>
      <c r="G5" s="110">
        <v>3</v>
      </c>
      <c r="H5" s="110">
        <v>1</v>
      </c>
      <c r="I5" s="110">
        <v>3</v>
      </c>
      <c r="J5" s="110">
        <v>1</v>
      </c>
      <c r="K5" s="110">
        <v>2</v>
      </c>
      <c r="L5" s="110">
        <v>5</v>
      </c>
      <c r="M5" s="110">
        <v>4</v>
      </c>
      <c r="N5" s="110">
        <v>2</v>
      </c>
      <c r="O5" s="110">
        <v>0</v>
      </c>
      <c r="P5" s="110">
        <v>4</v>
      </c>
      <c r="Q5" s="110">
        <v>3</v>
      </c>
      <c r="R5" s="110">
        <v>9</v>
      </c>
      <c r="S5" s="110">
        <v>6</v>
      </c>
      <c r="T5" s="110">
        <v>2</v>
      </c>
      <c r="U5" s="110">
        <v>1</v>
      </c>
      <c r="V5" s="110">
        <v>1</v>
      </c>
      <c r="W5" s="110">
        <v>9</v>
      </c>
      <c r="X5" s="110">
        <v>6</v>
      </c>
      <c r="Y5" s="110">
        <v>3</v>
      </c>
      <c r="Z5" s="110">
        <v>4</v>
      </c>
      <c r="AA5" s="110">
        <v>4</v>
      </c>
      <c r="AB5" s="110">
        <v>2</v>
      </c>
      <c r="AC5" s="110">
        <v>0</v>
      </c>
      <c r="AD5" s="110">
        <v>4</v>
      </c>
      <c r="AE5" s="110">
        <v>10</v>
      </c>
      <c r="AF5" s="152">
        <f t="shared" si="0"/>
        <v>104</v>
      </c>
    </row>
    <row r="6" spans="1:32" x14ac:dyDescent="0.25">
      <c r="A6" s="162" t="s">
        <v>330</v>
      </c>
      <c r="B6" s="110">
        <v>1</v>
      </c>
      <c r="C6" s="110">
        <v>0</v>
      </c>
      <c r="D6" s="110">
        <v>0</v>
      </c>
      <c r="E6" s="110">
        <v>0</v>
      </c>
      <c r="F6" s="110">
        <v>0</v>
      </c>
      <c r="G6" s="110">
        <v>0</v>
      </c>
      <c r="H6" s="110">
        <v>0</v>
      </c>
      <c r="I6" s="110">
        <v>0</v>
      </c>
      <c r="J6" s="110">
        <v>0</v>
      </c>
      <c r="K6" s="110">
        <v>1</v>
      </c>
      <c r="L6" s="110">
        <v>0</v>
      </c>
      <c r="M6" s="110">
        <v>0</v>
      </c>
      <c r="N6" s="110">
        <v>0</v>
      </c>
      <c r="O6" s="110">
        <v>0</v>
      </c>
      <c r="P6" s="110">
        <v>0</v>
      </c>
      <c r="Q6" s="110">
        <v>2</v>
      </c>
      <c r="R6" s="110">
        <v>0</v>
      </c>
      <c r="S6" s="110">
        <v>0</v>
      </c>
      <c r="T6" s="110">
        <v>0</v>
      </c>
      <c r="U6" s="110">
        <v>0</v>
      </c>
      <c r="V6" s="110">
        <v>0</v>
      </c>
      <c r="W6" s="110">
        <v>0</v>
      </c>
      <c r="X6" s="110">
        <v>0</v>
      </c>
      <c r="Y6" s="110">
        <v>0</v>
      </c>
      <c r="Z6" s="110">
        <v>0</v>
      </c>
      <c r="AA6" s="110">
        <v>0</v>
      </c>
      <c r="AB6" s="110">
        <v>0</v>
      </c>
      <c r="AC6" s="110">
        <v>0</v>
      </c>
      <c r="AD6" s="110">
        <v>0</v>
      </c>
      <c r="AE6" s="110">
        <v>0</v>
      </c>
      <c r="AF6" s="152">
        <f t="shared" si="0"/>
        <v>4</v>
      </c>
    </row>
    <row r="7" spans="1:32" x14ac:dyDescent="0.25">
      <c r="A7" s="163" t="s">
        <v>331</v>
      </c>
      <c r="B7" s="123">
        <v>9</v>
      </c>
      <c r="C7" s="123">
        <v>2</v>
      </c>
      <c r="D7" s="123">
        <v>3</v>
      </c>
      <c r="E7" s="123">
        <v>6</v>
      </c>
      <c r="F7" s="123">
        <v>4</v>
      </c>
      <c r="G7" s="123">
        <v>0</v>
      </c>
      <c r="H7" s="123">
        <v>0</v>
      </c>
      <c r="I7" s="123">
        <v>5</v>
      </c>
      <c r="J7" s="123">
        <v>4</v>
      </c>
      <c r="K7" s="123">
        <v>2</v>
      </c>
      <c r="L7" s="123">
        <v>2</v>
      </c>
      <c r="M7" s="123">
        <v>3</v>
      </c>
      <c r="N7" s="123">
        <v>0</v>
      </c>
      <c r="O7" s="123">
        <v>0</v>
      </c>
      <c r="P7" s="123">
        <v>9</v>
      </c>
      <c r="Q7" s="123">
        <v>8</v>
      </c>
      <c r="R7" s="123">
        <v>7</v>
      </c>
      <c r="S7" s="123">
        <v>10</v>
      </c>
      <c r="T7" s="123">
        <v>2</v>
      </c>
      <c r="U7" s="123">
        <v>0</v>
      </c>
      <c r="V7" s="123">
        <v>0</v>
      </c>
      <c r="W7" s="123">
        <v>9</v>
      </c>
      <c r="X7" s="123">
        <v>6</v>
      </c>
      <c r="Y7" s="123">
        <v>4</v>
      </c>
      <c r="Z7" s="123">
        <v>6</v>
      </c>
      <c r="AA7" s="123">
        <v>4</v>
      </c>
      <c r="AB7" s="123">
        <v>0</v>
      </c>
      <c r="AC7" s="123">
        <v>0</v>
      </c>
      <c r="AD7" s="123">
        <v>15</v>
      </c>
      <c r="AE7" s="123">
        <v>8</v>
      </c>
      <c r="AF7" s="154">
        <f t="shared" si="0"/>
        <v>128</v>
      </c>
    </row>
    <row r="8" spans="1:32" x14ac:dyDescent="0.25">
      <c r="A8" s="163" t="s">
        <v>332</v>
      </c>
      <c r="B8" s="123">
        <v>2</v>
      </c>
      <c r="C8" s="123">
        <v>10</v>
      </c>
      <c r="D8" s="123">
        <v>3</v>
      </c>
      <c r="E8" s="123">
        <v>1</v>
      </c>
      <c r="F8" s="123">
        <v>5</v>
      </c>
      <c r="G8" s="123">
        <v>4</v>
      </c>
      <c r="H8" s="123">
        <v>1</v>
      </c>
      <c r="I8" s="123">
        <v>0</v>
      </c>
      <c r="J8" s="123">
        <v>8</v>
      </c>
      <c r="K8" s="123">
        <v>3</v>
      </c>
      <c r="L8" s="123">
        <v>2</v>
      </c>
      <c r="M8" s="123">
        <v>7</v>
      </c>
      <c r="N8" s="123">
        <v>2</v>
      </c>
      <c r="O8" s="123">
        <v>1</v>
      </c>
      <c r="P8" s="123">
        <v>3</v>
      </c>
      <c r="Q8" s="123">
        <v>6</v>
      </c>
      <c r="R8" s="123">
        <v>5</v>
      </c>
      <c r="S8" s="123">
        <v>8</v>
      </c>
      <c r="T8" s="123">
        <v>4</v>
      </c>
      <c r="U8" s="123">
        <v>7</v>
      </c>
      <c r="V8" s="123">
        <v>0</v>
      </c>
      <c r="W8" s="123">
        <v>5</v>
      </c>
      <c r="X8" s="123">
        <v>5</v>
      </c>
      <c r="Y8" s="123">
        <v>2</v>
      </c>
      <c r="Z8" s="123">
        <v>7</v>
      </c>
      <c r="AA8" s="123">
        <v>6</v>
      </c>
      <c r="AB8" s="123">
        <v>3</v>
      </c>
      <c r="AC8" s="123">
        <v>1</v>
      </c>
      <c r="AD8" s="123">
        <v>6</v>
      </c>
      <c r="AE8" s="123">
        <v>8</v>
      </c>
      <c r="AF8" s="154">
        <f t="shared" si="0"/>
        <v>125</v>
      </c>
    </row>
    <row r="9" spans="1:32" x14ac:dyDescent="0.25">
      <c r="A9" s="163" t="s">
        <v>333</v>
      </c>
      <c r="B9" s="123">
        <v>0</v>
      </c>
      <c r="C9" s="123">
        <v>0</v>
      </c>
      <c r="D9" s="123">
        <v>0</v>
      </c>
      <c r="E9" s="123">
        <v>0</v>
      </c>
      <c r="F9" s="123">
        <v>0</v>
      </c>
      <c r="G9" s="123">
        <v>1</v>
      </c>
      <c r="H9" s="123">
        <v>0</v>
      </c>
      <c r="I9" s="123">
        <v>0</v>
      </c>
      <c r="J9" s="123">
        <v>0</v>
      </c>
      <c r="K9" s="123">
        <v>0</v>
      </c>
      <c r="L9" s="123">
        <v>0</v>
      </c>
      <c r="M9" s="123">
        <v>0</v>
      </c>
      <c r="N9" s="123">
        <v>0</v>
      </c>
      <c r="O9" s="123">
        <v>0</v>
      </c>
      <c r="P9" s="123">
        <v>0</v>
      </c>
      <c r="Q9" s="123">
        <v>0</v>
      </c>
      <c r="R9" s="123">
        <v>0</v>
      </c>
      <c r="S9" s="123">
        <v>2</v>
      </c>
      <c r="T9" s="123">
        <v>0</v>
      </c>
      <c r="U9" s="123">
        <v>0</v>
      </c>
      <c r="V9" s="123">
        <v>0</v>
      </c>
      <c r="W9" s="123">
        <v>0</v>
      </c>
      <c r="X9" s="123">
        <v>0</v>
      </c>
      <c r="Y9" s="123">
        <v>0</v>
      </c>
      <c r="Z9" s="123">
        <v>1</v>
      </c>
      <c r="AA9" s="123">
        <v>0</v>
      </c>
      <c r="AB9" s="123">
        <v>0</v>
      </c>
      <c r="AC9" s="123">
        <v>0</v>
      </c>
      <c r="AD9" s="123">
        <v>1</v>
      </c>
      <c r="AE9" s="123">
        <v>0</v>
      </c>
      <c r="AF9" s="154">
        <f t="shared" si="0"/>
        <v>5</v>
      </c>
    </row>
    <row r="10" spans="1:32" x14ac:dyDescent="0.25">
      <c r="A10" s="164" t="s">
        <v>334</v>
      </c>
      <c r="B10" s="141">
        <v>0</v>
      </c>
      <c r="C10" s="141">
        <v>0</v>
      </c>
      <c r="D10" s="141">
        <v>1</v>
      </c>
      <c r="E10" s="141">
        <v>3</v>
      </c>
      <c r="F10" s="141">
        <v>0</v>
      </c>
      <c r="G10" s="141">
        <v>0</v>
      </c>
      <c r="H10" s="141">
        <v>1</v>
      </c>
      <c r="I10" s="141">
        <v>0</v>
      </c>
      <c r="J10" s="141">
        <v>2</v>
      </c>
      <c r="K10" s="141">
        <v>0</v>
      </c>
      <c r="L10" s="141">
        <v>1</v>
      </c>
      <c r="M10" s="141">
        <v>1</v>
      </c>
      <c r="N10" s="141">
        <v>1</v>
      </c>
      <c r="O10" s="141">
        <v>1</v>
      </c>
      <c r="P10" s="141">
        <v>0</v>
      </c>
      <c r="Q10" s="141">
        <v>1</v>
      </c>
      <c r="R10" s="141">
        <v>1</v>
      </c>
      <c r="S10" s="141">
        <v>1</v>
      </c>
      <c r="T10" s="141">
        <v>0</v>
      </c>
      <c r="U10" s="141">
        <v>5</v>
      </c>
      <c r="V10" s="141">
        <v>0</v>
      </c>
      <c r="W10" s="141">
        <v>2</v>
      </c>
      <c r="X10" s="141">
        <v>3</v>
      </c>
      <c r="Y10" s="141">
        <v>2</v>
      </c>
      <c r="Z10" s="141">
        <v>2</v>
      </c>
      <c r="AA10" s="141">
        <v>1</v>
      </c>
      <c r="AB10" s="141">
        <v>1</v>
      </c>
      <c r="AC10" s="141">
        <v>2</v>
      </c>
      <c r="AD10" s="141">
        <v>2</v>
      </c>
      <c r="AE10" s="141">
        <v>3</v>
      </c>
      <c r="AF10" s="155">
        <f t="shared" si="0"/>
        <v>37</v>
      </c>
    </row>
    <row r="11" spans="1:32" x14ac:dyDescent="0.25">
      <c r="A11" s="164" t="s">
        <v>335</v>
      </c>
      <c r="B11" s="1027">
        <v>0</v>
      </c>
      <c r="C11" s="1027">
        <v>0</v>
      </c>
      <c r="D11" s="1027">
        <v>3268</v>
      </c>
      <c r="E11" s="1027">
        <v>16956</v>
      </c>
      <c r="F11" s="1027">
        <v>0</v>
      </c>
      <c r="G11" s="1027">
        <v>0</v>
      </c>
      <c r="H11" s="1027">
        <v>5998</v>
      </c>
      <c r="I11" s="1027">
        <v>0</v>
      </c>
      <c r="J11" s="1027">
        <v>21873</v>
      </c>
      <c r="K11" s="1027">
        <v>0</v>
      </c>
      <c r="L11" s="1027">
        <v>10360</v>
      </c>
      <c r="M11" s="1027">
        <v>22595</v>
      </c>
      <c r="N11" s="1027">
        <v>5044</v>
      </c>
      <c r="O11" s="1027">
        <v>8531</v>
      </c>
      <c r="P11" s="1027">
        <v>0</v>
      </c>
      <c r="Q11" s="1027">
        <v>6706</v>
      </c>
      <c r="R11" s="1027">
        <v>5391</v>
      </c>
      <c r="S11" s="1027">
        <v>24323</v>
      </c>
      <c r="T11" s="1027">
        <v>-2000</v>
      </c>
      <c r="U11" s="1027">
        <v>78153</v>
      </c>
      <c r="V11" s="1027">
        <v>0</v>
      </c>
      <c r="W11" s="1027">
        <v>25726</v>
      </c>
      <c r="X11" s="1027">
        <v>19794</v>
      </c>
      <c r="Y11" s="1027">
        <v>29476</v>
      </c>
      <c r="Z11" s="1027">
        <v>12619</v>
      </c>
      <c r="AA11" s="1027">
        <v>5873</v>
      </c>
      <c r="AB11" s="1027">
        <v>8524</v>
      </c>
      <c r="AC11" s="1027">
        <v>13851</v>
      </c>
      <c r="AD11" s="1028">
        <v>12379</v>
      </c>
      <c r="AE11" s="1028">
        <v>20315</v>
      </c>
      <c r="AF11" s="545">
        <f t="shared" ref="AF11:AF14" si="1">SUM(B11:AE11)</f>
        <v>355755</v>
      </c>
    </row>
    <row r="12" spans="1:32" x14ac:dyDescent="0.25">
      <c r="A12" s="164" t="s">
        <v>336</v>
      </c>
      <c r="B12" s="141">
        <v>0</v>
      </c>
      <c r="C12" s="141">
        <v>0</v>
      </c>
      <c r="D12" s="141">
        <v>0</v>
      </c>
      <c r="E12" s="141">
        <v>0</v>
      </c>
      <c r="F12" s="141">
        <v>0</v>
      </c>
      <c r="G12" s="141">
        <v>0</v>
      </c>
      <c r="H12" s="141">
        <v>0</v>
      </c>
      <c r="I12" s="141">
        <v>0</v>
      </c>
      <c r="J12" s="141">
        <v>0</v>
      </c>
      <c r="K12" s="141">
        <v>0</v>
      </c>
      <c r="L12" s="141">
        <v>0</v>
      </c>
      <c r="M12" s="141">
        <v>0</v>
      </c>
      <c r="N12" s="141">
        <v>0</v>
      </c>
      <c r="O12" s="141">
        <v>0</v>
      </c>
      <c r="P12" s="141">
        <v>0</v>
      </c>
      <c r="Q12" s="141">
        <v>0</v>
      </c>
      <c r="R12" s="141">
        <v>0</v>
      </c>
      <c r="S12" s="141">
        <v>2</v>
      </c>
      <c r="T12" s="141">
        <v>0</v>
      </c>
      <c r="U12" s="141">
        <v>2</v>
      </c>
      <c r="V12" s="141">
        <v>0</v>
      </c>
      <c r="W12" s="141">
        <v>0</v>
      </c>
      <c r="X12" s="141">
        <v>0</v>
      </c>
      <c r="Y12" s="141">
        <v>0</v>
      </c>
      <c r="Z12" s="141">
        <v>0</v>
      </c>
      <c r="AA12" s="141">
        <v>0</v>
      </c>
      <c r="AB12" s="141">
        <v>0</v>
      </c>
      <c r="AC12" s="141">
        <v>0</v>
      </c>
      <c r="AD12" s="141">
        <v>0</v>
      </c>
      <c r="AE12" s="141">
        <v>0</v>
      </c>
      <c r="AF12" s="155">
        <f t="shared" si="1"/>
        <v>4</v>
      </c>
    </row>
    <row r="13" spans="1:32" x14ac:dyDescent="0.25">
      <c r="A13" s="625" t="s">
        <v>338</v>
      </c>
      <c r="B13" s="141">
        <v>0</v>
      </c>
      <c r="C13" s="141">
        <v>0</v>
      </c>
      <c r="D13" s="137">
        <v>0</v>
      </c>
      <c r="E13" s="141">
        <v>0</v>
      </c>
      <c r="F13" s="141">
        <v>0</v>
      </c>
      <c r="G13" s="141">
        <v>0</v>
      </c>
      <c r="H13" s="141">
        <v>0</v>
      </c>
      <c r="I13" s="141">
        <v>0</v>
      </c>
      <c r="J13" s="141">
        <v>0</v>
      </c>
      <c r="K13" s="141">
        <v>0</v>
      </c>
      <c r="L13" s="141">
        <v>0</v>
      </c>
      <c r="M13" s="141">
        <v>0</v>
      </c>
      <c r="N13" s="141">
        <v>0</v>
      </c>
      <c r="O13" s="141">
        <v>0</v>
      </c>
      <c r="P13" s="141">
        <v>0</v>
      </c>
      <c r="Q13" s="141">
        <v>0</v>
      </c>
      <c r="R13" s="141">
        <v>0</v>
      </c>
      <c r="S13" s="141">
        <v>9684</v>
      </c>
      <c r="T13" s="141">
        <v>0</v>
      </c>
      <c r="U13" s="141">
        <v>11812</v>
      </c>
      <c r="V13" s="141">
        <v>0</v>
      </c>
      <c r="W13" s="141">
        <v>0</v>
      </c>
      <c r="X13" s="141">
        <v>0</v>
      </c>
      <c r="Y13" s="141">
        <v>0</v>
      </c>
      <c r="Z13" s="141">
        <v>0</v>
      </c>
      <c r="AA13" s="141">
        <v>0</v>
      </c>
      <c r="AB13" s="141">
        <v>0</v>
      </c>
      <c r="AC13" s="141">
        <v>0</v>
      </c>
      <c r="AD13" s="141">
        <v>0</v>
      </c>
      <c r="AE13" s="141">
        <v>0</v>
      </c>
      <c r="AF13" s="545">
        <f t="shared" si="1"/>
        <v>21496</v>
      </c>
    </row>
    <row r="14" spans="1:32" x14ac:dyDescent="0.25">
      <c r="A14" s="625" t="s">
        <v>339</v>
      </c>
      <c r="B14" s="1033">
        <v>0</v>
      </c>
      <c r="C14" s="1033">
        <v>0</v>
      </c>
      <c r="D14" s="1033">
        <v>1</v>
      </c>
      <c r="E14" s="1033">
        <v>3</v>
      </c>
      <c r="F14" s="1033">
        <v>0</v>
      </c>
      <c r="G14" s="1033">
        <v>0</v>
      </c>
      <c r="H14" s="1033">
        <v>1</v>
      </c>
      <c r="I14" s="1033">
        <v>0</v>
      </c>
      <c r="J14" s="1033">
        <v>2</v>
      </c>
      <c r="K14" s="1033">
        <v>0</v>
      </c>
      <c r="L14" s="1033">
        <v>1</v>
      </c>
      <c r="M14" s="1033">
        <v>1</v>
      </c>
      <c r="N14" s="1033">
        <v>1</v>
      </c>
      <c r="O14" s="1033">
        <v>1</v>
      </c>
      <c r="P14" s="1033">
        <v>0</v>
      </c>
      <c r="Q14" s="1033">
        <v>1</v>
      </c>
      <c r="R14" s="1033">
        <v>1</v>
      </c>
      <c r="S14" s="1033">
        <v>-1</v>
      </c>
      <c r="T14" s="1033">
        <v>0</v>
      </c>
      <c r="U14" s="1033">
        <v>3</v>
      </c>
      <c r="V14" s="1033">
        <v>0</v>
      </c>
      <c r="W14" s="1033">
        <v>2</v>
      </c>
      <c r="X14" s="1033">
        <v>3</v>
      </c>
      <c r="Y14" s="1033">
        <v>2</v>
      </c>
      <c r="Z14" s="1033">
        <v>2</v>
      </c>
      <c r="AA14" s="1033">
        <v>1</v>
      </c>
      <c r="AB14" s="1033">
        <v>1</v>
      </c>
      <c r="AC14" s="1033">
        <v>2</v>
      </c>
      <c r="AD14" s="1033">
        <v>2</v>
      </c>
      <c r="AE14" s="1033">
        <v>3</v>
      </c>
      <c r="AF14" s="155">
        <f t="shared" si="1"/>
        <v>33</v>
      </c>
    </row>
    <row r="15" spans="1:32" x14ac:dyDescent="0.25">
      <c r="A15" s="625" t="s">
        <v>340</v>
      </c>
      <c r="B15" s="137">
        <v>0</v>
      </c>
      <c r="C15" s="137">
        <v>0</v>
      </c>
      <c r="D15" s="137">
        <v>3268</v>
      </c>
      <c r="E15" s="137">
        <v>16956</v>
      </c>
      <c r="F15" s="137">
        <v>0</v>
      </c>
      <c r="G15" s="137">
        <v>0</v>
      </c>
      <c r="H15" s="137">
        <v>5998</v>
      </c>
      <c r="I15" s="137">
        <v>0</v>
      </c>
      <c r="J15" s="137">
        <v>21873</v>
      </c>
      <c r="K15" s="137">
        <v>0</v>
      </c>
      <c r="L15" s="137">
        <v>10360</v>
      </c>
      <c r="M15" s="137">
        <v>22595</v>
      </c>
      <c r="N15" s="137">
        <v>5044</v>
      </c>
      <c r="O15" s="137">
        <v>8531</v>
      </c>
      <c r="P15" s="137">
        <v>-9684</v>
      </c>
      <c r="Q15" s="137">
        <v>6706</v>
      </c>
      <c r="R15" s="137">
        <v>5391</v>
      </c>
      <c r="S15" s="137">
        <v>14639</v>
      </c>
      <c r="T15" s="137">
        <v>-2000</v>
      </c>
      <c r="U15" s="137">
        <v>66341</v>
      </c>
      <c r="V15" s="137">
        <v>0</v>
      </c>
      <c r="W15" s="137">
        <v>25726</v>
      </c>
      <c r="X15" s="137">
        <v>19794</v>
      </c>
      <c r="Y15" s="137">
        <v>29476</v>
      </c>
      <c r="Z15" s="137">
        <v>12619</v>
      </c>
      <c r="AA15" s="137">
        <v>5873</v>
      </c>
      <c r="AB15" s="137">
        <v>8524</v>
      </c>
      <c r="AC15" s="137">
        <v>13851</v>
      </c>
      <c r="AD15" s="137">
        <v>12379</v>
      </c>
      <c r="AE15" s="137">
        <v>20315</v>
      </c>
      <c r="AF15" s="545">
        <f>AF11-AF13</f>
        <v>334259</v>
      </c>
    </row>
    <row r="16" spans="1:32" x14ac:dyDescent="0.25">
      <c r="A16" s="626"/>
      <c r="B16" s="572"/>
      <c r="C16" s="572"/>
      <c r="D16" s="572"/>
      <c r="E16" s="572"/>
      <c r="F16" s="572"/>
      <c r="G16" s="572"/>
      <c r="H16" s="572"/>
      <c r="I16" s="572"/>
      <c r="J16" s="572"/>
      <c r="K16" s="572"/>
      <c r="L16" s="572"/>
      <c r="M16" s="572"/>
      <c r="N16" s="572"/>
      <c r="O16" s="572"/>
      <c r="P16" s="572"/>
      <c r="Q16" s="572"/>
      <c r="R16" s="572"/>
      <c r="S16" s="572"/>
      <c r="T16" s="572"/>
      <c r="U16" s="572"/>
      <c r="V16" s="572"/>
      <c r="W16" s="572"/>
      <c r="X16" s="572"/>
      <c r="Y16" s="572"/>
      <c r="Z16" s="572"/>
      <c r="AA16" s="572"/>
      <c r="AB16" s="572"/>
      <c r="AC16" s="572"/>
      <c r="AD16" s="572"/>
      <c r="AE16" s="572"/>
      <c r="AF16" s="573"/>
    </row>
    <row r="17" spans="1:32" ht="23.25" x14ac:dyDescent="0.25">
      <c r="A17" s="615">
        <v>2024</v>
      </c>
      <c r="B17" s="619">
        <v>43191</v>
      </c>
      <c r="C17" s="575">
        <v>43192</v>
      </c>
      <c r="D17" s="575">
        <v>43193</v>
      </c>
      <c r="E17" s="575">
        <v>43194</v>
      </c>
      <c r="F17" s="575">
        <v>43195</v>
      </c>
      <c r="G17" s="575">
        <v>43196</v>
      </c>
      <c r="H17" s="575">
        <v>43197</v>
      </c>
      <c r="I17" s="575">
        <v>43198</v>
      </c>
      <c r="J17" s="575">
        <v>43199</v>
      </c>
      <c r="K17" s="575">
        <v>43200</v>
      </c>
      <c r="L17" s="575">
        <v>43201</v>
      </c>
      <c r="M17" s="575">
        <v>43202</v>
      </c>
      <c r="N17" s="575">
        <v>43203</v>
      </c>
      <c r="O17" s="575">
        <v>43204</v>
      </c>
      <c r="P17" s="575">
        <v>43205</v>
      </c>
      <c r="Q17" s="575">
        <v>43206</v>
      </c>
      <c r="R17" s="575">
        <v>43207</v>
      </c>
      <c r="S17" s="575">
        <v>43208</v>
      </c>
      <c r="T17" s="575">
        <v>43209</v>
      </c>
      <c r="U17" s="575">
        <v>43210</v>
      </c>
      <c r="V17" s="575">
        <v>43211</v>
      </c>
      <c r="W17" s="575">
        <v>43212</v>
      </c>
      <c r="X17" s="575">
        <v>43213</v>
      </c>
      <c r="Y17" s="575">
        <v>43214</v>
      </c>
      <c r="Z17" s="575">
        <v>43215</v>
      </c>
      <c r="AA17" s="575">
        <v>43216</v>
      </c>
      <c r="AB17" s="575">
        <v>43217</v>
      </c>
      <c r="AC17" s="576">
        <v>43218</v>
      </c>
      <c r="AD17" s="576">
        <v>43219</v>
      </c>
      <c r="AE17" s="576">
        <v>43220</v>
      </c>
      <c r="AF17" s="577" t="s">
        <v>344</v>
      </c>
    </row>
    <row r="18" spans="1:32" x14ac:dyDescent="0.25">
      <c r="A18" s="170" t="s">
        <v>110</v>
      </c>
      <c r="B18" s="171">
        <v>1</v>
      </c>
      <c r="C18" s="172">
        <v>4</v>
      </c>
      <c r="D18" s="172">
        <v>3</v>
      </c>
      <c r="E18" s="172">
        <v>4</v>
      </c>
      <c r="F18" s="172">
        <v>5</v>
      </c>
      <c r="G18" s="172">
        <v>1</v>
      </c>
      <c r="H18" s="172">
        <v>0</v>
      </c>
      <c r="I18" s="172">
        <v>3</v>
      </c>
      <c r="J18" s="172">
        <v>1</v>
      </c>
      <c r="K18" s="172">
        <v>4</v>
      </c>
      <c r="L18" s="172">
        <v>4</v>
      </c>
      <c r="M18" s="172">
        <v>4</v>
      </c>
      <c r="N18" s="172">
        <v>2</v>
      </c>
      <c r="O18" s="172">
        <v>1</v>
      </c>
      <c r="P18" s="172">
        <v>6</v>
      </c>
      <c r="Q18" s="172">
        <v>6</v>
      </c>
      <c r="R18" s="172">
        <v>2</v>
      </c>
      <c r="S18" s="172">
        <v>4</v>
      </c>
      <c r="T18" s="172">
        <v>6</v>
      </c>
      <c r="U18" s="172">
        <v>3</v>
      </c>
      <c r="V18" s="172">
        <v>2</v>
      </c>
      <c r="W18" s="172">
        <v>10</v>
      </c>
      <c r="X18" s="172">
        <v>4</v>
      </c>
      <c r="Y18" s="172">
        <v>6</v>
      </c>
      <c r="Z18" s="172">
        <v>6</v>
      </c>
      <c r="AA18" s="172">
        <v>1</v>
      </c>
      <c r="AB18" s="172">
        <v>2</v>
      </c>
      <c r="AC18" s="172">
        <v>4</v>
      </c>
      <c r="AD18" s="172">
        <v>6</v>
      </c>
      <c r="AE18" s="172">
        <v>3</v>
      </c>
      <c r="AF18" s="152">
        <f t="shared" ref="AF18:AF26" si="2">SUM(B18:AE18)</f>
        <v>108</v>
      </c>
    </row>
    <row r="19" spans="1:32" x14ac:dyDescent="0.25">
      <c r="A19" s="162" t="s">
        <v>327</v>
      </c>
      <c r="B19" s="167">
        <v>0</v>
      </c>
      <c r="C19" s="110">
        <v>0</v>
      </c>
      <c r="D19" s="110">
        <v>0</v>
      </c>
      <c r="E19" s="110">
        <v>0</v>
      </c>
      <c r="F19" s="110">
        <v>0</v>
      </c>
      <c r="G19" s="110">
        <v>0</v>
      </c>
      <c r="H19" s="110">
        <v>0</v>
      </c>
      <c r="I19" s="110">
        <v>0</v>
      </c>
      <c r="J19" s="110">
        <v>0</v>
      </c>
      <c r="K19" s="110">
        <v>0</v>
      </c>
      <c r="L19" s="110">
        <v>0</v>
      </c>
      <c r="M19" s="110">
        <v>1</v>
      </c>
      <c r="N19" s="110">
        <v>0</v>
      </c>
      <c r="O19" s="110">
        <v>1</v>
      </c>
      <c r="P19" s="110">
        <v>0</v>
      </c>
      <c r="Q19" s="110">
        <v>1</v>
      </c>
      <c r="R19" s="110">
        <v>1</v>
      </c>
      <c r="S19" s="110">
        <v>0</v>
      </c>
      <c r="T19" s="110">
        <v>0</v>
      </c>
      <c r="U19" s="110">
        <v>0</v>
      </c>
      <c r="V19" s="110">
        <v>1</v>
      </c>
      <c r="W19" s="110">
        <v>2</v>
      </c>
      <c r="X19" s="110">
        <v>0</v>
      </c>
      <c r="Y19" s="110">
        <v>0</v>
      </c>
      <c r="Z19" s="110">
        <v>1</v>
      </c>
      <c r="AA19" s="110">
        <v>0</v>
      </c>
      <c r="AB19" s="110">
        <v>1</v>
      </c>
      <c r="AC19" s="110">
        <v>1</v>
      </c>
      <c r="AD19" s="110">
        <v>2</v>
      </c>
      <c r="AE19" s="110">
        <v>0</v>
      </c>
      <c r="AF19" s="152">
        <f t="shared" si="2"/>
        <v>12</v>
      </c>
    </row>
    <row r="20" spans="1:32" x14ac:dyDescent="0.25">
      <c r="A20" s="162" t="s">
        <v>328</v>
      </c>
      <c r="B20" s="167">
        <v>0</v>
      </c>
      <c r="C20" s="110">
        <v>0</v>
      </c>
      <c r="D20" s="110">
        <v>0</v>
      </c>
      <c r="E20" s="110">
        <v>0</v>
      </c>
      <c r="F20" s="110">
        <v>0</v>
      </c>
      <c r="G20" s="110">
        <v>0</v>
      </c>
      <c r="H20" s="110">
        <v>0</v>
      </c>
      <c r="I20" s="110">
        <v>0</v>
      </c>
      <c r="J20" s="110">
        <v>0</v>
      </c>
      <c r="K20" s="110">
        <v>0</v>
      </c>
      <c r="L20" s="110">
        <v>0</v>
      </c>
      <c r="M20" s="110">
        <v>0</v>
      </c>
      <c r="N20" s="110">
        <v>0</v>
      </c>
      <c r="O20" s="110">
        <v>0</v>
      </c>
      <c r="P20" s="110">
        <v>0</v>
      </c>
      <c r="Q20" s="110">
        <v>1</v>
      </c>
      <c r="R20" s="110">
        <v>0</v>
      </c>
      <c r="S20" s="110">
        <v>0</v>
      </c>
      <c r="T20" s="110">
        <v>0</v>
      </c>
      <c r="U20" s="110">
        <v>0</v>
      </c>
      <c r="V20" s="110">
        <v>0</v>
      </c>
      <c r="W20" s="110">
        <v>0</v>
      </c>
      <c r="X20" s="110">
        <v>0</v>
      </c>
      <c r="Y20" s="110">
        <v>0</v>
      </c>
      <c r="Z20" s="110">
        <v>0</v>
      </c>
      <c r="AA20" s="110">
        <v>0</v>
      </c>
      <c r="AB20" s="110">
        <v>0</v>
      </c>
      <c r="AC20" s="110">
        <v>0</v>
      </c>
      <c r="AD20" s="110">
        <v>0</v>
      </c>
      <c r="AE20" s="110">
        <v>0</v>
      </c>
      <c r="AF20" s="152">
        <f t="shared" si="2"/>
        <v>1</v>
      </c>
    </row>
    <row r="21" spans="1:32" x14ac:dyDescent="0.25">
      <c r="A21" s="162" t="s">
        <v>329</v>
      </c>
      <c r="B21" s="167">
        <v>1</v>
      </c>
      <c r="C21" s="110">
        <v>4</v>
      </c>
      <c r="D21" s="110">
        <v>3</v>
      </c>
      <c r="E21" s="110">
        <v>4</v>
      </c>
      <c r="F21" s="110">
        <v>5</v>
      </c>
      <c r="G21" s="110">
        <v>1</v>
      </c>
      <c r="H21" s="110">
        <v>0</v>
      </c>
      <c r="I21" s="110">
        <v>3</v>
      </c>
      <c r="J21" s="110">
        <v>1</v>
      </c>
      <c r="K21" s="110">
        <v>4</v>
      </c>
      <c r="L21" s="110">
        <v>4</v>
      </c>
      <c r="M21" s="110">
        <v>3</v>
      </c>
      <c r="N21" s="110">
        <v>2</v>
      </c>
      <c r="O21" s="110">
        <v>0</v>
      </c>
      <c r="P21" s="110">
        <v>6</v>
      </c>
      <c r="Q21" s="110">
        <v>4</v>
      </c>
      <c r="R21" s="110">
        <v>1</v>
      </c>
      <c r="S21" s="110">
        <v>4</v>
      </c>
      <c r="T21" s="110">
        <v>6</v>
      </c>
      <c r="U21" s="110">
        <v>3</v>
      </c>
      <c r="V21" s="110">
        <v>1</v>
      </c>
      <c r="W21" s="110">
        <v>8</v>
      </c>
      <c r="X21" s="110">
        <v>4</v>
      </c>
      <c r="Y21" s="110">
        <v>6</v>
      </c>
      <c r="Z21" s="110">
        <v>5</v>
      </c>
      <c r="AA21" s="110">
        <v>1</v>
      </c>
      <c r="AB21" s="110">
        <v>1</v>
      </c>
      <c r="AC21" s="110">
        <v>3</v>
      </c>
      <c r="AD21" s="110">
        <v>4</v>
      </c>
      <c r="AE21" s="110">
        <v>3</v>
      </c>
      <c r="AF21" s="152">
        <f t="shared" si="2"/>
        <v>95</v>
      </c>
    </row>
    <row r="22" spans="1:32" x14ac:dyDescent="0.25">
      <c r="A22" s="162" t="s">
        <v>330</v>
      </c>
      <c r="B22" s="167">
        <v>0</v>
      </c>
      <c r="C22" s="110">
        <v>0</v>
      </c>
      <c r="D22" s="110">
        <v>0</v>
      </c>
      <c r="E22" s="110">
        <v>0</v>
      </c>
      <c r="F22" s="110">
        <v>0</v>
      </c>
      <c r="G22" s="110">
        <v>0</v>
      </c>
      <c r="H22" s="110">
        <v>0</v>
      </c>
      <c r="I22" s="110">
        <v>0</v>
      </c>
      <c r="J22" s="110">
        <v>0</v>
      </c>
      <c r="K22" s="110">
        <v>0</v>
      </c>
      <c r="L22" s="110">
        <v>0</v>
      </c>
      <c r="M22" s="110">
        <v>0</v>
      </c>
      <c r="N22" s="110">
        <v>0</v>
      </c>
      <c r="O22" s="110">
        <v>0</v>
      </c>
      <c r="P22" s="110">
        <v>0</v>
      </c>
      <c r="Q22" s="110">
        <v>0</v>
      </c>
      <c r="R22" s="110">
        <v>0</v>
      </c>
      <c r="S22" s="110">
        <v>0</v>
      </c>
      <c r="T22" s="110">
        <v>0</v>
      </c>
      <c r="U22" s="110">
        <v>0</v>
      </c>
      <c r="V22" s="110">
        <v>0</v>
      </c>
      <c r="W22" s="110">
        <v>0</v>
      </c>
      <c r="X22" s="110">
        <v>0</v>
      </c>
      <c r="Y22" s="110">
        <v>0</v>
      </c>
      <c r="Z22" s="110">
        <v>0</v>
      </c>
      <c r="AA22" s="110">
        <v>0</v>
      </c>
      <c r="AB22" s="110">
        <v>0</v>
      </c>
      <c r="AC22" s="110">
        <v>0</v>
      </c>
      <c r="AD22" s="110">
        <v>0</v>
      </c>
      <c r="AE22" s="110">
        <v>0</v>
      </c>
      <c r="AF22" s="152">
        <f t="shared" si="2"/>
        <v>0</v>
      </c>
    </row>
    <row r="23" spans="1:32" x14ac:dyDescent="0.25">
      <c r="A23" s="163" t="s">
        <v>331</v>
      </c>
      <c r="B23" s="198">
        <v>2</v>
      </c>
      <c r="C23" s="123">
        <v>5</v>
      </c>
      <c r="D23" s="123">
        <v>8</v>
      </c>
      <c r="E23" s="123">
        <v>3</v>
      </c>
      <c r="F23" s="123">
        <v>3</v>
      </c>
      <c r="G23" s="123">
        <v>1</v>
      </c>
      <c r="H23" s="123">
        <v>0</v>
      </c>
      <c r="I23" s="123">
        <v>3</v>
      </c>
      <c r="J23" s="123">
        <v>3</v>
      </c>
      <c r="K23" s="123">
        <v>3</v>
      </c>
      <c r="L23" s="123">
        <v>8</v>
      </c>
      <c r="M23" s="123">
        <v>3</v>
      </c>
      <c r="N23" s="123">
        <v>2</v>
      </c>
      <c r="O23" s="123">
        <v>0</v>
      </c>
      <c r="P23" s="123">
        <v>5</v>
      </c>
      <c r="Q23" s="123">
        <v>4</v>
      </c>
      <c r="R23" s="123">
        <v>5</v>
      </c>
      <c r="S23" s="123">
        <v>2</v>
      </c>
      <c r="T23" s="123">
        <v>4</v>
      </c>
      <c r="U23" s="123">
        <v>1</v>
      </c>
      <c r="V23" s="123">
        <v>0</v>
      </c>
      <c r="W23" s="123">
        <v>5</v>
      </c>
      <c r="X23" s="123">
        <v>3</v>
      </c>
      <c r="Y23" s="123">
        <v>5</v>
      </c>
      <c r="Z23" s="123">
        <v>6</v>
      </c>
      <c r="AA23" s="123">
        <v>2</v>
      </c>
      <c r="AB23" s="123">
        <v>1</v>
      </c>
      <c r="AC23" s="123">
        <v>1</v>
      </c>
      <c r="AD23" s="123">
        <v>4</v>
      </c>
      <c r="AE23" s="123">
        <v>5</v>
      </c>
      <c r="AF23" s="154">
        <f t="shared" si="2"/>
        <v>97</v>
      </c>
    </row>
    <row r="24" spans="1:32" x14ac:dyDescent="0.25">
      <c r="A24" s="163" t="s">
        <v>332</v>
      </c>
      <c r="B24" s="198">
        <v>8</v>
      </c>
      <c r="C24" s="123">
        <v>2</v>
      </c>
      <c r="D24" s="123">
        <v>3</v>
      </c>
      <c r="E24" s="123">
        <v>8</v>
      </c>
      <c r="F24" s="123">
        <v>6</v>
      </c>
      <c r="G24" s="123">
        <v>2</v>
      </c>
      <c r="H24" s="123">
        <v>0</v>
      </c>
      <c r="I24" s="123">
        <v>5</v>
      </c>
      <c r="J24" s="123">
        <v>7</v>
      </c>
      <c r="K24" s="123">
        <v>2</v>
      </c>
      <c r="L24" s="123">
        <v>5</v>
      </c>
      <c r="M24" s="123">
        <v>5</v>
      </c>
      <c r="N24" s="123">
        <v>5</v>
      </c>
      <c r="O24" s="123">
        <v>1</v>
      </c>
      <c r="P24" s="123">
        <v>4</v>
      </c>
      <c r="Q24" s="123">
        <v>4</v>
      </c>
      <c r="R24" s="123">
        <v>5</v>
      </c>
      <c r="S24" s="123">
        <v>5</v>
      </c>
      <c r="T24" s="123">
        <v>4</v>
      </c>
      <c r="U24" s="123">
        <v>3</v>
      </c>
      <c r="V24" s="123">
        <v>1</v>
      </c>
      <c r="W24" s="123">
        <v>3</v>
      </c>
      <c r="X24" s="123">
        <v>2</v>
      </c>
      <c r="Y24" s="123">
        <v>2</v>
      </c>
      <c r="Z24" s="123">
        <v>5</v>
      </c>
      <c r="AA24" s="123">
        <v>1</v>
      </c>
      <c r="AB24" s="123">
        <v>3</v>
      </c>
      <c r="AC24" s="123">
        <v>0</v>
      </c>
      <c r="AD24" s="123">
        <v>3</v>
      </c>
      <c r="AE24" s="123">
        <v>3</v>
      </c>
      <c r="AF24" s="154">
        <f t="shared" si="2"/>
        <v>107</v>
      </c>
    </row>
    <row r="25" spans="1:32" x14ac:dyDescent="0.25">
      <c r="A25" s="163" t="s">
        <v>333</v>
      </c>
      <c r="B25" s="198">
        <v>0</v>
      </c>
      <c r="C25" s="123">
        <v>0</v>
      </c>
      <c r="D25" s="123">
        <v>0</v>
      </c>
      <c r="E25" s="123">
        <v>0</v>
      </c>
      <c r="F25" s="123">
        <v>0</v>
      </c>
      <c r="G25" s="123">
        <v>0</v>
      </c>
      <c r="H25" s="123">
        <v>0</v>
      </c>
      <c r="I25" s="123">
        <v>0</v>
      </c>
      <c r="J25" s="123">
        <v>0</v>
      </c>
      <c r="K25" s="123">
        <v>0</v>
      </c>
      <c r="L25" s="123">
        <v>0</v>
      </c>
      <c r="M25" s="123">
        <v>0</v>
      </c>
      <c r="N25" s="123">
        <v>0</v>
      </c>
      <c r="O25" s="123">
        <v>0</v>
      </c>
      <c r="P25" s="123">
        <v>0</v>
      </c>
      <c r="Q25" s="123">
        <v>0</v>
      </c>
      <c r="R25" s="123">
        <v>0</v>
      </c>
      <c r="S25" s="123">
        <v>0</v>
      </c>
      <c r="T25" s="123">
        <v>0</v>
      </c>
      <c r="U25" s="123">
        <v>0</v>
      </c>
      <c r="V25" s="123">
        <v>0</v>
      </c>
      <c r="W25" s="123">
        <v>0</v>
      </c>
      <c r="X25" s="123">
        <v>0</v>
      </c>
      <c r="Y25" s="123">
        <v>0</v>
      </c>
      <c r="Z25" s="123">
        <v>0</v>
      </c>
      <c r="AA25" s="123">
        <v>0</v>
      </c>
      <c r="AB25" s="123">
        <v>0</v>
      </c>
      <c r="AC25" s="123">
        <v>0</v>
      </c>
      <c r="AD25" s="123">
        <v>0</v>
      </c>
      <c r="AE25" s="123">
        <v>0</v>
      </c>
      <c r="AF25" s="154">
        <f t="shared" si="2"/>
        <v>0</v>
      </c>
    </row>
    <row r="26" spans="1:32" x14ac:dyDescent="0.25">
      <c r="A26" s="164" t="s">
        <v>334</v>
      </c>
      <c r="B26" s="168">
        <v>1</v>
      </c>
      <c r="C26" s="141">
        <v>2</v>
      </c>
      <c r="D26" s="141">
        <v>2</v>
      </c>
      <c r="E26" s="141">
        <v>3</v>
      </c>
      <c r="F26" s="141">
        <v>1</v>
      </c>
      <c r="G26" s="141">
        <v>0</v>
      </c>
      <c r="H26" s="141">
        <v>0</v>
      </c>
      <c r="I26" s="141">
        <v>1</v>
      </c>
      <c r="J26" s="141">
        <v>3</v>
      </c>
      <c r="K26" s="141">
        <v>1</v>
      </c>
      <c r="L26" s="141">
        <v>2</v>
      </c>
      <c r="M26" s="141">
        <v>0</v>
      </c>
      <c r="N26" s="141">
        <v>1</v>
      </c>
      <c r="O26" s="141">
        <v>0</v>
      </c>
      <c r="P26" s="141">
        <v>1</v>
      </c>
      <c r="Q26" s="141">
        <v>1</v>
      </c>
      <c r="R26" s="141">
        <v>3</v>
      </c>
      <c r="S26" s="141">
        <v>2</v>
      </c>
      <c r="T26" s="141">
        <v>0</v>
      </c>
      <c r="U26" s="141">
        <v>0</v>
      </c>
      <c r="V26" s="141">
        <v>1</v>
      </c>
      <c r="W26" s="141">
        <v>2</v>
      </c>
      <c r="X26" s="141">
        <v>1</v>
      </c>
      <c r="Y26" s="141">
        <v>1</v>
      </c>
      <c r="Z26" s="141">
        <v>4</v>
      </c>
      <c r="AA26" s="141">
        <v>1</v>
      </c>
      <c r="AB26" s="141">
        <v>0</v>
      </c>
      <c r="AC26" s="141">
        <v>1</v>
      </c>
      <c r="AD26" s="141">
        <v>1</v>
      </c>
      <c r="AE26" s="141">
        <v>3</v>
      </c>
      <c r="AF26" s="155">
        <f t="shared" si="2"/>
        <v>39</v>
      </c>
    </row>
    <row r="27" spans="1:32" x14ac:dyDescent="0.25">
      <c r="A27" s="164" t="s">
        <v>335</v>
      </c>
      <c r="B27" s="620">
        <v>9072</v>
      </c>
      <c r="C27" s="137">
        <v>26332</v>
      </c>
      <c r="D27" s="137">
        <v>17181</v>
      </c>
      <c r="E27" s="137">
        <v>27355</v>
      </c>
      <c r="F27" s="137">
        <v>7302</v>
      </c>
      <c r="G27" s="137">
        <v>0</v>
      </c>
      <c r="H27" s="137">
        <v>130</v>
      </c>
      <c r="I27" s="137">
        <v>25370</v>
      </c>
      <c r="J27" s="137">
        <v>17901</v>
      </c>
      <c r="K27" s="137">
        <v>9077</v>
      </c>
      <c r="L27" s="137">
        <v>17458</v>
      </c>
      <c r="M27" s="137">
        <v>0</v>
      </c>
      <c r="N27" s="137">
        <v>9342</v>
      </c>
      <c r="O27" s="137">
        <v>0</v>
      </c>
      <c r="P27" s="137">
        <v>15085</v>
      </c>
      <c r="Q27" s="137">
        <v>10436</v>
      </c>
      <c r="R27" s="137">
        <v>22540</v>
      </c>
      <c r="S27" s="137">
        <v>21503</v>
      </c>
      <c r="T27" s="137">
        <v>0</v>
      </c>
      <c r="U27" s="137">
        <v>750</v>
      </c>
      <c r="V27" s="137">
        <v>7993</v>
      </c>
      <c r="W27" s="137">
        <v>16331</v>
      </c>
      <c r="X27" s="137">
        <v>8176</v>
      </c>
      <c r="Y27" s="137">
        <v>7899</v>
      </c>
      <c r="Z27" s="137">
        <v>31345</v>
      </c>
      <c r="AA27" s="137">
        <v>10289</v>
      </c>
      <c r="AB27" s="137">
        <v>0</v>
      </c>
      <c r="AC27" s="137">
        <v>8696</v>
      </c>
      <c r="AD27" s="137">
        <v>23205</v>
      </c>
      <c r="AE27" s="137">
        <v>30918</v>
      </c>
      <c r="AF27" s="545">
        <f t="shared" ref="AF27:AF30" si="3">SUM(B27:AE27)</f>
        <v>381686</v>
      </c>
    </row>
    <row r="28" spans="1:32" x14ac:dyDescent="0.25">
      <c r="A28" s="164" t="s">
        <v>336</v>
      </c>
      <c r="B28" s="168">
        <v>0</v>
      </c>
      <c r="C28" s="141">
        <v>0</v>
      </c>
      <c r="D28" s="141">
        <v>0</v>
      </c>
      <c r="E28" s="141">
        <v>0</v>
      </c>
      <c r="F28" s="141">
        <v>0</v>
      </c>
      <c r="G28" s="141">
        <v>0</v>
      </c>
      <c r="H28" s="141">
        <v>0</v>
      </c>
      <c r="I28" s="141">
        <v>0</v>
      </c>
      <c r="J28" s="141">
        <v>0</v>
      </c>
      <c r="K28" s="141">
        <v>0</v>
      </c>
      <c r="L28" s="141">
        <v>0</v>
      </c>
      <c r="M28" s="141">
        <v>0</v>
      </c>
      <c r="N28" s="141">
        <v>0</v>
      </c>
      <c r="O28" s="141">
        <v>0</v>
      </c>
      <c r="P28" s="141">
        <v>0</v>
      </c>
      <c r="Q28" s="141">
        <v>0</v>
      </c>
      <c r="R28" s="141">
        <v>0</v>
      </c>
      <c r="S28" s="141">
        <v>1</v>
      </c>
      <c r="T28" s="141">
        <v>0</v>
      </c>
      <c r="U28" s="141">
        <v>0</v>
      </c>
      <c r="V28" s="141">
        <v>0</v>
      </c>
      <c r="W28" s="141">
        <v>0</v>
      </c>
      <c r="X28" s="141">
        <v>0</v>
      </c>
      <c r="Y28" s="141">
        <v>0</v>
      </c>
      <c r="Z28" s="141">
        <v>0</v>
      </c>
      <c r="AA28" s="141">
        <v>0</v>
      </c>
      <c r="AB28" s="141">
        <v>0</v>
      </c>
      <c r="AC28" s="141">
        <v>0</v>
      </c>
      <c r="AD28" s="141">
        <v>0</v>
      </c>
      <c r="AE28" s="141">
        <v>2</v>
      </c>
      <c r="AF28" s="155">
        <f t="shared" si="3"/>
        <v>3</v>
      </c>
    </row>
    <row r="29" spans="1:32" x14ac:dyDescent="0.25">
      <c r="A29" s="625" t="s">
        <v>338</v>
      </c>
      <c r="B29" s="620">
        <v>0</v>
      </c>
      <c r="C29" s="137">
        <v>0</v>
      </c>
      <c r="D29" s="137">
        <v>0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0</v>
      </c>
      <c r="M29" s="137">
        <v>0</v>
      </c>
      <c r="N29" s="137">
        <v>0</v>
      </c>
      <c r="O29" s="137">
        <v>0</v>
      </c>
      <c r="P29" s="137">
        <v>0</v>
      </c>
      <c r="Q29" s="137">
        <v>0</v>
      </c>
      <c r="R29" s="137">
        <v>0</v>
      </c>
      <c r="S29" s="137">
        <v>36695</v>
      </c>
      <c r="T29" s="137">
        <v>0</v>
      </c>
      <c r="U29" s="137">
        <v>0</v>
      </c>
      <c r="V29" s="137">
        <v>0</v>
      </c>
      <c r="W29" s="137">
        <v>0</v>
      </c>
      <c r="X29" s="137">
        <v>0</v>
      </c>
      <c r="Y29" s="137">
        <v>0</v>
      </c>
      <c r="Z29" s="137">
        <v>0</v>
      </c>
      <c r="AA29" s="137">
        <v>0</v>
      </c>
      <c r="AB29" s="137">
        <v>0</v>
      </c>
      <c r="AC29" s="137">
        <v>0</v>
      </c>
      <c r="AD29" s="137">
        <v>0</v>
      </c>
      <c r="AE29" s="137">
        <v>55781</v>
      </c>
      <c r="AF29" s="545">
        <f t="shared" si="3"/>
        <v>92476</v>
      </c>
    </row>
    <row r="30" spans="1:32" x14ac:dyDescent="0.25">
      <c r="A30" s="625" t="s">
        <v>339</v>
      </c>
      <c r="B30" s="168">
        <v>1</v>
      </c>
      <c r="C30" s="141">
        <v>2</v>
      </c>
      <c r="D30" s="141">
        <v>2</v>
      </c>
      <c r="E30" s="141">
        <v>3</v>
      </c>
      <c r="F30" s="141">
        <v>1</v>
      </c>
      <c r="G30" s="141">
        <v>0</v>
      </c>
      <c r="H30" s="141">
        <v>0</v>
      </c>
      <c r="I30" s="141">
        <v>1</v>
      </c>
      <c r="J30" s="141">
        <v>3</v>
      </c>
      <c r="K30" s="141">
        <v>1</v>
      </c>
      <c r="L30" s="141">
        <v>2</v>
      </c>
      <c r="M30" s="141">
        <v>0</v>
      </c>
      <c r="N30" s="141">
        <v>1</v>
      </c>
      <c r="O30" s="141">
        <v>0</v>
      </c>
      <c r="P30" s="141">
        <v>1</v>
      </c>
      <c r="Q30" s="141">
        <v>1</v>
      </c>
      <c r="R30" s="141">
        <v>3</v>
      </c>
      <c r="S30" s="141">
        <v>1</v>
      </c>
      <c r="T30" s="141">
        <v>0</v>
      </c>
      <c r="U30" s="141">
        <v>0</v>
      </c>
      <c r="V30" s="141">
        <v>1</v>
      </c>
      <c r="W30" s="141">
        <v>2</v>
      </c>
      <c r="X30" s="141">
        <v>1</v>
      </c>
      <c r="Y30" s="141">
        <v>1</v>
      </c>
      <c r="Z30" s="141">
        <v>4</v>
      </c>
      <c r="AA30" s="141">
        <v>1</v>
      </c>
      <c r="AB30" s="141">
        <v>0</v>
      </c>
      <c r="AC30" s="141">
        <v>1</v>
      </c>
      <c r="AD30" s="141">
        <v>1</v>
      </c>
      <c r="AE30" s="141">
        <v>1</v>
      </c>
      <c r="AF30" s="155">
        <f t="shared" si="3"/>
        <v>36</v>
      </c>
    </row>
    <row r="31" spans="1:32" x14ac:dyDescent="0.25">
      <c r="A31" s="625" t="s">
        <v>340</v>
      </c>
      <c r="B31" s="620">
        <v>9072</v>
      </c>
      <c r="C31" s="137">
        <v>26332</v>
      </c>
      <c r="D31" s="137">
        <v>17181</v>
      </c>
      <c r="E31" s="137">
        <v>27355</v>
      </c>
      <c r="F31" s="137">
        <v>7302</v>
      </c>
      <c r="G31" s="137">
        <v>0</v>
      </c>
      <c r="H31" s="137">
        <v>130</v>
      </c>
      <c r="I31" s="137">
        <v>25370</v>
      </c>
      <c r="J31" s="137">
        <v>17901</v>
      </c>
      <c r="K31" s="137">
        <v>9077</v>
      </c>
      <c r="L31" s="137">
        <v>17458</v>
      </c>
      <c r="M31" s="137">
        <v>0</v>
      </c>
      <c r="N31" s="137">
        <v>9342</v>
      </c>
      <c r="O31" s="137">
        <v>0</v>
      </c>
      <c r="P31" s="137">
        <v>15085</v>
      </c>
      <c r="Q31" s="137">
        <v>10436</v>
      </c>
      <c r="R31" s="137">
        <v>22540</v>
      </c>
      <c r="S31" s="137">
        <v>-15192</v>
      </c>
      <c r="T31" s="137">
        <v>0</v>
      </c>
      <c r="U31" s="137">
        <v>750</v>
      </c>
      <c r="V31" s="137">
        <v>7993</v>
      </c>
      <c r="W31" s="137">
        <v>16331</v>
      </c>
      <c r="X31" s="137">
        <v>8176</v>
      </c>
      <c r="Y31" s="137">
        <v>7899</v>
      </c>
      <c r="Z31" s="137">
        <v>31345</v>
      </c>
      <c r="AA31" s="137">
        <v>10289</v>
      </c>
      <c r="AB31" s="137">
        <v>0</v>
      </c>
      <c r="AC31" s="137">
        <v>8696</v>
      </c>
      <c r="AD31" s="137">
        <v>23205</v>
      </c>
      <c r="AE31" s="137">
        <f>SUM(AE27-AE29)</f>
        <v>-24863</v>
      </c>
      <c r="AF31" s="545">
        <f>AF27-AF29</f>
        <v>289210</v>
      </c>
    </row>
    <row r="32" spans="1:32" x14ac:dyDescent="0.25">
      <c r="A32" s="626"/>
      <c r="B32" s="572"/>
      <c r="C32" s="572"/>
      <c r="D32" s="572"/>
      <c r="E32" s="572"/>
      <c r="F32" s="572"/>
      <c r="G32" s="572"/>
      <c r="H32" s="572"/>
      <c r="I32" s="572"/>
      <c r="J32" s="572"/>
      <c r="K32" s="572"/>
      <c r="L32" s="572"/>
      <c r="M32" s="572"/>
      <c r="N32" s="572"/>
      <c r="O32" s="572"/>
      <c r="P32" s="572"/>
      <c r="Q32" s="572"/>
      <c r="R32" s="572"/>
      <c r="S32" s="572"/>
      <c r="T32" s="572"/>
      <c r="U32" s="572"/>
      <c r="V32" s="572"/>
      <c r="W32" s="572"/>
      <c r="X32" s="572"/>
      <c r="Y32" s="572"/>
      <c r="Z32" s="572"/>
      <c r="AA32" s="572"/>
      <c r="AB32" s="572"/>
      <c r="AC32" s="572"/>
      <c r="AD32" s="572"/>
      <c r="AE32" s="572"/>
      <c r="AF32" s="573"/>
    </row>
    <row r="33" spans="1:33" ht="23.25" x14ac:dyDescent="0.25">
      <c r="A33" s="627" t="s">
        <v>347</v>
      </c>
      <c r="B33" s="619">
        <v>43191</v>
      </c>
      <c r="C33" s="575">
        <v>43192</v>
      </c>
      <c r="D33" s="575">
        <v>43193</v>
      </c>
      <c r="E33" s="575">
        <v>43194</v>
      </c>
      <c r="F33" s="575">
        <v>43195</v>
      </c>
      <c r="G33" s="575">
        <v>43196</v>
      </c>
      <c r="H33" s="575">
        <v>43197</v>
      </c>
      <c r="I33" s="575">
        <v>43198</v>
      </c>
      <c r="J33" s="575">
        <v>43199</v>
      </c>
      <c r="K33" s="575">
        <v>43200</v>
      </c>
      <c r="L33" s="575">
        <v>43201</v>
      </c>
      <c r="M33" s="575">
        <v>43202</v>
      </c>
      <c r="N33" s="575">
        <v>43203</v>
      </c>
      <c r="O33" s="575">
        <v>43204</v>
      </c>
      <c r="P33" s="575">
        <v>43205</v>
      </c>
      <c r="Q33" s="575">
        <v>43206</v>
      </c>
      <c r="R33" s="575">
        <v>43207</v>
      </c>
      <c r="S33" s="575">
        <v>43208</v>
      </c>
      <c r="T33" s="575">
        <v>43209</v>
      </c>
      <c r="U33" s="575">
        <v>43210</v>
      </c>
      <c r="V33" s="575">
        <v>43211</v>
      </c>
      <c r="W33" s="575">
        <v>43212</v>
      </c>
      <c r="X33" s="575">
        <v>43213</v>
      </c>
      <c r="Y33" s="575">
        <v>43214</v>
      </c>
      <c r="Z33" s="575">
        <v>43215</v>
      </c>
      <c r="AA33" s="575">
        <v>43216</v>
      </c>
      <c r="AB33" s="575">
        <v>43217</v>
      </c>
      <c r="AC33" s="576">
        <v>43218</v>
      </c>
      <c r="AD33" s="576">
        <v>43219</v>
      </c>
      <c r="AE33" s="576">
        <v>43220</v>
      </c>
      <c r="AF33" s="175" t="s">
        <v>344</v>
      </c>
    </row>
    <row r="34" spans="1:33" x14ac:dyDescent="0.25">
      <c r="A34" s="161" t="s">
        <v>110</v>
      </c>
      <c r="B34" s="551">
        <f>(B18-B2)/B2</f>
        <v>-0.9285714285714286</v>
      </c>
      <c r="C34" s="551">
        <f>(C18-C2)/C2</f>
        <v>-0.42857142857142855</v>
      </c>
      <c r="D34" s="551">
        <f t="shared" ref="D34:AE34" si="4">(D18-D2)/D2</f>
        <v>-0.25</v>
      </c>
      <c r="E34" s="551">
        <f t="shared" si="4"/>
        <v>-0.5</v>
      </c>
      <c r="F34" s="551">
        <f t="shared" si="4"/>
        <v>4</v>
      </c>
      <c r="G34" s="551">
        <f t="shared" si="4"/>
        <v>-0.8</v>
      </c>
      <c r="H34" s="551">
        <f t="shared" si="4"/>
        <v>-1</v>
      </c>
      <c r="I34" s="551">
        <f t="shared" si="4"/>
        <v>-0.4</v>
      </c>
      <c r="J34" s="551">
        <f t="shared" si="4"/>
        <v>-0.8</v>
      </c>
      <c r="K34" s="551">
        <f t="shared" si="4"/>
        <v>-0.33333333333333331</v>
      </c>
      <c r="L34" s="551">
        <f t="shared" si="4"/>
        <v>-0.33333333333333331</v>
      </c>
      <c r="M34" s="551">
        <f t="shared" si="4"/>
        <v>-0.33333333333333331</v>
      </c>
      <c r="N34" s="551">
        <f t="shared" si="4"/>
        <v>-0.33333333333333331</v>
      </c>
      <c r="O34" s="551">
        <f t="shared" si="4"/>
        <v>-0.66666666666666663</v>
      </c>
      <c r="P34" s="551">
        <f t="shared" si="4"/>
        <v>-0.5714285714285714</v>
      </c>
      <c r="Q34" s="551">
        <f t="shared" si="4"/>
        <v>-0.25</v>
      </c>
      <c r="R34" s="551">
        <f t="shared" si="4"/>
        <v>-0.8</v>
      </c>
      <c r="S34" s="551">
        <f t="shared" si="4"/>
        <v>-0.33333333333333331</v>
      </c>
      <c r="T34" s="551">
        <f t="shared" si="4"/>
        <v>1</v>
      </c>
      <c r="U34" s="551">
        <f t="shared" si="4"/>
        <v>2</v>
      </c>
      <c r="V34" s="551">
        <f t="shared" si="4"/>
        <v>1</v>
      </c>
      <c r="W34" s="551">
        <f t="shared" si="4"/>
        <v>-0.23076923076923078</v>
      </c>
      <c r="X34" s="551">
        <f t="shared" si="4"/>
        <v>-0.66666666666666663</v>
      </c>
      <c r="Y34" s="551">
        <f t="shared" si="4"/>
        <v>-0.33333333333333331</v>
      </c>
      <c r="Z34" s="551">
        <f t="shared" si="4"/>
        <v>-0.14285714285714285</v>
      </c>
      <c r="AA34" s="551">
        <f t="shared" si="4"/>
        <v>-0.83333333333333337</v>
      </c>
      <c r="AB34" s="551">
        <f t="shared" si="4"/>
        <v>-0.33333333333333331</v>
      </c>
      <c r="AC34" s="551">
        <f t="shared" si="4"/>
        <v>0.33333333333333331</v>
      </c>
      <c r="AD34" s="551">
        <f t="shared" si="4"/>
        <v>0</v>
      </c>
      <c r="AE34" s="579">
        <f t="shared" si="4"/>
        <v>-0.8</v>
      </c>
      <c r="AF34" s="583">
        <f>(AF18-AF2)/AF2</f>
        <v>-0.44041450777202074</v>
      </c>
    </row>
    <row r="35" spans="1:33" x14ac:dyDescent="0.25">
      <c r="A35" s="163" t="s">
        <v>331</v>
      </c>
      <c r="B35" s="199">
        <f>(B23-B7)/B7</f>
        <v>-0.77777777777777779</v>
      </c>
      <c r="C35" s="199">
        <f>(C23-C7)/C7</f>
        <v>1.5</v>
      </c>
      <c r="D35" s="199">
        <f t="shared" ref="D35:AE36" si="5">(D23-D7)/D7</f>
        <v>1.6666666666666667</v>
      </c>
      <c r="E35" s="199">
        <f t="shared" si="5"/>
        <v>-0.5</v>
      </c>
      <c r="F35" s="199">
        <f t="shared" si="5"/>
        <v>-0.25</v>
      </c>
      <c r="G35" s="199" t="e">
        <f t="shared" si="5"/>
        <v>#DIV/0!</v>
      </c>
      <c r="H35" s="199" t="e">
        <f t="shared" si="5"/>
        <v>#DIV/0!</v>
      </c>
      <c r="I35" s="199">
        <f t="shared" si="5"/>
        <v>-0.4</v>
      </c>
      <c r="J35" s="199">
        <f t="shared" si="5"/>
        <v>-0.25</v>
      </c>
      <c r="K35" s="199">
        <f t="shared" si="5"/>
        <v>0.5</v>
      </c>
      <c r="L35" s="199">
        <f t="shared" si="5"/>
        <v>3</v>
      </c>
      <c r="M35" s="199">
        <f t="shared" si="5"/>
        <v>0</v>
      </c>
      <c r="N35" s="199" t="e">
        <f t="shared" si="5"/>
        <v>#DIV/0!</v>
      </c>
      <c r="O35" s="199" t="e">
        <f t="shared" si="5"/>
        <v>#DIV/0!</v>
      </c>
      <c r="P35" s="199">
        <f t="shared" si="5"/>
        <v>-0.44444444444444442</v>
      </c>
      <c r="Q35" s="199">
        <f t="shared" si="5"/>
        <v>-0.5</v>
      </c>
      <c r="R35" s="199">
        <f t="shared" si="5"/>
        <v>-0.2857142857142857</v>
      </c>
      <c r="S35" s="199">
        <f t="shared" si="5"/>
        <v>-0.8</v>
      </c>
      <c r="T35" s="199">
        <f t="shared" si="5"/>
        <v>1</v>
      </c>
      <c r="U35" s="199" t="e">
        <f t="shared" si="5"/>
        <v>#DIV/0!</v>
      </c>
      <c r="V35" s="199" t="e">
        <f t="shared" si="5"/>
        <v>#DIV/0!</v>
      </c>
      <c r="W35" s="199">
        <f t="shared" si="5"/>
        <v>-0.44444444444444442</v>
      </c>
      <c r="X35" s="199">
        <f t="shared" si="5"/>
        <v>-0.5</v>
      </c>
      <c r="Y35" s="199">
        <f t="shared" si="5"/>
        <v>0.25</v>
      </c>
      <c r="Z35" s="199">
        <f t="shared" si="5"/>
        <v>0</v>
      </c>
      <c r="AA35" s="199">
        <f t="shared" si="5"/>
        <v>-0.5</v>
      </c>
      <c r="AB35" s="199" t="e">
        <f t="shared" si="5"/>
        <v>#DIV/0!</v>
      </c>
      <c r="AC35" s="199" t="e">
        <f t="shared" si="5"/>
        <v>#DIV/0!</v>
      </c>
      <c r="AD35" s="199">
        <f t="shared" si="5"/>
        <v>-0.73333333333333328</v>
      </c>
      <c r="AE35" s="578">
        <f t="shared" si="5"/>
        <v>-0.375</v>
      </c>
      <c r="AF35" s="224">
        <f t="shared" ref="AF35:AF36" si="6">(AF19-AF3)/AF3</f>
        <v>9.0909090909090912E-2</v>
      </c>
    </row>
    <row r="36" spans="1:33" x14ac:dyDescent="0.25">
      <c r="A36" s="163" t="s">
        <v>332</v>
      </c>
      <c r="B36" s="199">
        <f>(B24-B8)/B8</f>
        <v>3</v>
      </c>
      <c r="C36" s="199">
        <f>(C24-C8)/C8</f>
        <v>-0.8</v>
      </c>
      <c r="D36" s="199">
        <f t="shared" si="5"/>
        <v>0</v>
      </c>
      <c r="E36" s="199">
        <f t="shared" si="5"/>
        <v>7</v>
      </c>
      <c r="F36" s="199">
        <f t="shared" si="5"/>
        <v>0.2</v>
      </c>
      <c r="G36" s="199">
        <f t="shared" si="5"/>
        <v>-0.5</v>
      </c>
      <c r="H36" s="199">
        <f t="shared" si="5"/>
        <v>-1</v>
      </c>
      <c r="I36" s="199" t="e">
        <f t="shared" si="5"/>
        <v>#DIV/0!</v>
      </c>
      <c r="J36" s="199">
        <f t="shared" si="5"/>
        <v>-0.125</v>
      </c>
      <c r="K36" s="199">
        <f t="shared" si="5"/>
        <v>-0.33333333333333331</v>
      </c>
      <c r="L36" s="199">
        <f t="shared" si="5"/>
        <v>1.5</v>
      </c>
      <c r="M36" s="199">
        <f t="shared" si="5"/>
        <v>-0.2857142857142857</v>
      </c>
      <c r="N36" s="199">
        <f t="shared" si="5"/>
        <v>1.5</v>
      </c>
      <c r="O36" s="199">
        <f t="shared" si="5"/>
        <v>0</v>
      </c>
      <c r="P36" s="199">
        <f t="shared" si="5"/>
        <v>0.33333333333333331</v>
      </c>
      <c r="Q36" s="199">
        <f t="shared" si="5"/>
        <v>-0.33333333333333331</v>
      </c>
      <c r="R36" s="199">
        <f t="shared" si="5"/>
        <v>0</v>
      </c>
      <c r="S36" s="199">
        <f t="shared" si="5"/>
        <v>-0.375</v>
      </c>
      <c r="T36" s="199">
        <f t="shared" si="5"/>
        <v>0</v>
      </c>
      <c r="U36" s="199">
        <f t="shared" si="5"/>
        <v>-0.5714285714285714</v>
      </c>
      <c r="V36" s="199" t="e">
        <f t="shared" si="5"/>
        <v>#DIV/0!</v>
      </c>
      <c r="W36" s="199">
        <f t="shared" si="5"/>
        <v>-0.4</v>
      </c>
      <c r="X36" s="199">
        <f t="shared" si="5"/>
        <v>-0.6</v>
      </c>
      <c r="Y36" s="199">
        <f t="shared" si="5"/>
        <v>0</v>
      </c>
      <c r="Z36" s="199">
        <f t="shared" si="5"/>
        <v>-0.2857142857142857</v>
      </c>
      <c r="AA36" s="199">
        <f t="shared" si="5"/>
        <v>-0.83333333333333337</v>
      </c>
      <c r="AB36" s="199">
        <f t="shared" si="5"/>
        <v>0</v>
      </c>
      <c r="AC36" s="199">
        <f t="shared" si="5"/>
        <v>-1</v>
      </c>
      <c r="AD36" s="199">
        <f t="shared" si="5"/>
        <v>-0.5</v>
      </c>
      <c r="AE36" s="578">
        <f t="shared" si="5"/>
        <v>-0.625</v>
      </c>
      <c r="AF36" s="224">
        <f t="shared" si="6"/>
        <v>-0.98684210526315785</v>
      </c>
    </row>
    <row r="37" spans="1:33" x14ac:dyDescent="0.25">
      <c r="A37" s="164" t="s">
        <v>342</v>
      </c>
      <c r="B37" s="200" t="e">
        <f>(B26-B10)/B10</f>
        <v>#DIV/0!</v>
      </c>
      <c r="C37" s="200" t="e">
        <f>(C26-C10)/C10</f>
        <v>#DIV/0!</v>
      </c>
      <c r="D37" s="200">
        <f t="shared" ref="D37:AE38" si="7">(D26-D10)/D10</f>
        <v>1</v>
      </c>
      <c r="E37" s="200">
        <f t="shared" si="7"/>
        <v>0</v>
      </c>
      <c r="F37" s="200" t="e">
        <f t="shared" si="7"/>
        <v>#DIV/0!</v>
      </c>
      <c r="G37" s="200" t="e">
        <f t="shared" si="7"/>
        <v>#DIV/0!</v>
      </c>
      <c r="H37" s="200">
        <f t="shared" si="7"/>
        <v>-1</v>
      </c>
      <c r="I37" s="200" t="e">
        <f t="shared" si="7"/>
        <v>#DIV/0!</v>
      </c>
      <c r="J37" s="200">
        <f t="shared" si="7"/>
        <v>0.5</v>
      </c>
      <c r="K37" s="200" t="e">
        <f t="shared" si="7"/>
        <v>#DIV/0!</v>
      </c>
      <c r="L37" s="200">
        <f t="shared" si="7"/>
        <v>1</v>
      </c>
      <c r="M37" s="200">
        <f t="shared" si="7"/>
        <v>-1</v>
      </c>
      <c r="N37" s="200">
        <f t="shared" si="7"/>
        <v>0</v>
      </c>
      <c r="O37" s="200">
        <f t="shared" si="7"/>
        <v>-1</v>
      </c>
      <c r="P37" s="200" t="e">
        <f t="shared" si="7"/>
        <v>#DIV/0!</v>
      </c>
      <c r="Q37" s="200">
        <f t="shared" si="7"/>
        <v>0</v>
      </c>
      <c r="R37" s="200">
        <f t="shared" si="7"/>
        <v>2</v>
      </c>
      <c r="S37" s="200">
        <f t="shared" si="7"/>
        <v>1</v>
      </c>
      <c r="T37" s="200" t="e">
        <f t="shared" si="7"/>
        <v>#DIV/0!</v>
      </c>
      <c r="U37" s="200">
        <f t="shared" si="7"/>
        <v>-1</v>
      </c>
      <c r="V37" s="200" t="e">
        <f t="shared" si="7"/>
        <v>#DIV/0!</v>
      </c>
      <c r="W37" s="200">
        <f t="shared" si="7"/>
        <v>0</v>
      </c>
      <c r="X37" s="200">
        <f t="shared" si="7"/>
        <v>-0.66666666666666663</v>
      </c>
      <c r="Y37" s="200">
        <f t="shared" si="7"/>
        <v>-0.5</v>
      </c>
      <c r="Z37" s="200">
        <f t="shared" si="7"/>
        <v>1</v>
      </c>
      <c r="AA37" s="200">
        <f t="shared" si="7"/>
        <v>0</v>
      </c>
      <c r="AB37" s="200">
        <f t="shared" si="7"/>
        <v>-1</v>
      </c>
      <c r="AC37" s="200">
        <f t="shared" si="7"/>
        <v>-0.5</v>
      </c>
      <c r="AD37" s="200">
        <f t="shared" si="7"/>
        <v>-0.5</v>
      </c>
      <c r="AE37" s="580">
        <f t="shared" si="7"/>
        <v>0</v>
      </c>
      <c r="AF37" s="225">
        <f>(AF21-AF5)/AF5</f>
        <v>-8.6538461538461536E-2</v>
      </c>
    </row>
    <row r="38" spans="1:33" x14ac:dyDescent="0.25">
      <c r="A38" s="617" t="s">
        <v>343</v>
      </c>
      <c r="B38" s="568" t="e">
        <f>(B27-B11)/B11</f>
        <v>#DIV/0!</v>
      </c>
      <c r="C38" s="568" t="e">
        <f>(C27-C11)/C11</f>
        <v>#DIV/0!</v>
      </c>
      <c r="D38" s="568">
        <f t="shared" si="7"/>
        <v>4.2573439412484699</v>
      </c>
      <c r="E38" s="568">
        <f t="shared" si="7"/>
        <v>0.61329322953526777</v>
      </c>
      <c r="F38" s="568" t="e">
        <f t="shared" si="7"/>
        <v>#DIV/0!</v>
      </c>
      <c r="G38" s="568" t="e">
        <f t="shared" si="7"/>
        <v>#DIV/0!</v>
      </c>
      <c r="H38" s="568">
        <f t="shared" si="7"/>
        <v>-0.97832610870290093</v>
      </c>
      <c r="I38" s="568" t="e">
        <f t="shared" si="7"/>
        <v>#DIV/0!</v>
      </c>
      <c r="J38" s="568">
        <f t="shared" si="7"/>
        <v>-0.18159374571389383</v>
      </c>
      <c r="K38" s="568" t="e">
        <f t="shared" si="7"/>
        <v>#DIV/0!</v>
      </c>
      <c r="L38" s="568">
        <f t="shared" si="7"/>
        <v>0.68513513513513513</v>
      </c>
      <c r="M38" s="568">
        <f t="shared" si="7"/>
        <v>-1</v>
      </c>
      <c r="N38" s="568">
        <f t="shared" si="7"/>
        <v>0.85210150674068197</v>
      </c>
      <c r="O38" s="568">
        <f t="shared" si="7"/>
        <v>-1</v>
      </c>
      <c r="P38" s="568" t="e">
        <f t="shared" si="7"/>
        <v>#DIV/0!</v>
      </c>
      <c r="Q38" s="568">
        <f t="shared" si="7"/>
        <v>0.55621831195943927</v>
      </c>
      <c r="R38" s="568">
        <f t="shared" si="7"/>
        <v>3.1810424782044149</v>
      </c>
      <c r="S38" s="568">
        <f t="shared" si="7"/>
        <v>-0.11593964560292727</v>
      </c>
      <c r="T38" s="568">
        <f t="shared" si="7"/>
        <v>-1</v>
      </c>
      <c r="U38" s="568">
        <f t="shared" si="7"/>
        <v>-0.99040343940731645</v>
      </c>
      <c r="V38" s="568" t="e">
        <f t="shared" si="7"/>
        <v>#DIV/0!</v>
      </c>
      <c r="W38" s="568">
        <f t="shared" si="7"/>
        <v>-0.36519474461634144</v>
      </c>
      <c r="X38" s="568">
        <f t="shared" si="7"/>
        <v>-0.58694553905223801</v>
      </c>
      <c r="Y38" s="568">
        <f t="shared" si="7"/>
        <v>-0.73201926991450672</v>
      </c>
      <c r="Z38" s="568">
        <f t="shared" si="7"/>
        <v>1.483952769633093</v>
      </c>
      <c r="AA38" s="568">
        <f t="shared" si="7"/>
        <v>0.75191554571769115</v>
      </c>
      <c r="AB38" s="568">
        <f t="shared" si="7"/>
        <v>-1</v>
      </c>
      <c r="AC38" s="568">
        <f t="shared" si="7"/>
        <v>-0.37217529420258466</v>
      </c>
      <c r="AD38" s="568">
        <f t="shared" si="7"/>
        <v>0.87454560142176263</v>
      </c>
      <c r="AE38" s="581">
        <f t="shared" si="7"/>
        <v>0.52192960866354909</v>
      </c>
      <c r="AF38" s="564">
        <f>(AF22-AF6)/AF6</f>
        <v>-1</v>
      </c>
    </row>
    <row r="39" spans="1:33" x14ac:dyDescent="0.25">
      <c r="A39" s="628"/>
      <c r="B39" s="566"/>
      <c r="C39" s="566"/>
      <c r="D39" s="566"/>
      <c r="E39" s="566"/>
      <c r="F39" s="566"/>
      <c r="G39" s="566"/>
      <c r="H39" s="566"/>
      <c r="I39" s="566"/>
      <c r="J39" s="566"/>
      <c r="K39" s="566"/>
      <c r="L39" s="566"/>
      <c r="M39" s="566"/>
      <c r="N39" s="566"/>
      <c r="O39" s="566"/>
      <c r="P39" s="566"/>
      <c r="Q39" s="566"/>
      <c r="R39" s="566"/>
      <c r="S39" s="566"/>
      <c r="T39" s="566"/>
      <c r="U39" s="566"/>
      <c r="V39" s="566"/>
      <c r="W39" s="566"/>
      <c r="X39" s="566"/>
      <c r="Y39" s="566"/>
      <c r="Z39" s="566"/>
      <c r="AA39" s="566"/>
      <c r="AB39" s="566"/>
      <c r="AC39" s="566"/>
      <c r="AD39" s="566"/>
      <c r="AE39" s="566"/>
      <c r="AF39" s="582"/>
    </row>
    <row r="40" spans="1:33" ht="23.25" x14ac:dyDescent="0.25">
      <c r="A40" s="570" t="s">
        <v>348</v>
      </c>
      <c r="B40" s="619">
        <v>43191</v>
      </c>
      <c r="C40" s="575">
        <v>43192</v>
      </c>
      <c r="D40" s="575">
        <v>43193</v>
      </c>
      <c r="E40" s="575">
        <v>43194</v>
      </c>
      <c r="F40" s="575">
        <v>43195</v>
      </c>
      <c r="G40" s="575">
        <v>43196</v>
      </c>
      <c r="H40" s="575">
        <v>43197</v>
      </c>
      <c r="I40" s="575">
        <v>43198</v>
      </c>
      <c r="J40" s="575">
        <v>43199</v>
      </c>
      <c r="K40" s="575">
        <v>43200</v>
      </c>
      <c r="L40" s="575">
        <v>43201</v>
      </c>
      <c r="M40" s="575">
        <v>43202</v>
      </c>
      <c r="N40" s="575">
        <v>43203</v>
      </c>
      <c r="O40" s="575">
        <v>43204</v>
      </c>
      <c r="P40" s="575">
        <v>43205</v>
      </c>
      <c r="Q40" s="575">
        <v>43206</v>
      </c>
      <c r="R40" s="575">
        <v>43207</v>
      </c>
      <c r="S40" s="575">
        <v>43208</v>
      </c>
      <c r="T40" s="575">
        <v>43209</v>
      </c>
      <c r="U40" s="575">
        <v>43210</v>
      </c>
      <c r="V40" s="575">
        <v>43211</v>
      </c>
      <c r="W40" s="575">
        <v>43212</v>
      </c>
      <c r="X40" s="575">
        <v>43213</v>
      </c>
      <c r="Y40" s="575">
        <v>43214</v>
      </c>
      <c r="Z40" s="575">
        <v>43215</v>
      </c>
      <c r="AA40" s="575">
        <v>43216</v>
      </c>
      <c r="AB40" s="575">
        <v>43217</v>
      </c>
      <c r="AC40" s="576">
        <v>43218</v>
      </c>
      <c r="AD40" s="576">
        <v>43219</v>
      </c>
      <c r="AE40" s="576">
        <v>43220</v>
      </c>
      <c r="AF40" s="571" t="s">
        <v>344</v>
      </c>
    </row>
    <row r="41" spans="1:33" x14ac:dyDescent="0.25">
      <c r="A41" s="190" t="s">
        <v>302</v>
      </c>
      <c r="B41" s="203">
        <v>0</v>
      </c>
      <c r="C41" s="188">
        <v>0</v>
      </c>
      <c r="D41" s="188">
        <v>8</v>
      </c>
      <c r="E41" s="188">
        <v>1</v>
      </c>
      <c r="F41" s="188">
        <v>3</v>
      </c>
      <c r="G41" s="188">
        <v>1</v>
      </c>
      <c r="H41" s="188">
        <v>0</v>
      </c>
      <c r="I41" s="188">
        <v>0</v>
      </c>
      <c r="J41" s="188">
        <v>0</v>
      </c>
      <c r="K41" s="188">
        <v>2</v>
      </c>
      <c r="L41" s="188">
        <v>3</v>
      </c>
      <c r="M41" s="188">
        <v>2</v>
      </c>
      <c r="N41" s="188">
        <v>2</v>
      </c>
      <c r="O41" s="188">
        <v>0</v>
      </c>
      <c r="P41" s="188">
        <v>0</v>
      </c>
      <c r="Q41" s="188">
        <v>0</v>
      </c>
      <c r="R41" s="188">
        <v>3</v>
      </c>
      <c r="S41" s="188">
        <v>1</v>
      </c>
      <c r="T41" s="188">
        <v>1</v>
      </c>
      <c r="U41" s="188">
        <v>1</v>
      </c>
      <c r="V41" s="188">
        <v>0</v>
      </c>
      <c r="W41" s="188">
        <v>0</v>
      </c>
      <c r="X41" s="188">
        <v>0</v>
      </c>
      <c r="Y41" s="188">
        <v>2</v>
      </c>
      <c r="Z41" s="188">
        <v>2</v>
      </c>
      <c r="AA41" s="188">
        <v>2</v>
      </c>
      <c r="AB41" s="188">
        <v>0</v>
      </c>
      <c r="AC41" s="188">
        <v>0</v>
      </c>
      <c r="AD41" s="188">
        <v>0</v>
      </c>
      <c r="AE41" s="188">
        <v>0</v>
      </c>
      <c r="AF41" s="190">
        <f ca="1">SUM(B41:AF41)</f>
        <v>0</v>
      </c>
      <c r="AG41">
        <f>SUM(B41:AE41)</f>
        <v>34</v>
      </c>
    </row>
    <row r="42" spans="1:33" x14ac:dyDescent="0.25">
      <c r="A42" s="192" t="s">
        <v>349</v>
      </c>
      <c r="B42" s="11">
        <v>2</v>
      </c>
      <c r="C42" s="12">
        <v>5</v>
      </c>
      <c r="D42" s="12">
        <v>0</v>
      </c>
      <c r="E42" s="12">
        <v>2</v>
      </c>
      <c r="F42" s="12">
        <v>0</v>
      </c>
      <c r="G42" s="12">
        <v>0</v>
      </c>
      <c r="H42" s="12">
        <v>0</v>
      </c>
      <c r="I42" s="12">
        <v>3</v>
      </c>
      <c r="J42" s="12">
        <v>3</v>
      </c>
      <c r="K42" s="12">
        <v>1</v>
      </c>
      <c r="L42" s="12">
        <v>5</v>
      </c>
      <c r="M42" s="12">
        <v>1</v>
      </c>
      <c r="N42" s="12">
        <v>0</v>
      </c>
      <c r="O42" s="12">
        <v>0</v>
      </c>
      <c r="P42" s="12">
        <v>5</v>
      </c>
      <c r="Q42" s="12">
        <v>4</v>
      </c>
      <c r="R42" s="12">
        <v>1</v>
      </c>
      <c r="S42" s="12">
        <v>1</v>
      </c>
      <c r="T42" s="12">
        <v>3</v>
      </c>
      <c r="U42" s="12">
        <v>0</v>
      </c>
      <c r="V42" s="12">
        <v>0</v>
      </c>
      <c r="W42" s="12">
        <v>5</v>
      </c>
      <c r="X42" s="12">
        <v>3</v>
      </c>
      <c r="Y42" s="12">
        <v>3</v>
      </c>
      <c r="Z42" s="12">
        <v>4</v>
      </c>
      <c r="AA42" s="12">
        <v>0</v>
      </c>
      <c r="AB42" s="12">
        <v>1</v>
      </c>
      <c r="AC42" s="12">
        <v>0</v>
      </c>
      <c r="AD42" s="12">
        <v>4</v>
      </c>
      <c r="AE42" s="12">
        <v>5</v>
      </c>
      <c r="AF42" s="192">
        <f ca="1">SUM(B42:AF42)</f>
        <v>0</v>
      </c>
      <c r="AG42">
        <f>SUM(B42:AE42)</f>
        <v>61</v>
      </c>
    </row>
    <row r="43" spans="1:33" x14ac:dyDescent="0.25">
      <c r="A43" s="185" t="s">
        <v>350</v>
      </c>
      <c r="B43" s="204">
        <f>SUM(B41+B42)</f>
        <v>2</v>
      </c>
      <c r="C43" s="205">
        <f t="shared" ref="C43:AE43" si="8">SUM(C41+C42)</f>
        <v>5</v>
      </c>
      <c r="D43" s="205">
        <f t="shared" si="8"/>
        <v>8</v>
      </c>
      <c r="E43" s="205">
        <f t="shared" si="8"/>
        <v>3</v>
      </c>
      <c r="F43" s="205">
        <f t="shared" si="8"/>
        <v>3</v>
      </c>
      <c r="G43" s="205">
        <f t="shared" si="8"/>
        <v>1</v>
      </c>
      <c r="H43" s="205">
        <f t="shared" si="8"/>
        <v>0</v>
      </c>
      <c r="I43" s="205">
        <f t="shared" si="8"/>
        <v>3</v>
      </c>
      <c r="J43" s="205">
        <f t="shared" si="8"/>
        <v>3</v>
      </c>
      <c r="K43" s="205">
        <f t="shared" si="8"/>
        <v>3</v>
      </c>
      <c r="L43" s="205">
        <f t="shared" si="8"/>
        <v>8</v>
      </c>
      <c r="M43" s="205">
        <f t="shared" si="8"/>
        <v>3</v>
      </c>
      <c r="N43" s="205">
        <f t="shared" si="8"/>
        <v>2</v>
      </c>
      <c r="O43" s="205">
        <f t="shared" si="8"/>
        <v>0</v>
      </c>
      <c r="P43" s="205">
        <f t="shared" si="8"/>
        <v>5</v>
      </c>
      <c r="Q43" s="205">
        <f t="shared" si="8"/>
        <v>4</v>
      </c>
      <c r="R43" s="205">
        <f t="shared" si="8"/>
        <v>4</v>
      </c>
      <c r="S43" s="205">
        <f t="shared" si="8"/>
        <v>2</v>
      </c>
      <c r="T43" s="205">
        <f t="shared" si="8"/>
        <v>4</v>
      </c>
      <c r="U43" s="205">
        <f t="shared" si="8"/>
        <v>1</v>
      </c>
      <c r="V43" s="205">
        <f t="shared" si="8"/>
        <v>0</v>
      </c>
      <c r="W43" s="205">
        <f t="shared" si="8"/>
        <v>5</v>
      </c>
      <c r="X43" s="205">
        <f t="shared" si="8"/>
        <v>3</v>
      </c>
      <c r="Y43" s="205">
        <f t="shared" si="8"/>
        <v>5</v>
      </c>
      <c r="Z43" s="205">
        <f t="shared" si="8"/>
        <v>6</v>
      </c>
      <c r="AA43" s="205">
        <f t="shared" si="8"/>
        <v>2</v>
      </c>
      <c r="AB43" s="205">
        <f t="shared" si="8"/>
        <v>1</v>
      </c>
      <c r="AC43" s="205">
        <f t="shared" si="8"/>
        <v>0</v>
      </c>
      <c r="AD43" s="205">
        <f t="shared" si="8"/>
        <v>4</v>
      </c>
      <c r="AE43" s="205">
        <f t="shared" si="8"/>
        <v>5</v>
      </c>
      <c r="AF43" s="193">
        <f ca="1">SUM(AF41+AF42)</f>
        <v>0</v>
      </c>
    </row>
    <row r="44" spans="1:33" x14ac:dyDescent="0.25">
      <c r="P44" t="s">
        <v>356</v>
      </c>
      <c r="R44" t="s">
        <v>357</v>
      </c>
      <c r="AC44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E610-5DEF-4F30-A379-6AA46191BFB0}">
  <sheetPr>
    <tabColor rgb="FF002060"/>
  </sheetPr>
  <dimension ref="A1:AG44"/>
  <sheetViews>
    <sheetView workbookViewId="0">
      <pane xSplit="1" ySplit="1" topLeftCell="S2" activePane="bottomRight" state="frozen"/>
      <selection pane="topRight"/>
      <selection pane="bottomLeft"/>
      <selection pane="bottomRight" activeCell="Z39" sqref="Z39"/>
    </sheetView>
  </sheetViews>
  <sheetFormatPr defaultColWidth="14.7109375" defaultRowHeight="15" x14ac:dyDescent="0.25"/>
  <cols>
    <col min="1" max="1" width="30.7109375" customWidth="1"/>
  </cols>
  <sheetData>
    <row r="1" spans="1:33" ht="23.25" x14ac:dyDescent="0.25">
      <c r="A1" s="613">
        <v>2019</v>
      </c>
      <c r="B1" s="619">
        <v>43221</v>
      </c>
      <c r="C1" s="575">
        <v>43222</v>
      </c>
      <c r="D1" s="575">
        <v>43223</v>
      </c>
      <c r="E1" s="575">
        <v>43224</v>
      </c>
      <c r="F1" s="575">
        <v>43225</v>
      </c>
      <c r="G1" s="575">
        <v>43226</v>
      </c>
      <c r="H1" s="575">
        <v>43227</v>
      </c>
      <c r="I1" s="575">
        <v>43228</v>
      </c>
      <c r="J1" s="575">
        <v>43229</v>
      </c>
      <c r="K1" s="575">
        <v>43230</v>
      </c>
      <c r="L1" s="575">
        <v>43231</v>
      </c>
      <c r="M1" s="575">
        <v>43232</v>
      </c>
      <c r="N1" s="575">
        <v>43233</v>
      </c>
      <c r="O1" s="575">
        <v>43234</v>
      </c>
      <c r="P1" s="575">
        <v>43235</v>
      </c>
      <c r="Q1" s="575">
        <v>43236</v>
      </c>
      <c r="R1" s="575">
        <v>43237</v>
      </c>
      <c r="S1" s="575">
        <v>43238</v>
      </c>
      <c r="T1" s="575">
        <v>43239</v>
      </c>
      <c r="U1" s="575">
        <v>43240</v>
      </c>
      <c r="V1" s="575">
        <v>43241</v>
      </c>
      <c r="W1" s="575">
        <v>43242</v>
      </c>
      <c r="X1" s="575">
        <v>43243</v>
      </c>
      <c r="Y1" s="575">
        <v>43244</v>
      </c>
      <c r="Z1" s="575">
        <v>43245</v>
      </c>
      <c r="AA1" s="575">
        <v>43246</v>
      </c>
      <c r="AB1" s="575">
        <v>43247</v>
      </c>
      <c r="AC1" s="576">
        <v>43248</v>
      </c>
      <c r="AD1" s="576">
        <v>43249</v>
      </c>
      <c r="AE1" s="576">
        <v>43250</v>
      </c>
      <c r="AF1" s="576">
        <v>43251</v>
      </c>
      <c r="AG1" s="175" t="s">
        <v>344</v>
      </c>
    </row>
    <row r="2" spans="1:33" x14ac:dyDescent="0.25">
      <c r="A2" s="170" t="s">
        <v>110</v>
      </c>
      <c r="B2" s="110">
        <v>5</v>
      </c>
      <c r="C2" s="110">
        <v>5</v>
      </c>
      <c r="D2" s="110">
        <v>7</v>
      </c>
      <c r="E2" s="110">
        <v>1</v>
      </c>
      <c r="F2" s="110">
        <v>1</v>
      </c>
      <c r="G2" s="110">
        <v>15</v>
      </c>
      <c r="H2" s="110">
        <v>8</v>
      </c>
      <c r="I2" s="110">
        <v>10</v>
      </c>
      <c r="J2" s="110">
        <v>5</v>
      </c>
      <c r="K2" s="110">
        <v>8</v>
      </c>
      <c r="L2" s="110">
        <v>0</v>
      </c>
      <c r="M2" s="110">
        <v>1</v>
      </c>
      <c r="N2" s="110">
        <v>15</v>
      </c>
      <c r="O2" s="110">
        <v>11</v>
      </c>
      <c r="P2" s="110">
        <v>6</v>
      </c>
      <c r="Q2" s="110">
        <v>12</v>
      </c>
      <c r="R2" s="110">
        <v>1</v>
      </c>
      <c r="S2" s="110">
        <v>0</v>
      </c>
      <c r="T2" s="110">
        <v>0</v>
      </c>
      <c r="U2" s="110">
        <v>13</v>
      </c>
      <c r="V2" s="110">
        <v>12</v>
      </c>
      <c r="W2" s="110">
        <v>7</v>
      </c>
      <c r="X2" s="110">
        <v>2</v>
      </c>
      <c r="Y2" s="110">
        <v>9</v>
      </c>
      <c r="Z2" s="110">
        <v>4</v>
      </c>
      <c r="AA2" s="110">
        <v>0</v>
      </c>
      <c r="AB2" s="110">
        <v>4</v>
      </c>
      <c r="AC2" s="110">
        <v>8</v>
      </c>
      <c r="AD2" s="110">
        <v>3</v>
      </c>
      <c r="AE2" s="110">
        <v>6</v>
      </c>
      <c r="AF2" s="110">
        <v>0</v>
      </c>
      <c r="AG2" s="608">
        <f>SUM(B2:AF2)</f>
        <v>179</v>
      </c>
    </row>
    <row r="3" spans="1:33" x14ac:dyDescent="0.25">
      <c r="A3" s="162" t="s">
        <v>327</v>
      </c>
      <c r="B3" s="110">
        <v>0</v>
      </c>
      <c r="C3" s="110">
        <v>0</v>
      </c>
      <c r="D3" s="110">
        <v>0</v>
      </c>
      <c r="E3" s="110">
        <v>0</v>
      </c>
      <c r="F3" s="110">
        <v>0</v>
      </c>
      <c r="G3" s="110">
        <v>2</v>
      </c>
      <c r="H3" s="110">
        <v>0</v>
      </c>
      <c r="I3" s="110">
        <v>1</v>
      </c>
      <c r="J3" s="110">
        <v>2</v>
      </c>
      <c r="K3" s="110">
        <v>0</v>
      </c>
      <c r="L3" s="110">
        <v>0</v>
      </c>
      <c r="M3" s="110">
        <v>0</v>
      </c>
      <c r="N3" s="110">
        <v>0</v>
      </c>
      <c r="O3" s="110">
        <v>2</v>
      </c>
      <c r="P3" s="110">
        <v>0</v>
      </c>
      <c r="Q3" s="110">
        <v>1</v>
      </c>
      <c r="R3" s="110">
        <v>0</v>
      </c>
      <c r="S3" s="110">
        <v>0</v>
      </c>
      <c r="T3" s="110">
        <v>0</v>
      </c>
      <c r="U3" s="110">
        <v>0</v>
      </c>
      <c r="V3" s="110">
        <v>0</v>
      </c>
      <c r="W3" s="110">
        <v>1</v>
      </c>
      <c r="X3" s="110">
        <v>0</v>
      </c>
      <c r="Y3" s="110">
        <v>1</v>
      </c>
      <c r="Z3" s="110">
        <v>0</v>
      </c>
      <c r="AA3" s="110">
        <v>0</v>
      </c>
      <c r="AB3" s="110">
        <v>0</v>
      </c>
      <c r="AC3" s="110">
        <v>0</v>
      </c>
      <c r="AD3" s="110">
        <v>0</v>
      </c>
      <c r="AE3" s="110">
        <v>0</v>
      </c>
      <c r="AF3" s="112">
        <v>0</v>
      </c>
      <c r="AG3" s="221">
        <f t="shared" ref="AG3:AG13" si="0">SUM(B3:AF3)</f>
        <v>10</v>
      </c>
    </row>
    <row r="4" spans="1:33" x14ac:dyDescent="0.25">
      <c r="A4" s="162" t="s">
        <v>328</v>
      </c>
      <c r="B4" s="110">
        <v>1</v>
      </c>
      <c r="C4" s="110">
        <v>2</v>
      </c>
      <c r="D4" s="110">
        <v>1</v>
      </c>
      <c r="E4" s="110">
        <v>0</v>
      </c>
      <c r="F4" s="110">
        <v>0</v>
      </c>
      <c r="G4" s="110">
        <v>1</v>
      </c>
      <c r="H4" s="110">
        <v>3</v>
      </c>
      <c r="I4" s="110">
        <v>3</v>
      </c>
      <c r="J4" s="110">
        <v>1</v>
      </c>
      <c r="K4" s="110">
        <v>0</v>
      </c>
      <c r="L4" s="110">
        <v>0</v>
      </c>
      <c r="M4" s="110">
        <v>0</v>
      </c>
      <c r="N4" s="110">
        <v>5</v>
      </c>
      <c r="O4" s="110">
        <v>4</v>
      </c>
      <c r="P4" s="110">
        <v>2</v>
      </c>
      <c r="Q4" s="110">
        <v>7</v>
      </c>
      <c r="R4" s="110">
        <v>1</v>
      </c>
      <c r="S4" s="110">
        <v>0</v>
      </c>
      <c r="T4" s="110">
        <v>0</v>
      </c>
      <c r="U4" s="110">
        <v>8</v>
      </c>
      <c r="V4" s="110">
        <v>8</v>
      </c>
      <c r="W4" s="110">
        <v>2</v>
      </c>
      <c r="X4" s="110">
        <v>1</v>
      </c>
      <c r="Y4" s="110">
        <v>1</v>
      </c>
      <c r="Z4" s="110">
        <v>4</v>
      </c>
      <c r="AA4" s="110">
        <v>0</v>
      </c>
      <c r="AB4" s="110">
        <v>2</v>
      </c>
      <c r="AC4" s="110">
        <v>1</v>
      </c>
      <c r="AD4" s="110">
        <v>0</v>
      </c>
      <c r="AE4" s="110">
        <v>2</v>
      </c>
      <c r="AF4" s="112">
        <v>0</v>
      </c>
      <c r="AG4" s="221">
        <f t="shared" si="0"/>
        <v>60</v>
      </c>
    </row>
    <row r="5" spans="1:33" x14ac:dyDescent="0.25">
      <c r="A5" s="162" t="s">
        <v>329</v>
      </c>
      <c r="B5" s="110">
        <v>4</v>
      </c>
      <c r="C5" s="110">
        <v>3</v>
      </c>
      <c r="D5" s="110">
        <v>6</v>
      </c>
      <c r="E5" s="110">
        <v>1</v>
      </c>
      <c r="F5" s="110">
        <v>1</v>
      </c>
      <c r="G5" s="110">
        <v>12</v>
      </c>
      <c r="H5" s="110">
        <v>5</v>
      </c>
      <c r="I5" s="110">
        <v>6</v>
      </c>
      <c r="J5" s="110">
        <v>2</v>
      </c>
      <c r="K5" s="110">
        <v>8</v>
      </c>
      <c r="L5" s="110">
        <v>0</v>
      </c>
      <c r="M5" s="110">
        <v>1</v>
      </c>
      <c r="N5" s="110">
        <v>10</v>
      </c>
      <c r="O5" s="110">
        <v>5</v>
      </c>
      <c r="P5" s="110">
        <v>4</v>
      </c>
      <c r="Q5" s="110">
        <v>4</v>
      </c>
      <c r="R5" s="110">
        <v>0</v>
      </c>
      <c r="S5" s="110">
        <v>0</v>
      </c>
      <c r="T5" s="110">
        <v>0</v>
      </c>
      <c r="U5" s="110">
        <v>5</v>
      </c>
      <c r="V5" s="110">
        <v>4</v>
      </c>
      <c r="W5" s="110">
        <v>4</v>
      </c>
      <c r="X5" s="110">
        <v>1</v>
      </c>
      <c r="Y5" s="110">
        <v>7</v>
      </c>
      <c r="Z5" s="110">
        <v>0</v>
      </c>
      <c r="AA5" s="110">
        <v>0</v>
      </c>
      <c r="AB5" s="110">
        <v>2</v>
      </c>
      <c r="AC5" s="110">
        <v>7</v>
      </c>
      <c r="AD5" s="110">
        <v>3</v>
      </c>
      <c r="AE5" s="110">
        <v>4</v>
      </c>
      <c r="AF5" s="112">
        <v>0</v>
      </c>
      <c r="AG5" s="221">
        <f t="shared" si="0"/>
        <v>109</v>
      </c>
    </row>
    <row r="6" spans="1:33" x14ac:dyDescent="0.25">
      <c r="A6" s="162" t="s">
        <v>330</v>
      </c>
      <c r="B6" s="110">
        <v>0</v>
      </c>
      <c r="C6" s="110">
        <v>0</v>
      </c>
      <c r="D6" s="110">
        <v>0</v>
      </c>
      <c r="E6" s="110">
        <v>0</v>
      </c>
      <c r="F6" s="110">
        <v>0</v>
      </c>
      <c r="G6" s="110">
        <v>0</v>
      </c>
      <c r="H6" s="110">
        <v>0</v>
      </c>
      <c r="I6" s="110">
        <v>0</v>
      </c>
      <c r="J6" s="110">
        <v>0</v>
      </c>
      <c r="K6" s="110">
        <v>0</v>
      </c>
      <c r="L6" s="110">
        <v>0</v>
      </c>
      <c r="M6" s="110">
        <v>0</v>
      </c>
      <c r="N6" s="110">
        <v>0</v>
      </c>
      <c r="O6" s="110">
        <v>0</v>
      </c>
      <c r="P6" s="110">
        <v>0</v>
      </c>
      <c r="Q6" s="110">
        <v>0</v>
      </c>
      <c r="R6" s="110">
        <v>0</v>
      </c>
      <c r="S6" s="110">
        <v>0</v>
      </c>
      <c r="T6" s="110">
        <v>0</v>
      </c>
      <c r="U6" s="110">
        <v>0</v>
      </c>
      <c r="V6" s="110">
        <v>0</v>
      </c>
      <c r="W6" s="110">
        <v>0</v>
      </c>
      <c r="X6" s="110">
        <v>0</v>
      </c>
      <c r="Y6" s="110">
        <v>0</v>
      </c>
      <c r="Z6" s="110">
        <v>0</v>
      </c>
      <c r="AA6" s="110">
        <v>0</v>
      </c>
      <c r="AB6" s="110">
        <v>0</v>
      </c>
      <c r="AC6" s="110">
        <v>0</v>
      </c>
      <c r="AD6" s="110">
        <v>0</v>
      </c>
      <c r="AE6" s="110">
        <v>0</v>
      </c>
      <c r="AF6" s="112">
        <v>0</v>
      </c>
      <c r="AG6" s="221">
        <f t="shared" si="0"/>
        <v>0</v>
      </c>
    </row>
    <row r="7" spans="1:33" x14ac:dyDescent="0.25">
      <c r="A7" s="163" t="s">
        <v>331</v>
      </c>
      <c r="B7" s="123">
        <v>3</v>
      </c>
      <c r="C7" s="123">
        <v>6</v>
      </c>
      <c r="D7" s="123">
        <v>6</v>
      </c>
      <c r="E7" s="123">
        <v>0</v>
      </c>
      <c r="F7" s="123">
        <v>0</v>
      </c>
      <c r="G7" s="123">
        <v>11</v>
      </c>
      <c r="H7" s="123">
        <v>8</v>
      </c>
      <c r="I7" s="123">
        <v>5</v>
      </c>
      <c r="J7" s="123">
        <v>4</v>
      </c>
      <c r="K7" s="123">
        <v>8</v>
      </c>
      <c r="L7" s="123">
        <v>0</v>
      </c>
      <c r="M7" s="123">
        <v>1</v>
      </c>
      <c r="N7" s="123">
        <v>8</v>
      </c>
      <c r="O7" s="123">
        <v>5</v>
      </c>
      <c r="P7" s="123">
        <v>5</v>
      </c>
      <c r="Q7" s="123">
        <v>7</v>
      </c>
      <c r="R7" s="123">
        <v>5</v>
      </c>
      <c r="S7" s="123">
        <v>0</v>
      </c>
      <c r="T7" s="123">
        <v>0</v>
      </c>
      <c r="U7" s="123">
        <v>8</v>
      </c>
      <c r="V7" s="123">
        <v>3</v>
      </c>
      <c r="W7" s="123">
        <v>7</v>
      </c>
      <c r="X7" s="123">
        <v>2</v>
      </c>
      <c r="Y7" s="123">
        <v>5</v>
      </c>
      <c r="Z7" s="123">
        <v>0</v>
      </c>
      <c r="AA7" s="123">
        <v>0</v>
      </c>
      <c r="AB7" s="123">
        <v>0</v>
      </c>
      <c r="AC7" s="123">
        <v>4</v>
      </c>
      <c r="AD7" s="123">
        <v>4</v>
      </c>
      <c r="AE7" s="123">
        <v>4</v>
      </c>
      <c r="AF7" s="123">
        <v>6</v>
      </c>
      <c r="AG7" s="222">
        <f t="shared" si="0"/>
        <v>125</v>
      </c>
    </row>
    <row r="8" spans="1:33" x14ac:dyDescent="0.25">
      <c r="A8" s="163" t="s">
        <v>332</v>
      </c>
      <c r="B8" s="123">
        <v>7</v>
      </c>
      <c r="C8" s="123">
        <v>6</v>
      </c>
      <c r="D8" s="123">
        <v>4</v>
      </c>
      <c r="E8" s="123">
        <v>6</v>
      </c>
      <c r="F8" s="123">
        <v>0</v>
      </c>
      <c r="G8" s="123">
        <v>5</v>
      </c>
      <c r="H8" s="123">
        <v>5</v>
      </c>
      <c r="I8" s="123">
        <v>8</v>
      </c>
      <c r="J8" s="123">
        <v>3</v>
      </c>
      <c r="K8" s="123">
        <v>8</v>
      </c>
      <c r="L8" s="123">
        <v>8</v>
      </c>
      <c r="M8" s="123">
        <v>0</v>
      </c>
      <c r="N8" s="123">
        <v>2</v>
      </c>
      <c r="O8" s="123">
        <v>4</v>
      </c>
      <c r="P8" s="123">
        <v>9</v>
      </c>
      <c r="Q8" s="123">
        <v>8</v>
      </c>
      <c r="R8" s="123">
        <v>3</v>
      </c>
      <c r="S8" s="123">
        <v>4</v>
      </c>
      <c r="T8" s="123">
        <v>0</v>
      </c>
      <c r="U8" s="123">
        <v>2</v>
      </c>
      <c r="V8" s="123">
        <v>8</v>
      </c>
      <c r="W8" s="123">
        <v>4</v>
      </c>
      <c r="X8" s="123">
        <v>7</v>
      </c>
      <c r="Y8" s="123">
        <v>1</v>
      </c>
      <c r="Z8" s="123">
        <v>1</v>
      </c>
      <c r="AA8" s="123">
        <v>0</v>
      </c>
      <c r="AB8" s="123">
        <v>0</v>
      </c>
      <c r="AC8" s="123">
        <v>6</v>
      </c>
      <c r="AD8" s="123">
        <v>5</v>
      </c>
      <c r="AE8" s="123">
        <v>3</v>
      </c>
      <c r="AF8" s="123">
        <v>3</v>
      </c>
      <c r="AG8" s="222">
        <f t="shared" si="0"/>
        <v>130</v>
      </c>
    </row>
    <row r="9" spans="1:33" x14ac:dyDescent="0.25">
      <c r="A9" s="163" t="s">
        <v>333</v>
      </c>
      <c r="B9" s="123">
        <v>0</v>
      </c>
      <c r="C9" s="123">
        <v>0</v>
      </c>
      <c r="D9" s="123">
        <v>0</v>
      </c>
      <c r="E9" s="123">
        <v>1</v>
      </c>
      <c r="F9" s="123">
        <v>0</v>
      </c>
      <c r="G9" s="123">
        <v>1</v>
      </c>
      <c r="H9" s="123">
        <v>0</v>
      </c>
      <c r="I9" s="123">
        <v>0</v>
      </c>
      <c r="J9" s="123">
        <v>0</v>
      </c>
      <c r="K9" s="123">
        <v>0</v>
      </c>
      <c r="L9" s="123">
        <v>0</v>
      </c>
      <c r="M9" s="123">
        <v>0</v>
      </c>
      <c r="N9" s="123">
        <v>0</v>
      </c>
      <c r="O9" s="123">
        <v>0</v>
      </c>
      <c r="P9" s="123">
        <v>2</v>
      </c>
      <c r="Q9" s="123">
        <v>0</v>
      </c>
      <c r="R9" s="123">
        <v>0</v>
      </c>
      <c r="S9" s="123">
        <v>0</v>
      </c>
      <c r="T9" s="123">
        <v>0</v>
      </c>
      <c r="U9" s="123">
        <v>0</v>
      </c>
      <c r="V9" s="123">
        <v>1</v>
      </c>
      <c r="W9" s="123">
        <v>0</v>
      </c>
      <c r="X9" s="123">
        <v>0</v>
      </c>
      <c r="Y9" s="123">
        <v>0</v>
      </c>
      <c r="Z9" s="123">
        <v>0</v>
      </c>
      <c r="AA9" s="123">
        <v>0</v>
      </c>
      <c r="AB9" s="123">
        <v>0</v>
      </c>
      <c r="AC9" s="123">
        <v>0</v>
      </c>
      <c r="AD9" s="123">
        <v>0</v>
      </c>
      <c r="AE9" s="123">
        <v>0</v>
      </c>
      <c r="AF9" s="123">
        <v>0</v>
      </c>
      <c r="AG9" s="222">
        <f t="shared" si="0"/>
        <v>5</v>
      </c>
    </row>
    <row r="10" spans="1:33" x14ac:dyDescent="0.25">
      <c r="A10" s="164" t="s">
        <v>334</v>
      </c>
      <c r="B10" s="141">
        <v>0</v>
      </c>
      <c r="C10" s="141">
        <v>0</v>
      </c>
      <c r="D10" s="141">
        <v>0</v>
      </c>
      <c r="E10" s="141">
        <v>5</v>
      </c>
      <c r="F10" s="141">
        <v>0</v>
      </c>
      <c r="G10" s="141">
        <v>3</v>
      </c>
      <c r="H10" s="141">
        <v>3</v>
      </c>
      <c r="I10" s="141">
        <v>0</v>
      </c>
      <c r="J10" s="141">
        <v>2</v>
      </c>
      <c r="K10" s="141">
        <v>2</v>
      </c>
      <c r="L10" s="141">
        <v>1</v>
      </c>
      <c r="M10" s="141">
        <v>0</v>
      </c>
      <c r="N10" s="141">
        <v>0</v>
      </c>
      <c r="O10" s="141">
        <v>4</v>
      </c>
      <c r="P10" s="141">
        <v>2</v>
      </c>
      <c r="Q10" s="141">
        <v>3</v>
      </c>
      <c r="R10" s="141">
        <v>2</v>
      </c>
      <c r="S10" s="141">
        <v>0</v>
      </c>
      <c r="T10" s="141">
        <v>1</v>
      </c>
      <c r="U10" s="141">
        <v>1</v>
      </c>
      <c r="V10" s="141">
        <v>0</v>
      </c>
      <c r="W10" s="141">
        <v>1</v>
      </c>
      <c r="X10" s="141">
        <v>3</v>
      </c>
      <c r="Y10" s="141">
        <v>2</v>
      </c>
      <c r="Z10" s="141">
        <v>2</v>
      </c>
      <c r="AA10" s="141">
        <v>1</v>
      </c>
      <c r="AB10" s="141">
        <v>0</v>
      </c>
      <c r="AC10" s="141">
        <v>1</v>
      </c>
      <c r="AD10" s="141">
        <v>3</v>
      </c>
      <c r="AE10" s="141">
        <v>1</v>
      </c>
      <c r="AF10" s="141">
        <v>2</v>
      </c>
      <c r="AG10" s="223">
        <f t="shared" si="0"/>
        <v>45</v>
      </c>
    </row>
    <row r="11" spans="1:33" x14ac:dyDescent="0.25">
      <c r="A11" s="164" t="s">
        <v>335</v>
      </c>
      <c r="B11" s="141">
        <v>0</v>
      </c>
      <c r="C11" s="141">
        <v>2207</v>
      </c>
      <c r="D11" s="141">
        <v>0</v>
      </c>
      <c r="E11" s="141">
        <v>35944</v>
      </c>
      <c r="F11" s="141">
        <v>0</v>
      </c>
      <c r="G11" s="141">
        <v>30277</v>
      </c>
      <c r="H11" s="141">
        <v>52721</v>
      </c>
      <c r="I11" s="141">
        <v>0</v>
      </c>
      <c r="J11" s="1034">
        <v>33144</v>
      </c>
      <c r="K11" s="141">
        <v>17009</v>
      </c>
      <c r="L11" s="141">
        <v>5791</v>
      </c>
      <c r="M11" s="141">
        <v>0</v>
      </c>
      <c r="N11" s="141">
        <v>0</v>
      </c>
      <c r="O11" s="141">
        <v>71153</v>
      </c>
      <c r="P11" s="141">
        <v>13823</v>
      </c>
      <c r="Q11" s="141">
        <v>11871</v>
      </c>
      <c r="R11" s="141">
        <v>56969</v>
      </c>
      <c r="S11" s="141">
        <v>0</v>
      </c>
      <c r="T11" s="141">
        <v>5164</v>
      </c>
      <c r="U11" s="141">
        <v>10197</v>
      </c>
      <c r="V11" s="141">
        <v>0</v>
      </c>
      <c r="W11" s="141">
        <v>1500</v>
      </c>
      <c r="X11" s="141">
        <v>40695</v>
      </c>
      <c r="Y11" s="141">
        <v>13270</v>
      </c>
      <c r="Z11" s="141">
        <v>19707</v>
      </c>
      <c r="AA11" s="141">
        <v>5443</v>
      </c>
      <c r="AB11" s="141">
        <v>0</v>
      </c>
      <c r="AC11" s="141">
        <v>6116</v>
      </c>
      <c r="AD11" s="1029">
        <v>19558</v>
      </c>
      <c r="AE11" s="1029">
        <v>8266</v>
      </c>
      <c r="AF11" s="141">
        <v>49790</v>
      </c>
      <c r="AG11" s="609">
        <f>SUM(B11:AF11)</f>
        <v>510615</v>
      </c>
    </row>
    <row r="12" spans="1:33" x14ac:dyDescent="0.25">
      <c r="A12" s="164" t="s">
        <v>336</v>
      </c>
      <c r="B12" s="141">
        <v>0</v>
      </c>
      <c r="C12" s="141">
        <v>0</v>
      </c>
      <c r="D12" s="141">
        <v>0</v>
      </c>
      <c r="E12" s="141">
        <v>0</v>
      </c>
      <c r="F12" s="141">
        <v>0</v>
      </c>
      <c r="G12" s="141">
        <v>0</v>
      </c>
      <c r="H12" s="141">
        <v>1</v>
      </c>
      <c r="I12" s="141">
        <v>0</v>
      </c>
      <c r="J12" s="1034">
        <v>0</v>
      </c>
      <c r="K12" s="141">
        <v>0</v>
      </c>
      <c r="L12" s="141">
        <v>0</v>
      </c>
      <c r="M12" s="141">
        <v>0</v>
      </c>
      <c r="N12" s="141">
        <v>0</v>
      </c>
      <c r="O12" s="141">
        <v>0</v>
      </c>
      <c r="P12" s="141">
        <v>0</v>
      </c>
      <c r="Q12" s="141">
        <v>0</v>
      </c>
      <c r="R12" s="141">
        <v>0</v>
      </c>
      <c r="S12" s="141">
        <v>0</v>
      </c>
      <c r="T12" s="141">
        <v>0</v>
      </c>
      <c r="U12" s="141">
        <v>0</v>
      </c>
      <c r="V12" s="141">
        <v>0</v>
      </c>
      <c r="W12" s="141">
        <v>0</v>
      </c>
      <c r="X12" s="141">
        <v>1</v>
      </c>
      <c r="Y12" s="141">
        <v>0</v>
      </c>
      <c r="Z12" s="141">
        <v>0</v>
      </c>
      <c r="AA12" s="141">
        <v>0</v>
      </c>
      <c r="AB12" s="141">
        <v>0</v>
      </c>
      <c r="AC12" s="141">
        <v>1</v>
      </c>
      <c r="AD12" s="141">
        <v>0</v>
      </c>
      <c r="AE12" s="141">
        <v>0</v>
      </c>
      <c r="AF12" s="141">
        <v>0</v>
      </c>
      <c r="AG12" s="223">
        <f t="shared" si="0"/>
        <v>3</v>
      </c>
    </row>
    <row r="13" spans="1:33" x14ac:dyDescent="0.25">
      <c r="A13" s="164" t="s">
        <v>338</v>
      </c>
      <c r="B13" s="141">
        <v>0</v>
      </c>
      <c r="C13" s="137">
        <v>0</v>
      </c>
      <c r="D13" s="141">
        <v>0</v>
      </c>
      <c r="E13" s="141">
        <v>0</v>
      </c>
      <c r="F13" s="141">
        <v>0</v>
      </c>
      <c r="G13" s="141">
        <v>0</v>
      </c>
      <c r="H13" s="141">
        <v>16040</v>
      </c>
      <c r="I13" s="141">
        <v>0</v>
      </c>
      <c r="J13" s="137">
        <v>0</v>
      </c>
      <c r="K13" s="137">
        <v>0</v>
      </c>
      <c r="L13" s="141">
        <v>0</v>
      </c>
      <c r="M13" s="141">
        <v>0</v>
      </c>
      <c r="N13" s="141">
        <v>0</v>
      </c>
      <c r="O13" s="141">
        <v>0</v>
      </c>
      <c r="P13" s="141">
        <v>0</v>
      </c>
      <c r="Q13" s="141">
        <v>0</v>
      </c>
      <c r="R13" s="141">
        <v>0</v>
      </c>
      <c r="S13" s="141">
        <v>0</v>
      </c>
      <c r="T13" s="141">
        <v>0</v>
      </c>
      <c r="U13" s="141">
        <v>0</v>
      </c>
      <c r="V13" s="141">
        <v>0</v>
      </c>
      <c r="W13" s="141">
        <v>0</v>
      </c>
      <c r="X13" s="141">
        <v>4625</v>
      </c>
      <c r="Y13" s="141">
        <v>0</v>
      </c>
      <c r="Z13" s="141">
        <v>0</v>
      </c>
      <c r="AA13" s="141">
        <v>0</v>
      </c>
      <c r="AB13" s="141">
        <v>0</v>
      </c>
      <c r="AC13" s="141">
        <v>7454</v>
      </c>
      <c r="AD13" s="141">
        <v>0</v>
      </c>
      <c r="AE13" s="141">
        <v>0</v>
      </c>
      <c r="AF13" s="141">
        <v>0</v>
      </c>
      <c r="AG13" s="610">
        <f t="shared" si="0"/>
        <v>28119</v>
      </c>
    </row>
    <row r="14" spans="1:33" x14ac:dyDescent="0.25">
      <c r="A14" s="164" t="s">
        <v>339</v>
      </c>
      <c r="B14" s="141">
        <v>0</v>
      </c>
      <c r="C14" s="141">
        <v>0</v>
      </c>
      <c r="D14" s="141">
        <v>0</v>
      </c>
      <c r="E14" s="141">
        <v>5</v>
      </c>
      <c r="F14" s="141">
        <v>0</v>
      </c>
      <c r="G14" s="141">
        <v>3</v>
      </c>
      <c r="H14" s="141">
        <v>2</v>
      </c>
      <c r="I14" s="141">
        <v>0</v>
      </c>
      <c r="J14" s="141">
        <v>2</v>
      </c>
      <c r="K14" s="141">
        <v>2</v>
      </c>
      <c r="L14" s="141">
        <v>1</v>
      </c>
      <c r="M14" s="141">
        <v>0</v>
      </c>
      <c r="N14" s="141">
        <v>0</v>
      </c>
      <c r="O14" s="141">
        <v>4</v>
      </c>
      <c r="P14" s="141">
        <v>2</v>
      </c>
      <c r="Q14" s="141">
        <v>3</v>
      </c>
      <c r="R14" s="141">
        <v>2</v>
      </c>
      <c r="S14" s="141">
        <v>0</v>
      </c>
      <c r="T14" s="141">
        <v>1</v>
      </c>
      <c r="U14" s="141">
        <v>1</v>
      </c>
      <c r="V14" s="141">
        <v>0</v>
      </c>
      <c r="W14" s="141">
        <v>1</v>
      </c>
      <c r="X14" s="141">
        <v>2</v>
      </c>
      <c r="Y14" s="141">
        <v>2</v>
      </c>
      <c r="Z14" s="141">
        <v>2</v>
      </c>
      <c r="AA14" s="141">
        <v>1</v>
      </c>
      <c r="AB14" s="141">
        <v>0</v>
      </c>
      <c r="AC14" s="141">
        <v>0</v>
      </c>
      <c r="AD14" s="141">
        <v>3</v>
      </c>
      <c r="AE14" s="141">
        <v>1</v>
      </c>
      <c r="AF14" s="141">
        <v>1</v>
      </c>
      <c r="AG14" s="611">
        <f t="shared" ref="AG14" si="1">AG10-AG12</f>
        <v>42</v>
      </c>
    </row>
    <row r="15" spans="1:33" x14ac:dyDescent="0.25">
      <c r="A15" s="164" t="s">
        <v>340</v>
      </c>
      <c r="B15" s="700">
        <v>0</v>
      </c>
      <c r="C15" s="700">
        <v>2207</v>
      </c>
      <c r="D15" s="700">
        <v>0</v>
      </c>
      <c r="E15" s="700">
        <v>35944</v>
      </c>
      <c r="F15" s="700">
        <v>0</v>
      </c>
      <c r="G15" s="700">
        <v>30277</v>
      </c>
      <c r="H15" s="700">
        <v>36681</v>
      </c>
      <c r="I15" s="700">
        <v>0</v>
      </c>
      <c r="J15" s="700">
        <v>33144</v>
      </c>
      <c r="K15" s="700">
        <v>17009</v>
      </c>
      <c r="L15" s="700">
        <v>5791</v>
      </c>
      <c r="M15" s="700">
        <v>0</v>
      </c>
      <c r="N15" s="700">
        <v>0</v>
      </c>
      <c r="O15" s="700">
        <v>71153</v>
      </c>
      <c r="P15" s="700">
        <v>13823</v>
      </c>
      <c r="Q15" s="700">
        <v>11871</v>
      </c>
      <c r="R15" s="700">
        <v>56969</v>
      </c>
      <c r="S15" s="700">
        <v>0</v>
      </c>
      <c r="T15" s="700">
        <v>5164</v>
      </c>
      <c r="U15" s="700">
        <v>10197</v>
      </c>
      <c r="V15" s="700">
        <v>0</v>
      </c>
      <c r="W15" s="700">
        <v>1500</v>
      </c>
      <c r="X15" s="700">
        <v>40695</v>
      </c>
      <c r="Y15" s="700">
        <v>13270</v>
      </c>
      <c r="Z15" s="700">
        <v>19707</v>
      </c>
      <c r="AA15" s="700">
        <v>5443</v>
      </c>
      <c r="AB15" s="700">
        <v>0</v>
      </c>
      <c r="AC15" s="700">
        <v>-1338</v>
      </c>
      <c r="AD15" s="1035">
        <v>19558</v>
      </c>
      <c r="AE15" s="1035">
        <v>8266</v>
      </c>
      <c r="AF15" s="700">
        <v>49790</v>
      </c>
      <c r="AG15" s="612">
        <f>AG11-AG13</f>
        <v>482496</v>
      </c>
    </row>
    <row r="16" spans="1:33" x14ac:dyDescent="0.25">
      <c r="A16" s="614"/>
      <c r="B16" s="572"/>
      <c r="C16" s="572"/>
      <c r="D16" s="572"/>
      <c r="E16" s="572"/>
      <c r="F16" s="572"/>
      <c r="G16" s="572"/>
      <c r="H16" s="572"/>
      <c r="I16" s="572"/>
      <c r="J16" s="572"/>
      <c r="K16" s="572"/>
      <c r="L16" s="572"/>
      <c r="M16" s="572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  <c r="AA16" s="174"/>
      <c r="AB16" s="174"/>
      <c r="AC16" s="174"/>
      <c r="AD16" s="174"/>
      <c r="AE16" s="174"/>
      <c r="AF16" s="174"/>
      <c r="AG16" s="573"/>
    </row>
    <row r="17" spans="1:33" ht="23.25" x14ac:dyDescent="0.25">
      <c r="A17" s="615">
        <v>2024</v>
      </c>
      <c r="B17" s="619">
        <v>43221</v>
      </c>
      <c r="C17" s="575">
        <v>43222</v>
      </c>
      <c r="D17" s="575">
        <v>43223</v>
      </c>
      <c r="E17" s="575">
        <v>43224</v>
      </c>
      <c r="F17" s="575">
        <v>43225</v>
      </c>
      <c r="G17" s="575">
        <v>43226</v>
      </c>
      <c r="H17" s="575">
        <v>43227</v>
      </c>
      <c r="I17" s="575">
        <v>43228</v>
      </c>
      <c r="J17" s="575">
        <v>43229</v>
      </c>
      <c r="K17" s="575">
        <v>43230</v>
      </c>
      <c r="L17" s="575">
        <v>43231</v>
      </c>
      <c r="M17" s="575">
        <v>43232</v>
      </c>
      <c r="N17" s="575">
        <v>43233</v>
      </c>
      <c r="O17" s="575">
        <v>43234</v>
      </c>
      <c r="P17" s="575">
        <v>43235</v>
      </c>
      <c r="Q17" s="575">
        <v>43236</v>
      </c>
      <c r="R17" s="575">
        <v>43237</v>
      </c>
      <c r="S17" s="575">
        <v>43238</v>
      </c>
      <c r="T17" s="575">
        <v>43239</v>
      </c>
      <c r="U17" s="575">
        <v>43240</v>
      </c>
      <c r="V17" s="575">
        <v>43241</v>
      </c>
      <c r="W17" s="575">
        <v>43242</v>
      </c>
      <c r="X17" s="575">
        <v>43243</v>
      </c>
      <c r="Y17" s="575">
        <v>43244</v>
      </c>
      <c r="Z17" s="575">
        <v>43245</v>
      </c>
      <c r="AA17" s="575">
        <v>43246</v>
      </c>
      <c r="AB17" s="575">
        <v>43247</v>
      </c>
      <c r="AC17" s="576">
        <v>43248</v>
      </c>
      <c r="AD17" s="576">
        <v>43249</v>
      </c>
      <c r="AE17" s="576">
        <v>43250</v>
      </c>
      <c r="AF17" s="576">
        <v>43251</v>
      </c>
      <c r="AG17" s="175" t="s">
        <v>344</v>
      </c>
    </row>
    <row r="18" spans="1:33" x14ac:dyDescent="0.25">
      <c r="A18" s="170" t="s">
        <v>110</v>
      </c>
      <c r="B18" s="171">
        <v>3</v>
      </c>
      <c r="C18" s="172">
        <v>1</v>
      </c>
      <c r="D18" s="172">
        <v>6</v>
      </c>
      <c r="E18" s="172">
        <v>6</v>
      </c>
      <c r="F18" s="172">
        <v>1</v>
      </c>
      <c r="G18" s="172">
        <v>6</v>
      </c>
      <c r="H18" s="172">
        <v>6</v>
      </c>
      <c r="I18" s="172">
        <v>7</v>
      </c>
      <c r="J18" s="172">
        <v>4</v>
      </c>
      <c r="K18" s="172">
        <v>4</v>
      </c>
      <c r="L18" s="172">
        <v>3</v>
      </c>
      <c r="M18" s="172">
        <v>1</v>
      </c>
      <c r="N18" s="172">
        <v>8</v>
      </c>
      <c r="O18" s="172">
        <v>10</v>
      </c>
      <c r="P18" s="172">
        <v>3</v>
      </c>
      <c r="Q18" s="172">
        <v>3</v>
      </c>
      <c r="R18" s="172">
        <v>11</v>
      </c>
      <c r="S18" s="172">
        <v>11</v>
      </c>
      <c r="T18" s="172">
        <v>14</v>
      </c>
      <c r="U18" s="172">
        <v>3</v>
      </c>
      <c r="V18" s="172">
        <v>4</v>
      </c>
      <c r="W18" s="172">
        <v>0</v>
      </c>
      <c r="X18" s="172">
        <v>3</v>
      </c>
      <c r="Y18" s="172">
        <v>3</v>
      </c>
      <c r="Z18" s="172">
        <v>0</v>
      </c>
      <c r="AA18" s="172">
        <v>0</v>
      </c>
      <c r="AB18" s="172">
        <v>5</v>
      </c>
      <c r="AC18" s="172">
        <v>1</v>
      </c>
      <c r="AD18" s="172">
        <v>3</v>
      </c>
      <c r="AE18" s="172">
        <v>9</v>
      </c>
      <c r="AF18" s="173">
        <v>2</v>
      </c>
      <c r="AG18" s="608">
        <f>SUM(B18:AF18)</f>
        <v>141</v>
      </c>
    </row>
    <row r="19" spans="1:33" x14ac:dyDescent="0.25">
      <c r="A19" s="162" t="s">
        <v>327</v>
      </c>
      <c r="B19" s="167">
        <v>0</v>
      </c>
      <c r="C19" s="110">
        <v>1</v>
      </c>
      <c r="D19" s="110">
        <v>1</v>
      </c>
      <c r="E19" s="110">
        <v>2</v>
      </c>
      <c r="F19" s="110">
        <v>0</v>
      </c>
      <c r="G19" s="110">
        <v>2</v>
      </c>
      <c r="H19" s="110">
        <v>1</v>
      </c>
      <c r="I19" s="110">
        <v>1</v>
      </c>
      <c r="J19" s="110">
        <v>0</v>
      </c>
      <c r="K19" s="110">
        <v>1</v>
      </c>
      <c r="L19" s="110">
        <v>1</v>
      </c>
      <c r="M19" s="110">
        <v>0</v>
      </c>
      <c r="N19" s="110">
        <v>0</v>
      </c>
      <c r="O19" s="110">
        <v>3</v>
      </c>
      <c r="P19" s="110">
        <v>1</v>
      </c>
      <c r="Q19" s="110">
        <v>0</v>
      </c>
      <c r="R19" s="110">
        <v>1</v>
      </c>
      <c r="S19" s="110">
        <v>1</v>
      </c>
      <c r="T19" s="110">
        <v>1</v>
      </c>
      <c r="U19" s="110">
        <v>1</v>
      </c>
      <c r="V19" s="110">
        <v>2</v>
      </c>
      <c r="W19" s="110">
        <v>0</v>
      </c>
      <c r="X19" s="110">
        <v>1</v>
      </c>
      <c r="Y19" s="110">
        <v>1</v>
      </c>
      <c r="Z19" s="110">
        <v>0</v>
      </c>
      <c r="AA19" s="110">
        <v>0</v>
      </c>
      <c r="AB19" s="110">
        <v>2</v>
      </c>
      <c r="AC19" s="110">
        <v>0</v>
      </c>
      <c r="AD19" s="110">
        <v>0</v>
      </c>
      <c r="AE19" s="110">
        <v>3</v>
      </c>
      <c r="AF19" s="112">
        <v>0</v>
      </c>
      <c r="AG19" s="221">
        <f t="shared" ref="AG19:AG26" si="2">SUM(B19:AF19)</f>
        <v>27</v>
      </c>
    </row>
    <row r="20" spans="1:33" x14ac:dyDescent="0.25">
      <c r="A20" s="162" t="s">
        <v>328</v>
      </c>
      <c r="B20" s="167">
        <v>0</v>
      </c>
      <c r="C20" s="110">
        <v>0</v>
      </c>
      <c r="D20" s="110">
        <v>0</v>
      </c>
      <c r="E20" s="110">
        <v>0</v>
      </c>
      <c r="F20" s="110">
        <v>0</v>
      </c>
      <c r="G20" s="110">
        <v>0</v>
      </c>
      <c r="H20" s="110">
        <v>0</v>
      </c>
      <c r="I20" s="110">
        <v>0</v>
      </c>
      <c r="J20" s="110">
        <v>0</v>
      </c>
      <c r="K20" s="110">
        <v>0</v>
      </c>
      <c r="L20" s="110">
        <v>0</v>
      </c>
      <c r="M20" s="110">
        <v>0</v>
      </c>
      <c r="N20" s="110">
        <v>0</v>
      </c>
      <c r="O20" s="110">
        <v>0</v>
      </c>
      <c r="P20" s="110">
        <v>0</v>
      </c>
      <c r="Q20" s="110">
        <v>0</v>
      </c>
      <c r="R20" s="110">
        <v>0</v>
      </c>
      <c r="S20" s="110">
        <v>1</v>
      </c>
      <c r="T20" s="110">
        <v>0</v>
      </c>
      <c r="U20" s="110">
        <v>0</v>
      </c>
      <c r="V20" s="110">
        <v>0</v>
      </c>
      <c r="W20" s="110">
        <v>0</v>
      </c>
      <c r="X20" s="110">
        <v>0</v>
      </c>
      <c r="Y20" s="110">
        <v>0</v>
      </c>
      <c r="Z20" s="110">
        <v>0</v>
      </c>
      <c r="AA20" s="110">
        <v>0</v>
      </c>
      <c r="AB20" s="110">
        <v>0</v>
      </c>
      <c r="AC20" s="110">
        <v>0</v>
      </c>
      <c r="AD20" s="110">
        <v>0</v>
      </c>
      <c r="AE20" s="110">
        <v>0</v>
      </c>
      <c r="AF20" s="112">
        <v>0</v>
      </c>
      <c r="AG20" s="221">
        <f t="shared" si="2"/>
        <v>1</v>
      </c>
    </row>
    <row r="21" spans="1:33" x14ac:dyDescent="0.25">
      <c r="A21" s="162" t="s">
        <v>329</v>
      </c>
      <c r="B21" s="167">
        <v>3</v>
      </c>
      <c r="C21" s="110">
        <v>0</v>
      </c>
      <c r="D21" s="110">
        <v>5</v>
      </c>
      <c r="E21" s="110">
        <v>4</v>
      </c>
      <c r="F21" s="110">
        <v>1</v>
      </c>
      <c r="G21" s="110">
        <v>4</v>
      </c>
      <c r="H21" s="110">
        <v>5</v>
      </c>
      <c r="I21" s="110">
        <v>6</v>
      </c>
      <c r="J21" s="110">
        <v>4</v>
      </c>
      <c r="K21" s="110">
        <v>3</v>
      </c>
      <c r="L21" s="110">
        <v>2</v>
      </c>
      <c r="M21" s="110">
        <v>1</v>
      </c>
      <c r="N21" s="110">
        <v>8</v>
      </c>
      <c r="O21" s="110">
        <v>7</v>
      </c>
      <c r="P21" s="110">
        <v>2</v>
      </c>
      <c r="Q21" s="110">
        <v>3</v>
      </c>
      <c r="R21" s="110">
        <v>10</v>
      </c>
      <c r="S21" s="110">
        <v>9</v>
      </c>
      <c r="T21" s="110">
        <v>13</v>
      </c>
      <c r="U21" s="110">
        <v>2</v>
      </c>
      <c r="V21" s="110">
        <v>2</v>
      </c>
      <c r="W21" s="110">
        <v>0</v>
      </c>
      <c r="X21" s="110">
        <v>2</v>
      </c>
      <c r="Y21" s="110">
        <v>2</v>
      </c>
      <c r="Z21" s="110">
        <v>0</v>
      </c>
      <c r="AA21" s="110">
        <v>0</v>
      </c>
      <c r="AB21" s="110">
        <v>3</v>
      </c>
      <c r="AC21" s="110">
        <v>1</v>
      </c>
      <c r="AD21" s="110">
        <v>3</v>
      </c>
      <c r="AE21" s="110">
        <v>6</v>
      </c>
      <c r="AF21" s="112">
        <v>2</v>
      </c>
      <c r="AG21" s="221">
        <f t="shared" si="2"/>
        <v>113</v>
      </c>
    </row>
    <row r="22" spans="1:33" x14ac:dyDescent="0.25">
      <c r="A22" s="162" t="s">
        <v>330</v>
      </c>
      <c r="B22" s="167">
        <v>0</v>
      </c>
      <c r="C22" s="110">
        <v>0</v>
      </c>
      <c r="D22" s="110">
        <v>0</v>
      </c>
      <c r="E22" s="110">
        <v>0</v>
      </c>
      <c r="F22" s="110">
        <v>0</v>
      </c>
      <c r="G22" s="110">
        <v>0</v>
      </c>
      <c r="H22" s="110">
        <v>0</v>
      </c>
      <c r="I22" s="110">
        <v>0</v>
      </c>
      <c r="J22" s="110">
        <v>0</v>
      </c>
      <c r="K22" s="110">
        <v>0</v>
      </c>
      <c r="L22" s="110">
        <v>0</v>
      </c>
      <c r="M22" s="110">
        <v>0</v>
      </c>
      <c r="N22" s="110">
        <v>0</v>
      </c>
      <c r="O22" s="110">
        <v>0</v>
      </c>
      <c r="P22" s="110">
        <v>0</v>
      </c>
      <c r="Q22" s="110">
        <v>0</v>
      </c>
      <c r="R22" s="110">
        <v>0</v>
      </c>
      <c r="S22" s="110">
        <v>0</v>
      </c>
      <c r="T22" s="110">
        <v>0</v>
      </c>
      <c r="U22" s="110">
        <v>0</v>
      </c>
      <c r="V22" s="110">
        <v>0</v>
      </c>
      <c r="W22" s="110">
        <v>0</v>
      </c>
      <c r="X22" s="110">
        <v>0</v>
      </c>
      <c r="Y22" s="110">
        <v>0</v>
      </c>
      <c r="Z22" s="110">
        <v>0</v>
      </c>
      <c r="AA22" s="110">
        <v>0</v>
      </c>
      <c r="AB22" s="110">
        <v>0</v>
      </c>
      <c r="AC22" s="110">
        <v>0</v>
      </c>
      <c r="AD22" s="110">
        <v>0</v>
      </c>
      <c r="AE22" s="110">
        <v>0</v>
      </c>
      <c r="AF22" s="112">
        <v>0</v>
      </c>
      <c r="AG22" s="221">
        <f t="shared" si="2"/>
        <v>0</v>
      </c>
    </row>
    <row r="23" spans="1:33" x14ac:dyDescent="0.25">
      <c r="A23" s="163" t="s">
        <v>331</v>
      </c>
      <c r="B23" s="198">
        <v>1</v>
      </c>
      <c r="C23" s="123">
        <v>1</v>
      </c>
      <c r="D23" s="123">
        <v>1</v>
      </c>
      <c r="E23" s="123">
        <v>0</v>
      </c>
      <c r="F23" s="123">
        <v>0</v>
      </c>
      <c r="G23" s="123">
        <v>3</v>
      </c>
      <c r="H23" s="123">
        <v>1</v>
      </c>
      <c r="I23" s="123">
        <v>5</v>
      </c>
      <c r="J23" s="123">
        <v>5</v>
      </c>
      <c r="K23" s="123">
        <v>3</v>
      </c>
      <c r="L23" s="123">
        <v>2</v>
      </c>
      <c r="M23" s="123">
        <v>2</v>
      </c>
      <c r="N23" s="123">
        <v>6</v>
      </c>
      <c r="O23" s="123">
        <v>5</v>
      </c>
      <c r="P23" s="123">
        <v>9</v>
      </c>
      <c r="Q23" s="123">
        <v>4</v>
      </c>
      <c r="R23" s="123">
        <v>6</v>
      </c>
      <c r="S23" s="123">
        <v>6</v>
      </c>
      <c r="T23" s="123">
        <v>7</v>
      </c>
      <c r="U23" s="123">
        <v>5</v>
      </c>
      <c r="V23" s="123">
        <v>5</v>
      </c>
      <c r="W23" s="123">
        <v>0</v>
      </c>
      <c r="X23" s="123">
        <v>4</v>
      </c>
      <c r="Y23" s="123">
        <v>2</v>
      </c>
      <c r="Z23" s="123">
        <v>0</v>
      </c>
      <c r="AA23" s="123">
        <v>0</v>
      </c>
      <c r="AB23" s="123">
        <v>0</v>
      </c>
      <c r="AC23" s="123">
        <v>4</v>
      </c>
      <c r="AD23" s="123">
        <v>3</v>
      </c>
      <c r="AE23" s="123">
        <v>9</v>
      </c>
      <c r="AF23" s="125">
        <v>3</v>
      </c>
      <c r="AG23" s="222">
        <f t="shared" si="2"/>
        <v>102</v>
      </c>
    </row>
    <row r="24" spans="1:33" x14ac:dyDescent="0.25">
      <c r="A24" s="163" t="s">
        <v>332</v>
      </c>
      <c r="B24" s="198">
        <v>4</v>
      </c>
      <c r="C24" s="123">
        <v>3</v>
      </c>
      <c r="D24" s="123">
        <v>3</v>
      </c>
      <c r="E24" s="123">
        <v>4</v>
      </c>
      <c r="F24" s="123">
        <v>0</v>
      </c>
      <c r="G24" s="123">
        <v>3</v>
      </c>
      <c r="H24" s="123">
        <v>1</v>
      </c>
      <c r="I24" s="123">
        <v>4</v>
      </c>
      <c r="J24" s="123">
        <v>7</v>
      </c>
      <c r="K24" s="123">
        <v>4</v>
      </c>
      <c r="L24" s="123">
        <v>4</v>
      </c>
      <c r="M24" s="123">
        <v>0</v>
      </c>
      <c r="N24" s="123">
        <v>5</v>
      </c>
      <c r="O24" s="123">
        <v>4</v>
      </c>
      <c r="P24" s="123">
        <v>3</v>
      </c>
      <c r="Q24" s="123">
        <v>4</v>
      </c>
      <c r="R24" s="123">
        <v>4</v>
      </c>
      <c r="S24" s="123">
        <v>2</v>
      </c>
      <c r="T24" s="123">
        <v>1</v>
      </c>
      <c r="U24" s="123">
        <v>7</v>
      </c>
      <c r="V24" s="123">
        <v>5</v>
      </c>
      <c r="W24" s="123">
        <v>3</v>
      </c>
      <c r="X24" s="123">
        <v>7</v>
      </c>
      <c r="Y24" s="123">
        <v>6</v>
      </c>
      <c r="Z24" s="123">
        <v>3</v>
      </c>
      <c r="AA24" s="123">
        <v>0</v>
      </c>
      <c r="AB24" s="123">
        <v>0</v>
      </c>
      <c r="AC24" s="123">
        <v>6</v>
      </c>
      <c r="AD24" s="123">
        <v>5</v>
      </c>
      <c r="AE24" s="123">
        <v>7</v>
      </c>
      <c r="AF24" s="125">
        <v>7</v>
      </c>
      <c r="AG24" s="222">
        <f t="shared" si="2"/>
        <v>116</v>
      </c>
    </row>
    <row r="25" spans="1:33" x14ac:dyDescent="0.25">
      <c r="A25" s="163" t="s">
        <v>333</v>
      </c>
      <c r="B25" s="198">
        <v>0</v>
      </c>
      <c r="C25" s="123">
        <v>0</v>
      </c>
      <c r="D25" s="123">
        <v>0</v>
      </c>
      <c r="E25" s="123">
        <v>0</v>
      </c>
      <c r="F25" s="123">
        <v>0</v>
      </c>
      <c r="G25" s="123">
        <v>0</v>
      </c>
      <c r="H25" s="123">
        <v>0</v>
      </c>
      <c r="I25" s="123">
        <v>0</v>
      </c>
      <c r="J25" s="123">
        <v>0</v>
      </c>
      <c r="K25" s="123">
        <v>0</v>
      </c>
      <c r="L25" s="123">
        <v>0</v>
      </c>
      <c r="M25" s="123">
        <v>0</v>
      </c>
      <c r="N25" s="123">
        <v>0</v>
      </c>
      <c r="O25" s="123">
        <v>0</v>
      </c>
      <c r="P25" s="123">
        <v>0</v>
      </c>
      <c r="Q25" s="123">
        <v>0</v>
      </c>
      <c r="R25" s="123">
        <v>0</v>
      </c>
      <c r="S25" s="123">
        <v>0</v>
      </c>
      <c r="T25" s="123">
        <v>0</v>
      </c>
      <c r="U25" s="123">
        <v>0</v>
      </c>
      <c r="V25" s="123">
        <v>0</v>
      </c>
      <c r="W25" s="123">
        <v>0</v>
      </c>
      <c r="X25" s="123">
        <v>0</v>
      </c>
      <c r="Y25" s="123">
        <v>0</v>
      </c>
      <c r="Z25" s="123">
        <v>0</v>
      </c>
      <c r="AA25" s="123">
        <v>0</v>
      </c>
      <c r="AB25" s="123">
        <v>0</v>
      </c>
      <c r="AC25" s="123">
        <v>0</v>
      </c>
      <c r="AD25" s="123">
        <v>0</v>
      </c>
      <c r="AE25" s="123">
        <v>0</v>
      </c>
      <c r="AF25" s="125">
        <v>0</v>
      </c>
      <c r="AG25" s="222">
        <f t="shared" si="2"/>
        <v>0</v>
      </c>
    </row>
    <row r="26" spans="1:33" x14ac:dyDescent="0.25">
      <c r="A26" s="164" t="s">
        <v>334</v>
      </c>
      <c r="B26" s="168">
        <v>0</v>
      </c>
      <c r="C26" s="141">
        <v>1</v>
      </c>
      <c r="D26" s="141">
        <v>2</v>
      </c>
      <c r="E26" s="141">
        <v>1</v>
      </c>
      <c r="F26" s="141">
        <v>1</v>
      </c>
      <c r="G26" s="141">
        <v>1</v>
      </c>
      <c r="H26" s="141">
        <v>1</v>
      </c>
      <c r="I26" s="141">
        <v>1</v>
      </c>
      <c r="J26" s="141">
        <v>2</v>
      </c>
      <c r="K26" s="141">
        <v>0</v>
      </c>
      <c r="L26" s="141">
        <v>2</v>
      </c>
      <c r="M26" s="141">
        <v>1</v>
      </c>
      <c r="N26" s="141">
        <v>1</v>
      </c>
      <c r="O26" s="141">
        <v>4</v>
      </c>
      <c r="P26" s="141">
        <v>0</v>
      </c>
      <c r="Q26" s="141">
        <v>2</v>
      </c>
      <c r="R26" s="141">
        <v>1</v>
      </c>
      <c r="S26" s="141">
        <v>0</v>
      </c>
      <c r="T26" s="141">
        <v>0</v>
      </c>
      <c r="U26" s="141">
        <v>0</v>
      </c>
      <c r="V26" s="141">
        <v>0</v>
      </c>
      <c r="W26" s="141">
        <v>1</v>
      </c>
      <c r="X26" s="141">
        <v>3</v>
      </c>
      <c r="Y26" s="141">
        <v>0</v>
      </c>
      <c r="Z26" s="141">
        <v>2</v>
      </c>
      <c r="AA26" s="141">
        <v>0</v>
      </c>
      <c r="AB26" s="141">
        <v>0</v>
      </c>
      <c r="AC26" s="141">
        <v>2</v>
      </c>
      <c r="AD26" s="141">
        <v>1</v>
      </c>
      <c r="AE26" s="141">
        <v>2</v>
      </c>
      <c r="AF26" s="143">
        <v>4</v>
      </c>
      <c r="AG26" s="223">
        <f t="shared" si="2"/>
        <v>36</v>
      </c>
    </row>
    <row r="27" spans="1:33" x14ac:dyDescent="0.25">
      <c r="A27" s="164" t="s">
        <v>335</v>
      </c>
      <c r="B27" s="620">
        <v>0</v>
      </c>
      <c r="C27" s="137">
        <v>9999</v>
      </c>
      <c r="D27" s="137">
        <v>26562</v>
      </c>
      <c r="E27" s="137">
        <v>7617</v>
      </c>
      <c r="F27" s="137">
        <v>31424</v>
      </c>
      <c r="G27" s="137">
        <v>11572</v>
      </c>
      <c r="H27" s="137">
        <v>8433</v>
      </c>
      <c r="I27" s="137">
        <v>7828</v>
      </c>
      <c r="J27" s="137">
        <v>24754</v>
      </c>
      <c r="K27" s="137">
        <v>0</v>
      </c>
      <c r="L27" s="137">
        <v>45245</v>
      </c>
      <c r="M27" s="137">
        <v>6901</v>
      </c>
      <c r="N27" s="137">
        <v>24122</v>
      </c>
      <c r="O27" s="137">
        <v>31273</v>
      </c>
      <c r="P27" s="137">
        <v>774</v>
      </c>
      <c r="Q27" s="137">
        <v>16721</v>
      </c>
      <c r="R27" s="137">
        <v>7121</v>
      </c>
      <c r="S27" s="137">
        <v>0</v>
      </c>
      <c r="T27" s="137">
        <v>129</v>
      </c>
      <c r="U27" s="137">
        <v>0</v>
      </c>
      <c r="V27" s="137">
        <v>0</v>
      </c>
      <c r="W27" s="137">
        <v>7794</v>
      </c>
      <c r="X27" s="137">
        <v>17378</v>
      </c>
      <c r="Y27" s="137">
        <v>0</v>
      </c>
      <c r="Z27" s="137">
        <v>19413</v>
      </c>
      <c r="AA27" s="137">
        <v>0</v>
      </c>
      <c r="AB27" s="137">
        <v>0</v>
      </c>
      <c r="AC27" s="137">
        <v>21226</v>
      </c>
      <c r="AD27" s="137">
        <v>8449</v>
      </c>
      <c r="AE27" s="137">
        <v>27035</v>
      </c>
      <c r="AF27" s="139">
        <v>128627</v>
      </c>
      <c r="AG27" s="609">
        <f>SUM(B27:AF27)</f>
        <v>490397</v>
      </c>
    </row>
    <row r="28" spans="1:33" x14ac:dyDescent="0.25">
      <c r="A28" s="164" t="s">
        <v>336</v>
      </c>
      <c r="B28" s="168">
        <v>0</v>
      </c>
      <c r="C28" s="141">
        <v>0</v>
      </c>
      <c r="D28" s="141">
        <v>0</v>
      </c>
      <c r="E28" s="141">
        <v>0</v>
      </c>
      <c r="F28" s="141">
        <v>0</v>
      </c>
      <c r="G28" s="141">
        <v>0</v>
      </c>
      <c r="H28" s="141">
        <v>0</v>
      </c>
      <c r="I28" s="141">
        <v>0</v>
      </c>
      <c r="J28" s="141">
        <v>0</v>
      </c>
      <c r="K28" s="141">
        <v>0</v>
      </c>
      <c r="L28" s="141">
        <v>0</v>
      </c>
      <c r="M28" s="141">
        <v>0</v>
      </c>
      <c r="N28" s="141">
        <v>0</v>
      </c>
      <c r="O28" s="141">
        <v>1</v>
      </c>
      <c r="P28" s="141">
        <v>0</v>
      </c>
      <c r="Q28" s="141">
        <v>0</v>
      </c>
      <c r="R28" s="141">
        <v>0</v>
      </c>
      <c r="S28" s="141">
        <v>0</v>
      </c>
      <c r="T28" s="141">
        <v>0</v>
      </c>
      <c r="U28" s="141">
        <v>0</v>
      </c>
      <c r="V28" s="141">
        <v>0</v>
      </c>
      <c r="W28" s="141">
        <v>0</v>
      </c>
      <c r="X28" s="141">
        <v>0</v>
      </c>
      <c r="Y28" s="141">
        <v>0</v>
      </c>
      <c r="Z28" s="141">
        <v>0</v>
      </c>
      <c r="AA28" s="141">
        <v>0</v>
      </c>
      <c r="AB28" s="141">
        <v>0</v>
      </c>
      <c r="AC28" s="141">
        <v>0</v>
      </c>
      <c r="AD28" s="141">
        <v>0</v>
      </c>
      <c r="AE28" s="141">
        <v>0</v>
      </c>
      <c r="AF28" s="143">
        <v>0</v>
      </c>
      <c r="AG28" s="223">
        <f t="shared" ref="AG28:AG29" si="3">SUM(B28:AF28)</f>
        <v>1</v>
      </c>
    </row>
    <row r="29" spans="1:33" x14ac:dyDescent="0.25">
      <c r="A29" s="164" t="s">
        <v>338</v>
      </c>
      <c r="B29" s="620">
        <v>0</v>
      </c>
      <c r="C29" s="137">
        <v>0</v>
      </c>
      <c r="D29" s="137">
        <v>0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0</v>
      </c>
      <c r="M29" s="137">
        <v>0</v>
      </c>
      <c r="N29" s="137">
        <v>0</v>
      </c>
      <c r="O29" s="137">
        <v>7507</v>
      </c>
      <c r="P29" s="137">
        <v>0</v>
      </c>
      <c r="Q29" s="137">
        <v>0</v>
      </c>
      <c r="R29" s="137">
        <v>0</v>
      </c>
      <c r="S29" s="137">
        <v>0</v>
      </c>
      <c r="T29" s="137">
        <v>0</v>
      </c>
      <c r="U29" s="137">
        <v>0</v>
      </c>
      <c r="V29" s="137">
        <v>0</v>
      </c>
      <c r="W29" s="137">
        <v>0</v>
      </c>
      <c r="X29" s="137">
        <v>0</v>
      </c>
      <c r="Y29" s="137">
        <v>0</v>
      </c>
      <c r="Z29" s="137">
        <v>0</v>
      </c>
      <c r="AA29" s="137">
        <v>0</v>
      </c>
      <c r="AB29" s="137">
        <v>0</v>
      </c>
      <c r="AC29" s="137">
        <v>0</v>
      </c>
      <c r="AD29" s="137">
        <v>0</v>
      </c>
      <c r="AE29" s="137">
        <v>0</v>
      </c>
      <c r="AF29" s="139">
        <v>0</v>
      </c>
      <c r="AG29" s="610">
        <f t="shared" si="3"/>
        <v>7507</v>
      </c>
    </row>
    <row r="30" spans="1:33" x14ac:dyDescent="0.25">
      <c r="A30" s="164" t="s">
        <v>339</v>
      </c>
      <c r="B30" s="168">
        <v>0</v>
      </c>
      <c r="C30" s="141">
        <v>1</v>
      </c>
      <c r="D30" s="141">
        <v>2</v>
      </c>
      <c r="E30" s="141">
        <v>1</v>
      </c>
      <c r="F30" s="141">
        <v>1</v>
      </c>
      <c r="G30" s="141">
        <v>1</v>
      </c>
      <c r="H30" s="141">
        <v>1</v>
      </c>
      <c r="I30" s="141">
        <v>1</v>
      </c>
      <c r="J30" s="141">
        <v>2</v>
      </c>
      <c r="K30" s="141">
        <v>0</v>
      </c>
      <c r="L30" s="141">
        <v>2</v>
      </c>
      <c r="M30" s="141">
        <v>1</v>
      </c>
      <c r="N30" s="141">
        <v>1</v>
      </c>
      <c r="O30" s="141">
        <v>3</v>
      </c>
      <c r="P30" s="141">
        <v>0</v>
      </c>
      <c r="Q30" s="141">
        <v>2</v>
      </c>
      <c r="R30" s="141">
        <v>1</v>
      </c>
      <c r="S30" s="141">
        <v>0</v>
      </c>
      <c r="T30" s="141">
        <v>0</v>
      </c>
      <c r="U30" s="141">
        <v>0</v>
      </c>
      <c r="V30" s="141">
        <v>0</v>
      </c>
      <c r="W30" s="141">
        <v>1</v>
      </c>
      <c r="X30" s="141">
        <v>3</v>
      </c>
      <c r="Y30" s="141">
        <v>0</v>
      </c>
      <c r="Z30" s="141">
        <v>2</v>
      </c>
      <c r="AA30" s="141">
        <v>0</v>
      </c>
      <c r="AB30" s="141">
        <v>0</v>
      </c>
      <c r="AC30" s="141">
        <v>2</v>
      </c>
      <c r="AD30" s="141">
        <v>1</v>
      </c>
      <c r="AE30" s="141">
        <v>2</v>
      </c>
      <c r="AF30" s="143">
        <v>4</v>
      </c>
      <c r="AG30" s="611">
        <f t="shared" ref="AG30" si="4">AG26-AG28</f>
        <v>35</v>
      </c>
    </row>
    <row r="31" spans="1:33" x14ac:dyDescent="0.25">
      <c r="A31" s="164" t="s">
        <v>340</v>
      </c>
      <c r="B31" s="620">
        <v>0</v>
      </c>
      <c r="C31" s="137">
        <v>9999</v>
      </c>
      <c r="D31" s="137">
        <v>26562</v>
      </c>
      <c r="E31" s="137">
        <v>7617</v>
      </c>
      <c r="F31" s="137">
        <v>31424</v>
      </c>
      <c r="G31" s="137">
        <v>11572</v>
      </c>
      <c r="H31" s="137">
        <v>8433</v>
      </c>
      <c r="I31" s="137">
        <v>7828</v>
      </c>
      <c r="J31" s="137">
        <v>24754</v>
      </c>
      <c r="K31" s="137">
        <v>0</v>
      </c>
      <c r="L31" s="137">
        <v>45245</v>
      </c>
      <c r="M31" s="137">
        <v>6901</v>
      </c>
      <c r="N31" s="137">
        <v>24122</v>
      </c>
      <c r="O31" s="137">
        <v>23766</v>
      </c>
      <c r="P31" s="137">
        <v>774</v>
      </c>
      <c r="Q31" s="137">
        <v>16721</v>
      </c>
      <c r="R31" s="137">
        <v>7121</v>
      </c>
      <c r="S31" s="137">
        <v>0</v>
      </c>
      <c r="T31" s="137">
        <v>129</v>
      </c>
      <c r="U31" s="137">
        <v>0</v>
      </c>
      <c r="V31" s="137">
        <v>0</v>
      </c>
      <c r="W31" s="137">
        <v>7794</v>
      </c>
      <c r="X31" s="137">
        <v>17378</v>
      </c>
      <c r="Y31" s="137">
        <v>0</v>
      </c>
      <c r="Z31" s="137">
        <v>19413</v>
      </c>
      <c r="AA31" s="137">
        <v>0</v>
      </c>
      <c r="AB31" s="137">
        <v>0</v>
      </c>
      <c r="AC31" s="137">
        <v>21226</v>
      </c>
      <c r="AD31" s="137">
        <v>8449</v>
      </c>
      <c r="AE31" s="137">
        <v>27035</v>
      </c>
      <c r="AF31" s="139">
        <v>128627</v>
      </c>
      <c r="AG31" s="612">
        <f>AG27-AG29</f>
        <v>482890</v>
      </c>
    </row>
    <row r="32" spans="1:33" x14ac:dyDescent="0.25">
      <c r="A32" s="614"/>
      <c r="B32" s="572"/>
      <c r="C32" s="572"/>
      <c r="D32" s="572"/>
      <c r="E32" s="572"/>
      <c r="F32" s="572"/>
      <c r="G32" s="572"/>
      <c r="H32" s="572"/>
      <c r="I32" s="572"/>
      <c r="J32" s="572"/>
      <c r="K32" s="572"/>
      <c r="L32" s="572"/>
      <c r="M32" s="572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  <c r="AA32" s="174"/>
      <c r="AB32" s="174"/>
      <c r="AC32" s="174"/>
      <c r="AD32" s="174"/>
      <c r="AE32" s="174"/>
      <c r="AF32" s="174"/>
      <c r="AG32" s="573"/>
    </row>
    <row r="33" spans="1:33" ht="23.25" x14ac:dyDescent="0.25">
      <c r="A33" s="616" t="s">
        <v>347</v>
      </c>
      <c r="B33" s="619">
        <v>43221</v>
      </c>
      <c r="C33" s="575">
        <v>43222</v>
      </c>
      <c r="D33" s="575">
        <v>43223</v>
      </c>
      <c r="E33" s="575">
        <v>43224</v>
      </c>
      <c r="F33" s="575">
        <v>43225</v>
      </c>
      <c r="G33" s="575">
        <v>43226</v>
      </c>
      <c r="H33" s="575">
        <v>43227</v>
      </c>
      <c r="I33" s="575">
        <v>43228</v>
      </c>
      <c r="J33" s="575">
        <v>43229</v>
      </c>
      <c r="K33" s="575">
        <v>43230</v>
      </c>
      <c r="L33" s="575">
        <v>43231</v>
      </c>
      <c r="M33" s="575">
        <v>43232</v>
      </c>
      <c r="N33" s="575">
        <v>43233</v>
      </c>
      <c r="O33" s="575">
        <v>43234</v>
      </c>
      <c r="P33" s="575">
        <v>43235</v>
      </c>
      <c r="Q33" s="575">
        <v>43236</v>
      </c>
      <c r="R33" s="575">
        <v>43237</v>
      </c>
      <c r="S33" s="575">
        <v>43238</v>
      </c>
      <c r="T33" s="575">
        <v>43239</v>
      </c>
      <c r="U33" s="575">
        <v>43240</v>
      </c>
      <c r="V33" s="575">
        <v>43241</v>
      </c>
      <c r="W33" s="575">
        <v>43242</v>
      </c>
      <c r="X33" s="575">
        <v>43243</v>
      </c>
      <c r="Y33" s="575">
        <v>43244</v>
      </c>
      <c r="Z33" s="575">
        <v>43245</v>
      </c>
      <c r="AA33" s="575">
        <v>43246</v>
      </c>
      <c r="AB33" s="575">
        <v>43247</v>
      </c>
      <c r="AC33" s="576">
        <v>43248</v>
      </c>
      <c r="AD33" s="576">
        <v>43249</v>
      </c>
      <c r="AE33" s="576" t="s">
        <v>358</v>
      </c>
      <c r="AF33" s="576">
        <v>43251</v>
      </c>
      <c r="AG33" s="577" t="s">
        <v>344</v>
      </c>
    </row>
    <row r="34" spans="1:33" x14ac:dyDescent="0.25">
      <c r="A34" s="170" t="s">
        <v>110</v>
      </c>
      <c r="B34" s="621">
        <f>(B18-B2)/B2</f>
        <v>-0.4</v>
      </c>
      <c r="C34" s="586">
        <f t="shared" ref="C34:AG34" si="5">(C18-C2)/C2</f>
        <v>-0.8</v>
      </c>
      <c r="D34" s="586">
        <f t="shared" si="5"/>
        <v>-0.14285714285714285</v>
      </c>
      <c r="E34" s="586">
        <f t="shared" si="5"/>
        <v>5</v>
      </c>
      <c r="F34" s="586">
        <f t="shared" si="5"/>
        <v>0</v>
      </c>
      <c r="G34" s="586">
        <f t="shared" si="5"/>
        <v>-0.6</v>
      </c>
      <c r="H34" s="586">
        <f t="shared" si="5"/>
        <v>-0.25</v>
      </c>
      <c r="I34" s="586">
        <f t="shared" si="5"/>
        <v>-0.3</v>
      </c>
      <c r="J34" s="586">
        <f t="shared" si="5"/>
        <v>-0.2</v>
      </c>
      <c r="K34" s="586">
        <f t="shared" si="5"/>
        <v>-0.5</v>
      </c>
      <c r="L34" s="586" t="e">
        <f t="shared" si="5"/>
        <v>#DIV/0!</v>
      </c>
      <c r="M34" s="586">
        <f t="shared" si="5"/>
        <v>0</v>
      </c>
      <c r="N34" s="586">
        <f t="shared" si="5"/>
        <v>-0.46666666666666667</v>
      </c>
      <c r="O34" s="586">
        <f t="shared" si="5"/>
        <v>-9.0909090909090912E-2</v>
      </c>
      <c r="P34" s="586">
        <f t="shared" si="5"/>
        <v>-0.5</v>
      </c>
      <c r="Q34" s="586">
        <f t="shared" si="5"/>
        <v>-0.75</v>
      </c>
      <c r="R34" s="586">
        <f t="shared" si="5"/>
        <v>10</v>
      </c>
      <c r="S34" s="586" t="e">
        <f t="shared" si="5"/>
        <v>#DIV/0!</v>
      </c>
      <c r="T34" s="586" t="e">
        <f t="shared" si="5"/>
        <v>#DIV/0!</v>
      </c>
      <c r="U34" s="586">
        <f t="shared" si="5"/>
        <v>-0.76923076923076927</v>
      </c>
      <c r="V34" s="586">
        <f t="shared" si="5"/>
        <v>-0.66666666666666663</v>
      </c>
      <c r="W34" s="586">
        <f t="shared" si="5"/>
        <v>-1</v>
      </c>
      <c r="X34" s="586">
        <f t="shared" si="5"/>
        <v>0.5</v>
      </c>
      <c r="Y34" s="586">
        <f t="shared" si="5"/>
        <v>-0.66666666666666663</v>
      </c>
      <c r="Z34" s="586">
        <f t="shared" si="5"/>
        <v>-1</v>
      </c>
      <c r="AA34" s="586" t="e">
        <f t="shared" si="5"/>
        <v>#DIV/0!</v>
      </c>
      <c r="AB34" s="586">
        <f t="shared" si="5"/>
        <v>0.25</v>
      </c>
      <c r="AC34" s="586">
        <f t="shared" si="5"/>
        <v>-0.875</v>
      </c>
      <c r="AD34" s="586">
        <f t="shared" si="5"/>
        <v>0</v>
      </c>
      <c r="AE34" s="586">
        <f t="shared" si="5"/>
        <v>0.5</v>
      </c>
      <c r="AF34" s="587" t="e">
        <f t="shared" si="5"/>
        <v>#DIV/0!</v>
      </c>
      <c r="AG34" s="596">
        <f t="shared" si="5"/>
        <v>-0.21229050279329609</v>
      </c>
    </row>
    <row r="35" spans="1:33" x14ac:dyDescent="0.25">
      <c r="A35" s="163" t="s">
        <v>331</v>
      </c>
      <c r="B35" s="622">
        <f t="shared" ref="B35:AG36" si="6">(B23-B7)/B7</f>
        <v>-0.66666666666666663</v>
      </c>
      <c r="C35" s="214">
        <f t="shared" si="6"/>
        <v>-0.83333333333333337</v>
      </c>
      <c r="D35" s="214">
        <f t="shared" si="6"/>
        <v>-0.83333333333333337</v>
      </c>
      <c r="E35" s="214" t="e">
        <f t="shared" si="6"/>
        <v>#DIV/0!</v>
      </c>
      <c r="F35" s="214" t="e">
        <f t="shared" si="6"/>
        <v>#DIV/0!</v>
      </c>
      <c r="G35" s="214">
        <f t="shared" si="6"/>
        <v>-0.72727272727272729</v>
      </c>
      <c r="H35" s="214">
        <f t="shared" si="6"/>
        <v>-0.875</v>
      </c>
      <c r="I35" s="214">
        <f t="shared" si="6"/>
        <v>0</v>
      </c>
      <c r="J35" s="214">
        <f t="shared" si="6"/>
        <v>0.25</v>
      </c>
      <c r="K35" s="214">
        <f t="shared" si="6"/>
        <v>-0.625</v>
      </c>
      <c r="L35" s="214" t="e">
        <f t="shared" si="6"/>
        <v>#DIV/0!</v>
      </c>
      <c r="M35" s="214">
        <f t="shared" si="6"/>
        <v>1</v>
      </c>
      <c r="N35" s="214">
        <f t="shared" si="6"/>
        <v>-0.25</v>
      </c>
      <c r="O35" s="214">
        <f t="shared" si="6"/>
        <v>0</v>
      </c>
      <c r="P35" s="214">
        <f t="shared" si="6"/>
        <v>0.8</v>
      </c>
      <c r="Q35" s="214">
        <f t="shared" si="6"/>
        <v>-0.42857142857142855</v>
      </c>
      <c r="R35" s="214">
        <f t="shared" si="6"/>
        <v>0.2</v>
      </c>
      <c r="S35" s="214" t="e">
        <f t="shared" si="6"/>
        <v>#DIV/0!</v>
      </c>
      <c r="T35" s="214" t="e">
        <f t="shared" si="6"/>
        <v>#DIV/0!</v>
      </c>
      <c r="U35" s="214">
        <f t="shared" si="6"/>
        <v>-0.375</v>
      </c>
      <c r="V35" s="214">
        <f t="shared" si="6"/>
        <v>0.66666666666666663</v>
      </c>
      <c r="W35" s="214">
        <f t="shared" si="6"/>
        <v>-1</v>
      </c>
      <c r="X35" s="214">
        <f t="shared" si="6"/>
        <v>1</v>
      </c>
      <c r="Y35" s="214">
        <f t="shared" si="6"/>
        <v>-0.6</v>
      </c>
      <c r="Z35" s="214" t="e">
        <f t="shared" si="6"/>
        <v>#DIV/0!</v>
      </c>
      <c r="AA35" s="214" t="e">
        <f t="shared" si="6"/>
        <v>#DIV/0!</v>
      </c>
      <c r="AB35" s="214" t="e">
        <f t="shared" si="6"/>
        <v>#DIV/0!</v>
      </c>
      <c r="AC35" s="214">
        <f t="shared" si="6"/>
        <v>0</v>
      </c>
      <c r="AD35" s="214">
        <f t="shared" si="6"/>
        <v>-0.25</v>
      </c>
      <c r="AE35" s="214">
        <f t="shared" si="6"/>
        <v>1.25</v>
      </c>
      <c r="AF35" s="589">
        <f t="shared" si="6"/>
        <v>-0.5</v>
      </c>
      <c r="AG35" s="598">
        <f t="shared" si="6"/>
        <v>-0.184</v>
      </c>
    </row>
    <row r="36" spans="1:33" x14ac:dyDescent="0.25">
      <c r="A36" s="163" t="s">
        <v>332</v>
      </c>
      <c r="B36" s="622">
        <f t="shared" si="6"/>
        <v>-0.42857142857142855</v>
      </c>
      <c r="C36" s="214">
        <f t="shared" si="6"/>
        <v>-0.5</v>
      </c>
      <c r="D36" s="214">
        <f t="shared" si="6"/>
        <v>-0.25</v>
      </c>
      <c r="E36" s="214">
        <f t="shared" si="6"/>
        <v>-0.33333333333333331</v>
      </c>
      <c r="F36" s="214" t="e">
        <f t="shared" si="6"/>
        <v>#DIV/0!</v>
      </c>
      <c r="G36" s="214">
        <f t="shared" si="6"/>
        <v>-0.4</v>
      </c>
      <c r="H36" s="214">
        <f t="shared" si="6"/>
        <v>-0.8</v>
      </c>
      <c r="I36" s="214">
        <f t="shared" si="6"/>
        <v>-0.5</v>
      </c>
      <c r="J36" s="214">
        <f t="shared" si="6"/>
        <v>1.3333333333333333</v>
      </c>
      <c r="K36" s="214">
        <f t="shared" si="6"/>
        <v>-0.5</v>
      </c>
      <c r="L36" s="214">
        <f t="shared" si="6"/>
        <v>-0.5</v>
      </c>
      <c r="M36" s="214" t="e">
        <f t="shared" si="6"/>
        <v>#DIV/0!</v>
      </c>
      <c r="N36" s="214">
        <f t="shared" si="6"/>
        <v>1.5</v>
      </c>
      <c r="O36" s="214">
        <f t="shared" si="6"/>
        <v>0</v>
      </c>
      <c r="P36" s="214">
        <f t="shared" si="6"/>
        <v>-0.66666666666666663</v>
      </c>
      <c r="Q36" s="214">
        <f t="shared" si="6"/>
        <v>-0.5</v>
      </c>
      <c r="R36" s="214">
        <f t="shared" si="6"/>
        <v>0.33333333333333331</v>
      </c>
      <c r="S36" s="214">
        <f t="shared" si="6"/>
        <v>-0.5</v>
      </c>
      <c r="T36" s="214" t="e">
        <f t="shared" si="6"/>
        <v>#DIV/0!</v>
      </c>
      <c r="U36" s="214">
        <f t="shared" si="6"/>
        <v>2.5</v>
      </c>
      <c r="V36" s="214">
        <f t="shared" si="6"/>
        <v>-0.375</v>
      </c>
      <c r="W36" s="214">
        <f t="shared" si="6"/>
        <v>-0.25</v>
      </c>
      <c r="X36" s="214">
        <f t="shared" si="6"/>
        <v>0</v>
      </c>
      <c r="Y36" s="214">
        <f t="shared" si="6"/>
        <v>5</v>
      </c>
      <c r="Z36" s="214">
        <f t="shared" si="6"/>
        <v>2</v>
      </c>
      <c r="AA36" s="214" t="e">
        <f t="shared" si="6"/>
        <v>#DIV/0!</v>
      </c>
      <c r="AB36" s="214" t="e">
        <f t="shared" si="6"/>
        <v>#DIV/0!</v>
      </c>
      <c r="AC36" s="214">
        <f t="shared" si="6"/>
        <v>0</v>
      </c>
      <c r="AD36" s="214">
        <f t="shared" si="6"/>
        <v>0</v>
      </c>
      <c r="AE36" s="214">
        <f t="shared" si="6"/>
        <v>1.3333333333333333</v>
      </c>
      <c r="AF36" s="589">
        <f t="shared" si="6"/>
        <v>1.3333333333333333</v>
      </c>
      <c r="AG36" s="598">
        <f t="shared" si="6"/>
        <v>-0.1076923076923077</v>
      </c>
    </row>
    <row r="37" spans="1:33" x14ac:dyDescent="0.25">
      <c r="A37" s="164" t="s">
        <v>342</v>
      </c>
      <c r="B37" s="623" t="e">
        <f t="shared" ref="B37:AG38" si="7">(B26-B10)/B10</f>
        <v>#DIV/0!</v>
      </c>
      <c r="C37" s="215" t="e">
        <f t="shared" si="7"/>
        <v>#DIV/0!</v>
      </c>
      <c r="D37" s="215" t="e">
        <f t="shared" si="7"/>
        <v>#DIV/0!</v>
      </c>
      <c r="E37" s="215">
        <f t="shared" si="7"/>
        <v>-0.8</v>
      </c>
      <c r="F37" s="215" t="e">
        <f t="shared" si="7"/>
        <v>#DIV/0!</v>
      </c>
      <c r="G37" s="215">
        <f t="shared" si="7"/>
        <v>-0.66666666666666663</v>
      </c>
      <c r="H37" s="215">
        <f t="shared" si="7"/>
        <v>-0.66666666666666663</v>
      </c>
      <c r="I37" s="215" t="e">
        <f t="shared" si="7"/>
        <v>#DIV/0!</v>
      </c>
      <c r="J37" s="215">
        <f t="shared" si="7"/>
        <v>0</v>
      </c>
      <c r="K37" s="215">
        <f t="shared" si="7"/>
        <v>-1</v>
      </c>
      <c r="L37" s="215">
        <f t="shared" si="7"/>
        <v>1</v>
      </c>
      <c r="M37" s="215" t="e">
        <f t="shared" si="7"/>
        <v>#DIV/0!</v>
      </c>
      <c r="N37" s="215" t="e">
        <f t="shared" si="7"/>
        <v>#DIV/0!</v>
      </c>
      <c r="O37" s="215">
        <f t="shared" si="7"/>
        <v>0</v>
      </c>
      <c r="P37" s="215">
        <f t="shared" si="7"/>
        <v>-1</v>
      </c>
      <c r="Q37" s="215">
        <f t="shared" si="7"/>
        <v>-0.33333333333333331</v>
      </c>
      <c r="R37" s="215">
        <f t="shared" si="7"/>
        <v>-0.5</v>
      </c>
      <c r="S37" s="215" t="e">
        <f t="shared" si="7"/>
        <v>#DIV/0!</v>
      </c>
      <c r="T37" s="215">
        <f t="shared" si="7"/>
        <v>-1</v>
      </c>
      <c r="U37" s="215">
        <f t="shared" si="7"/>
        <v>-1</v>
      </c>
      <c r="V37" s="215" t="e">
        <f t="shared" si="7"/>
        <v>#DIV/0!</v>
      </c>
      <c r="W37" s="215">
        <f t="shared" si="7"/>
        <v>0</v>
      </c>
      <c r="X37" s="215">
        <f t="shared" si="7"/>
        <v>0</v>
      </c>
      <c r="Y37" s="215">
        <f t="shared" si="7"/>
        <v>-1</v>
      </c>
      <c r="Z37" s="215">
        <f t="shared" si="7"/>
        <v>0</v>
      </c>
      <c r="AA37" s="215">
        <f t="shared" si="7"/>
        <v>-1</v>
      </c>
      <c r="AB37" s="215" t="e">
        <f t="shared" si="7"/>
        <v>#DIV/0!</v>
      </c>
      <c r="AC37" s="215">
        <f t="shared" si="7"/>
        <v>1</v>
      </c>
      <c r="AD37" s="215">
        <f t="shared" si="7"/>
        <v>-0.66666666666666663</v>
      </c>
      <c r="AE37" s="215">
        <f t="shared" si="7"/>
        <v>1</v>
      </c>
      <c r="AF37" s="591">
        <f t="shared" si="7"/>
        <v>1</v>
      </c>
      <c r="AG37" s="600">
        <f t="shared" si="7"/>
        <v>-0.2</v>
      </c>
    </row>
    <row r="38" spans="1:33" x14ac:dyDescent="0.25">
      <c r="A38" s="617" t="s">
        <v>343</v>
      </c>
      <c r="B38" s="624" t="e">
        <f t="shared" si="7"/>
        <v>#DIV/0!</v>
      </c>
      <c r="C38" s="605">
        <f t="shared" si="7"/>
        <v>3.5305845038513821</v>
      </c>
      <c r="D38" s="605" t="e">
        <f t="shared" si="7"/>
        <v>#DIV/0!</v>
      </c>
      <c r="E38" s="605">
        <f t="shared" si="7"/>
        <v>-0.78808702425995991</v>
      </c>
      <c r="F38" s="605" t="e">
        <f t="shared" si="7"/>
        <v>#DIV/0!</v>
      </c>
      <c r="G38" s="605">
        <f t="shared" si="7"/>
        <v>-0.61779568649469896</v>
      </c>
      <c r="H38" s="605">
        <f t="shared" si="7"/>
        <v>-0.84004476394605565</v>
      </c>
      <c r="I38" s="605" t="e">
        <f t="shared" si="7"/>
        <v>#DIV/0!</v>
      </c>
      <c r="J38" s="605">
        <f t="shared" si="7"/>
        <v>-0.2531378228336954</v>
      </c>
      <c r="K38" s="605">
        <f t="shared" si="7"/>
        <v>-1</v>
      </c>
      <c r="L38" s="605">
        <f t="shared" si="7"/>
        <v>6.8129856674149538</v>
      </c>
      <c r="M38" s="605" t="e">
        <f t="shared" si="7"/>
        <v>#DIV/0!</v>
      </c>
      <c r="N38" s="605" t="e">
        <f t="shared" si="7"/>
        <v>#DIV/0!</v>
      </c>
      <c r="O38" s="605">
        <f t="shared" si="7"/>
        <v>-0.56048234087108062</v>
      </c>
      <c r="P38" s="605">
        <f t="shared" si="7"/>
        <v>-0.94400636620125877</v>
      </c>
      <c r="Q38" s="605">
        <f t="shared" si="7"/>
        <v>0.40855867239491195</v>
      </c>
      <c r="R38" s="605">
        <f t="shared" si="7"/>
        <v>-0.87500219417577985</v>
      </c>
      <c r="S38" s="605" t="e">
        <f t="shared" si="7"/>
        <v>#DIV/0!</v>
      </c>
      <c r="T38" s="605">
        <f t="shared" si="7"/>
        <v>-0.97501936483346241</v>
      </c>
      <c r="U38" s="605">
        <f t="shared" si="7"/>
        <v>-1</v>
      </c>
      <c r="V38" s="605" t="e">
        <f t="shared" si="7"/>
        <v>#DIV/0!</v>
      </c>
      <c r="W38" s="605">
        <f t="shared" si="7"/>
        <v>4.1959999999999997</v>
      </c>
      <c r="X38" s="605">
        <f t="shared" si="7"/>
        <v>-0.57296965229143626</v>
      </c>
      <c r="Y38" s="605">
        <f t="shared" si="7"/>
        <v>-1</v>
      </c>
      <c r="Z38" s="605">
        <f t="shared" si="7"/>
        <v>-1.4918556857969249E-2</v>
      </c>
      <c r="AA38" s="605">
        <f t="shared" si="7"/>
        <v>-1</v>
      </c>
      <c r="AB38" s="605" t="e">
        <f t="shared" si="7"/>
        <v>#DIV/0!</v>
      </c>
      <c r="AC38" s="605">
        <f t="shared" si="7"/>
        <v>2.4705689993459776</v>
      </c>
      <c r="AD38" s="605">
        <f t="shared" si="7"/>
        <v>-0.56800286327845384</v>
      </c>
      <c r="AE38" s="605">
        <f t="shared" si="7"/>
        <v>2.2706266634406003</v>
      </c>
      <c r="AF38" s="606">
        <f t="shared" si="7"/>
        <v>1.5833902390038159</v>
      </c>
      <c r="AG38" s="607">
        <f t="shared" si="7"/>
        <v>-3.9595389872996288E-2</v>
      </c>
    </row>
    <row r="39" spans="1:33" x14ac:dyDescent="0.25">
      <c r="A39" s="618"/>
      <c r="B39" s="547"/>
      <c r="C39" s="547"/>
      <c r="D39" s="547"/>
      <c r="E39" s="547"/>
      <c r="F39" s="547"/>
      <c r="G39" s="547"/>
      <c r="H39" s="547"/>
      <c r="I39" s="547"/>
      <c r="J39" s="547"/>
      <c r="K39" s="547"/>
      <c r="L39" s="547"/>
      <c r="M39" s="547"/>
      <c r="N39" s="547"/>
      <c r="O39" s="547"/>
      <c r="P39" s="547"/>
      <c r="Q39" s="547"/>
      <c r="R39" s="547"/>
      <c r="S39" s="547"/>
      <c r="T39" s="547"/>
      <c r="U39" s="547"/>
      <c r="V39" s="547"/>
      <c r="W39" s="547"/>
      <c r="X39" s="547"/>
      <c r="Y39" s="547"/>
      <c r="Z39" s="547"/>
      <c r="AA39" s="547"/>
      <c r="AB39" s="547"/>
      <c r="AC39" s="547"/>
      <c r="AD39" s="547"/>
      <c r="AE39" s="547"/>
      <c r="AF39" s="547"/>
      <c r="AG39" s="548"/>
    </row>
    <row r="40" spans="1:33" ht="23.25" x14ac:dyDescent="0.25">
      <c r="A40" s="570" t="s">
        <v>348</v>
      </c>
      <c r="B40" s="619">
        <v>43221</v>
      </c>
      <c r="C40" s="575">
        <v>43222</v>
      </c>
      <c r="D40" s="575">
        <v>43223</v>
      </c>
      <c r="E40" s="575">
        <v>43224</v>
      </c>
      <c r="F40" s="575">
        <v>43225</v>
      </c>
      <c r="G40" s="575">
        <v>43226</v>
      </c>
      <c r="H40" s="575">
        <v>43227</v>
      </c>
      <c r="I40" s="575">
        <v>43228</v>
      </c>
      <c r="J40" s="575">
        <v>43229</v>
      </c>
      <c r="K40" s="575">
        <v>43230</v>
      </c>
      <c r="L40" s="575">
        <v>43231</v>
      </c>
      <c r="M40" s="575">
        <v>43232</v>
      </c>
      <c r="N40" s="575">
        <v>43233</v>
      </c>
      <c r="O40" s="575">
        <v>43234</v>
      </c>
      <c r="P40" s="575">
        <v>43235</v>
      </c>
      <c r="Q40" s="575">
        <v>43236</v>
      </c>
      <c r="R40" s="575">
        <v>43237</v>
      </c>
      <c r="S40" s="575">
        <v>43238</v>
      </c>
      <c r="T40" s="575">
        <v>43239</v>
      </c>
      <c r="U40" s="575">
        <v>43240</v>
      </c>
      <c r="V40" s="575">
        <v>43241</v>
      </c>
      <c r="W40" s="575">
        <v>43242</v>
      </c>
      <c r="X40" s="575">
        <v>43243</v>
      </c>
      <c r="Y40" s="575">
        <v>43244</v>
      </c>
      <c r="Z40" s="575">
        <v>43245</v>
      </c>
      <c r="AA40" s="575">
        <v>43246</v>
      </c>
      <c r="AB40" s="575">
        <v>43247</v>
      </c>
      <c r="AC40" s="576">
        <v>43248</v>
      </c>
      <c r="AD40" s="576">
        <v>43249</v>
      </c>
      <c r="AE40" s="576">
        <v>43250</v>
      </c>
      <c r="AF40" s="576">
        <v>43251</v>
      </c>
      <c r="AG40" s="577" t="s">
        <v>344</v>
      </c>
    </row>
    <row r="41" spans="1:33" x14ac:dyDescent="0.25">
      <c r="A41" s="190" t="s">
        <v>302</v>
      </c>
      <c r="B41" s="203">
        <v>0</v>
      </c>
      <c r="C41" s="188">
        <v>1</v>
      </c>
      <c r="D41" s="188">
        <v>0</v>
      </c>
      <c r="E41" s="188">
        <v>0</v>
      </c>
      <c r="F41" s="188">
        <v>0</v>
      </c>
      <c r="G41" s="188">
        <v>1</v>
      </c>
      <c r="H41" s="188">
        <v>0</v>
      </c>
      <c r="I41" s="188">
        <v>3</v>
      </c>
      <c r="J41" s="188">
        <v>4</v>
      </c>
      <c r="K41" s="188">
        <v>1</v>
      </c>
      <c r="L41" s="188">
        <v>2</v>
      </c>
      <c r="M41" s="188">
        <v>2</v>
      </c>
      <c r="N41" s="188">
        <v>1</v>
      </c>
      <c r="O41" s="188">
        <v>1</v>
      </c>
      <c r="P41" s="188">
        <v>5</v>
      </c>
      <c r="Q41" s="188">
        <v>1</v>
      </c>
      <c r="R41" s="188">
        <v>3</v>
      </c>
      <c r="S41" s="188">
        <v>6</v>
      </c>
      <c r="T41" s="188">
        <v>7</v>
      </c>
      <c r="U41" s="188">
        <v>0</v>
      </c>
      <c r="V41" s="188">
        <v>0</v>
      </c>
      <c r="W41" s="188">
        <v>0</v>
      </c>
      <c r="X41" s="188">
        <v>3</v>
      </c>
      <c r="Y41" s="188">
        <v>1</v>
      </c>
      <c r="Z41" s="188">
        <v>0</v>
      </c>
      <c r="AA41" s="188">
        <v>0</v>
      </c>
      <c r="AB41" s="188">
        <v>0</v>
      </c>
      <c r="AC41" s="188">
        <v>0</v>
      </c>
      <c r="AD41" s="188">
        <v>1</v>
      </c>
      <c r="AE41" s="188">
        <v>6</v>
      </c>
      <c r="AF41" s="189">
        <v>1</v>
      </c>
      <c r="AG41" s="190">
        <f>SUM(B41:AF41)</f>
        <v>50</v>
      </c>
    </row>
    <row r="42" spans="1:33" x14ac:dyDescent="0.25">
      <c r="A42" s="192" t="s">
        <v>349</v>
      </c>
      <c r="B42" s="11">
        <v>0</v>
      </c>
      <c r="C42" s="12">
        <v>0</v>
      </c>
      <c r="D42" s="12">
        <v>0</v>
      </c>
      <c r="E42" s="12">
        <v>0</v>
      </c>
      <c r="F42" s="12">
        <v>0</v>
      </c>
      <c r="G42" s="12">
        <v>1</v>
      </c>
      <c r="H42" s="12">
        <v>0</v>
      </c>
      <c r="I42" s="12">
        <v>1</v>
      </c>
      <c r="J42" s="12">
        <v>1</v>
      </c>
      <c r="K42" s="12">
        <v>2</v>
      </c>
      <c r="L42" s="12">
        <v>0</v>
      </c>
      <c r="M42" s="12">
        <v>0</v>
      </c>
      <c r="N42" s="12">
        <v>5</v>
      </c>
      <c r="O42" s="12">
        <v>3</v>
      </c>
      <c r="P42" s="12">
        <v>4</v>
      </c>
      <c r="Q42" s="12">
        <v>3</v>
      </c>
      <c r="R42" s="12">
        <v>3</v>
      </c>
      <c r="S42" s="12">
        <v>0</v>
      </c>
      <c r="T42" s="12">
        <v>0</v>
      </c>
      <c r="U42" s="12">
        <v>5</v>
      </c>
      <c r="V42" s="12">
        <v>4</v>
      </c>
      <c r="W42" s="12">
        <v>0</v>
      </c>
      <c r="X42" s="12">
        <v>1</v>
      </c>
      <c r="Y42" s="12">
        <v>0</v>
      </c>
      <c r="Z42" s="12">
        <v>0</v>
      </c>
      <c r="AA42" s="12">
        <v>0</v>
      </c>
      <c r="AB42" s="12">
        <v>0</v>
      </c>
      <c r="AC42" s="12">
        <v>4</v>
      </c>
      <c r="AD42" s="12">
        <v>2</v>
      </c>
      <c r="AE42" s="12">
        <v>2</v>
      </c>
      <c r="AF42" s="191">
        <v>2</v>
      </c>
      <c r="AG42" s="192">
        <f>SUM(B42:AF42)</f>
        <v>43</v>
      </c>
    </row>
    <row r="43" spans="1:33" x14ac:dyDescent="0.25">
      <c r="A43" s="185" t="s">
        <v>350</v>
      </c>
      <c r="B43" s="204">
        <f>SUM(B41+B42)</f>
        <v>0</v>
      </c>
      <c r="C43" s="205">
        <f t="shared" ref="C43:AG43" si="8">SUM(C41+C42)</f>
        <v>1</v>
      </c>
      <c r="D43" s="205">
        <f t="shared" si="8"/>
        <v>0</v>
      </c>
      <c r="E43" s="205">
        <f t="shared" si="8"/>
        <v>0</v>
      </c>
      <c r="F43" s="205">
        <f t="shared" si="8"/>
        <v>0</v>
      </c>
      <c r="G43" s="205">
        <f t="shared" si="8"/>
        <v>2</v>
      </c>
      <c r="H43" s="205">
        <f t="shared" si="8"/>
        <v>0</v>
      </c>
      <c r="I43" s="205">
        <f t="shared" si="8"/>
        <v>4</v>
      </c>
      <c r="J43" s="205">
        <f t="shared" si="8"/>
        <v>5</v>
      </c>
      <c r="K43" s="205">
        <f t="shared" si="8"/>
        <v>3</v>
      </c>
      <c r="L43" s="205">
        <f t="shared" si="8"/>
        <v>2</v>
      </c>
      <c r="M43" s="205">
        <f t="shared" si="8"/>
        <v>2</v>
      </c>
      <c r="N43" s="205">
        <f t="shared" si="8"/>
        <v>6</v>
      </c>
      <c r="O43" s="205">
        <f t="shared" si="8"/>
        <v>4</v>
      </c>
      <c r="P43" s="205">
        <f t="shared" si="8"/>
        <v>9</v>
      </c>
      <c r="Q43" s="205">
        <f t="shared" si="8"/>
        <v>4</v>
      </c>
      <c r="R43" s="205">
        <f t="shared" si="8"/>
        <v>6</v>
      </c>
      <c r="S43" s="205">
        <f t="shared" si="8"/>
        <v>6</v>
      </c>
      <c r="T43" s="205">
        <f t="shared" si="8"/>
        <v>7</v>
      </c>
      <c r="U43" s="205">
        <f t="shared" si="8"/>
        <v>5</v>
      </c>
      <c r="V43" s="205">
        <f t="shared" si="8"/>
        <v>4</v>
      </c>
      <c r="W43" s="205">
        <f t="shared" si="8"/>
        <v>0</v>
      </c>
      <c r="X43" s="205">
        <f t="shared" si="8"/>
        <v>4</v>
      </c>
      <c r="Y43" s="205">
        <f t="shared" si="8"/>
        <v>1</v>
      </c>
      <c r="Z43" s="205">
        <f t="shared" si="8"/>
        <v>0</v>
      </c>
      <c r="AA43" s="205">
        <f t="shared" si="8"/>
        <v>0</v>
      </c>
      <c r="AB43" s="205">
        <f t="shared" si="8"/>
        <v>0</v>
      </c>
      <c r="AC43" s="205">
        <f t="shared" si="8"/>
        <v>4</v>
      </c>
      <c r="AD43" s="205">
        <f t="shared" si="8"/>
        <v>3</v>
      </c>
      <c r="AE43" s="205">
        <f t="shared" si="8"/>
        <v>8</v>
      </c>
      <c r="AF43" s="206">
        <f t="shared" si="8"/>
        <v>3</v>
      </c>
      <c r="AG43" s="193">
        <f t="shared" si="8"/>
        <v>93</v>
      </c>
    </row>
    <row r="44" spans="1:33" x14ac:dyDescent="0.25">
      <c r="B44" t="s">
        <v>359</v>
      </c>
      <c r="D44" t="s">
        <v>360</v>
      </c>
      <c r="G44" t="s">
        <v>359</v>
      </c>
      <c r="H44" t="s">
        <v>361</v>
      </c>
      <c r="I44" t="s">
        <v>360</v>
      </c>
      <c r="O44" t="s">
        <v>360</v>
      </c>
      <c r="V44" t="s">
        <v>360</v>
      </c>
      <c r="Y44" t="s">
        <v>360</v>
      </c>
      <c r="AE44" t="s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1876-00E9-47EA-805F-360BD0379859}">
  <sheetPr>
    <tabColor rgb="FF7030A0"/>
  </sheetPr>
  <dimension ref="A1:AF44"/>
  <sheetViews>
    <sheetView workbookViewId="0">
      <pane xSplit="1" ySplit="1" topLeftCell="Y47" activePane="bottomRight" state="frozen"/>
      <selection pane="topRight"/>
      <selection pane="bottomLeft"/>
      <selection pane="bottomRight" activeCell="Y47" sqref="Y47"/>
    </sheetView>
  </sheetViews>
  <sheetFormatPr defaultColWidth="14.7109375" defaultRowHeight="15" x14ac:dyDescent="0.25"/>
  <cols>
    <col min="1" max="1" width="30.7109375" customWidth="1"/>
  </cols>
  <sheetData>
    <row r="1" spans="1:32" ht="23.25" x14ac:dyDescent="0.25">
      <c r="A1" s="660">
        <v>2019</v>
      </c>
      <c r="B1" s="619">
        <v>43252</v>
      </c>
      <c r="C1" s="575">
        <v>43253</v>
      </c>
      <c r="D1" s="575">
        <v>43254</v>
      </c>
      <c r="E1" s="575">
        <v>43255</v>
      </c>
      <c r="F1" s="575">
        <v>43256</v>
      </c>
      <c r="G1" s="575">
        <v>43257</v>
      </c>
      <c r="H1" s="575">
        <v>43258</v>
      </c>
      <c r="I1" s="575">
        <v>43259</v>
      </c>
      <c r="J1" s="575">
        <v>43260</v>
      </c>
      <c r="K1" s="575">
        <v>43261</v>
      </c>
      <c r="L1" s="575">
        <v>43262</v>
      </c>
      <c r="M1" s="575">
        <v>43263</v>
      </c>
      <c r="N1" s="575">
        <v>43264</v>
      </c>
      <c r="O1" s="575">
        <v>43265</v>
      </c>
      <c r="P1" s="575">
        <v>43266</v>
      </c>
      <c r="Q1" s="575">
        <v>43267</v>
      </c>
      <c r="R1" s="575">
        <v>43268</v>
      </c>
      <c r="S1" s="575">
        <v>43269</v>
      </c>
      <c r="T1" s="575">
        <v>43270</v>
      </c>
      <c r="U1" s="575">
        <v>43271</v>
      </c>
      <c r="V1" s="575">
        <v>43272</v>
      </c>
      <c r="W1" s="575">
        <v>43273</v>
      </c>
      <c r="X1" s="575">
        <v>43274</v>
      </c>
      <c r="Y1" s="575">
        <v>43275</v>
      </c>
      <c r="Z1" s="575">
        <v>43276</v>
      </c>
      <c r="AA1" s="575">
        <v>43277</v>
      </c>
      <c r="AB1" s="575">
        <v>43278</v>
      </c>
      <c r="AC1" s="576">
        <v>43279</v>
      </c>
      <c r="AD1" s="576">
        <v>43280</v>
      </c>
      <c r="AE1" s="575">
        <v>43281</v>
      </c>
      <c r="AF1" s="644" t="s">
        <v>344</v>
      </c>
    </row>
    <row r="2" spans="1:32" x14ac:dyDescent="0.25">
      <c r="A2" s="661" t="s">
        <v>110</v>
      </c>
      <c r="B2" s="110">
        <v>4</v>
      </c>
      <c r="C2" s="110">
        <v>3</v>
      </c>
      <c r="D2" s="110">
        <v>13</v>
      </c>
      <c r="E2" s="110">
        <v>9</v>
      </c>
      <c r="F2" s="110">
        <v>14</v>
      </c>
      <c r="G2" s="110">
        <v>9</v>
      </c>
      <c r="H2" s="110">
        <v>4</v>
      </c>
      <c r="I2" s="110">
        <v>2</v>
      </c>
      <c r="J2" s="110">
        <v>8</v>
      </c>
      <c r="K2" s="110">
        <v>13</v>
      </c>
      <c r="L2" s="110">
        <v>9</v>
      </c>
      <c r="M2" s="110">
        <v>15</v>
      </c>
      <c r="N2" s="110">
        <v>13</v>
      </c>
      <c r="O2" s="110">
        <v>3</v>
      </c>
      <c r="P2" s="110">
        <v>4</v>
      </c>
      <c r="Q2" s="110">
        <v>1</v>
      </c>
      <c r="R2" s="110">
        <v>6</v>
      </c>
      <c r="S2" s="110">
        <v>4</v>
      </c>
      <c r="T2" s="110">
        <v>7</v>
      </c>
      <c r="U2" s="110">
        <v>5</v>
      </c>
      <c r="V2" s="110">
        <v>5</v>
      </c>
      <c r="W2" s="110">
        <v>3</v>
      </c>
      <c r="X2" s="110">
        <v>1</v>
      </c>
      <c r="Y2" s="110">
        <v>3</v>
      </c>
      <c r="Z2" s="110">
        <v>6</v>
      </c>
      <c r="AA2" s="110">
        <v>4</v>
      </c>
      <c r="AB2" s="110">
        <v>4</v>
      </c>
      <c r="AC2" s="110">
        <v>9</v>
      </c>
      <c r="AD2" s="110">
        <v>1</v>
      </c>
      <c r="AE2" s="110">
        <v>6</v>
      </c>
      <c r="AF2" s="659">
        <f>SUM(B2:AE2)</f>
        <v>188</v>
      </c>
    </row>
    <row r="3" spans="1:32" x14ac:dyDescent="0.25">
      <c r="A3" s="662" t="s">
        <v>327</v>
      </c>
      <c r="B3" s="110">
        <v>0</v>
      </c>
      <c r="C3" s="110">
        <v>0</v>
      </c>
      <c r="D3" s="110">
        <v>0</v>
      </c>
      <c r="E3" s="110">
        <v>1</v>
      </c>
      <c r="F3" s="110">
        <v>1</v>
      </c>
      <c r="G3" s="110">
        <v>0</v>
      </c>
      <c r="H3" s="110">
        <v>0</v>
      </c>
      <c r="I3" s="110">
        <v>0</v>
      </c>
      <c r="J3" s="110">
        <v>0</v>
      </c>
      <c r="K3" s="110">
        <v>1</v>
      </c>
      <c r="L3" s="110">
        <v>0</v>
      </c>
      <c r="M3" s="110">
        <v>1</v>
      </c>
      <c r="N3" s="110">
        <v>2</v>
      </c>
      <c r="O3" s="110">
        <v>0</v>
      </c>
      <c r="P3" s="110">
        <v>0</v>
      </c>
      <c r="Q3" s="110">
        <v>0</v>
      </c>
      <c r="R3" s="110">
        <v>0</v>
      </c>
      <c r="S3" s="110">
        <v>0</v>
      </c>
      <c r="T3" s="110">
        <v>1</v>
      </c>
      <c r="U3" s="110">
        <v>0</v>
      </c>
      <c r="V3" s="110">
        <v>0</v>
      </c>
      <c r="W3" s="110">
        <v>0</v>
      </c>
      <c r="X3" s="110">
        <v>0</v>
      </c>
      <c r="Y3" s="110">
        <v>1</v>
      </c>
      <c r="Z3" s="110">
        <v>1</v>
      </c>
      <c r="AA3" s="110">
        <v>0</v>
      </c>
      <c r="AB3" s="110">
        <v>0</v>
      </c>
      <c r="AC3" s="110">
        <v>0</v>
      </c>
      <c r="AD3" s="110">
        <v>0</v>
      </c>
      <c r="AE3" s="110">
        <v>0</v>
      </c>
      <c r="AF3" s="652">
        <f t="shared" ref="AF3:AF14" si="0">SUM(B3:AE3)</f>
        <v>9</v>
      </c>
    </row>
    <row r="4" spans="1:32" x14ac:dyDescent="0.25">
      <c r="A4" s="162" t="s">
        <v>328</v>
      </c>
      <c r="B4" s="110">
        <v>3</v>
      </c>
      <c r="C4" s="110">
        <v>2</v>
      </c>
      <c r="D4" s="110">
        <v>5</v>
      </c>
      <c r="E4" s="110">
        <v>3</v>
      </c>
      <c r="F4" s="110">
        <v>4</v>
      </c>
      <c r="G4" s="110">
        <v>3</v>
      </c>
      <c r="H4" s="110">
        <v>2</v>
      </c>
      <c r="I4" s="110">
        <v>2</v>
      </c>
      <c r="J4" s="110">
        <v>6</v>
      </c>
      <c r="K4" s="110">
        <v>4</v>
      </c>
      <c r="L4" s="110">
        <v>2</v>
      </c>
      <c r="M4" s="110">
        <v>9</v>
      </c>
      <c r="N4" s="110">
        <v>7</v>
      </c>
      <c r="O4" s="110">
        <v>0</v>
      </c>
      <c r="P4" s="110">
        <v>4</v>
      </c>
      <c r="Q4" s="110">
        <v>1</v>
      </c>
      <c r="R4" s="110">
        <v>3</v>
      </c>
      <c r="S4" s="110">
        <v>1</v>
      </c>
      <c r="T4" s="110">
        <v>1</v>
      </c>
      <c r="U4" s="110">
        <v>0</v>
      </c>
      <c r="V4" s="110">
        <v>1</v>
      </c>
      <c r="W4" s="110">
        <v>2</v>
      </c>
      <c r="X4" s="110">
        <v>1</v>
      </c>
      <c r="Y4" s="110">
        <v>0</v>
      </c>
      <c r="Z4" s="110">
        <v>0</v>
      </c>
      <c r="AA4" s="110">
        <v>0</v>
      </c>
      <c r="AB4" s="110">
        <v>2</v>
      </c>
      <c r="AC4" s="110">
        <v>3</v>
      </c>
      <c r="AD4" s="110">
        <v>1</v>
      </c>
      <c r="AE4" s="110">
        <v>6</v>
      </c>
      <c r="AF4" s="652">
        <f t="shared" si="0"/>
        <v>78</v>
      </c>
    </row>
    <row r="5" spans="1:32" x14ac:dyDescent="0.25">
      <c r="A5" s="162" t="s">
        <v>329</v>
      </c>
      <c r="B5" s="110">
        <v>1</v>
      </c>
      <c r="C5" s="110">
        <v>1</v>
      </c>
      <c r="D5" s="110">
        <v>8</v>
      </c>
      <c r="E5" s="110">
        <v>5</v>
      </c>
      <c r="F5" s="110">
        <v>9</v>
      </c>
      <c r="G5" s="110">
        <v>5</v>
      </c>
      <c r="H5" s="110">
        <v>2</v>
      </c>
      <c r="I5" s="110">
        <v>0</v>
      </c>
      <c r="J5" s="110">
        <v>2</v>
      </c>
      <c r="K5" s="110">
        <v>8</v>
      </c>
      <c r="L5" s="110">
        <v>7</v>
      </c>
      <c r="M5" s="110">
        <v>5</v>
      </c>
      <c r="N5" s="110">
        <v>4</v>
      </c>
      <c r="O5" s="110">
        <v>3</v>
      </c>
      <c r="P5" s="110">
        <v>0</v>
      </c>
      <c r="Q5" s="110">
        <v>0</v>
      </c>
      <c r="R5" s="110">
        <v>3</v>
      </c>
      <c r="S5" s="110">
        <v>3</v>
      </c>
      <c r="T5" s="110">
        <v>5</v>
      </c>
      <c r="U5" s="110">
        <v>5</v>
      </c>
      <c r="V5" s="110">
        <v>4</v>
      </c>
      <c r="W5" s="110">
        <v>1</v>
      </c>
      <c r="X5" s="110">
        <v>0</v>
      </c>
      <c r="Y5" s="110">
        <v>2</v>
      </c>
      <c r="Z5" s="110">
        <v>5</v>
      </c>
      <c r="AA5" s="110">
        <v>4</v>
      </c>
      <c r="AB5" s="110">
        <v>2</v>
      </c>
      <c r="AC5" s="110">
        <v>6</v>
      </c>
      <c r="AD5" s="110">
        <v>0</v>
      </c>
      <c r="AE5" s="110">
        <v>0</v>
      </c>
      <c r="AF5" s="652">
        <f t="shared" si="0"/>
        <v>100</v>
      </c>
    </row>
    <row r="6" spans="1:32" x14ac:dyDescent="0.25">
      <c r="A6" s="162" t="s">
        <v>330</v>
      </c>
      <c r="B6" s="110">
        <v>0</v>
      </c>
      <c r="C6" s="110">
        <v>0</v>
      </c>
      <c r="D6" s="110">
        <v>0</v>
      </c>
      <c r="E6" s="110">
        <v>0</v>
      </c>
      <c r="F6" s="110">
        <v>0</v>
      </c>
      <c r="G6" s="110">
        <v>1</v>
      </c>
      <c r="H6" s="110">
        <v>0</v>
      </c>
      <c r="I6" s="110">
        <v>0</v>
      </c>
      <c r="J6" s="110">
        <v>0</v>
      </c>
      <c r="K6" s="110">
        <v>0</v>
      </c>
      <c r="L6" s="110">
        <v>0</v>
      </c>
      <c r="M6" s="110">
        <v>0</v>
      </c>
      <c r="N6" s="110">
        <v>0</v>
      </c>
      <c r="O6" s="110">
        <v>0</v>
      </c>
      <c r="P6" s="110">
        <v>0</v>
      </c>
      <c r="Q6" s="110">
        <v>0</v>
      </c>
      <c r="R6" s="110">
        <v>0</v>
      </c>
      <c r="S6" s="110">
        <v>0</v>
      </c>
      <c r="T6" s="110">
        <v>0</v>
      </c>
      <c r="U6" s="110">
        <v>0</v>
      </c>
      <c r="V6" s="110">
        <v>0</v>
      </c>
      <c r="W6" s="110">
        <v>0</v>
      </c>
      <c r="X6" s="110">
        <v>0</v>
      </c>
      <c r="Y6" s="110">
        <v>0</v>
      </c>
      <c r="Z6" s="110">
        <v>0</v>
      </c>
      <c r="AA6" s="110">
        <v>0</v>
      </c>
      <c r="AB6" s="110">
        <v>0</v>
      </c>
      <c r="AC6" s="110">
        <v>0</v>
      </c>
      <c r="AD6" s="110">
        <v>0</v>
      </c>
      <c r="AE6" s="110">
        <v>0</v>
      </c>
      <c r="AF6" s="652">
        <f t="shared" si="0"/>
        <v>1</v>
      </c>
    </row>
    <row r="7" spans="1:32" x14ac:dyDescent="0.25">
      <c r="A7" s="163" t="s">
        <v>331</v>
      </c>
      <c r="B7" s="153">
        <v>0</v>
      </c>
      <c r="C7" s="153">
        <v>0</v>
      </c>
      <c r="D7" s="153">
        <v>3</v>
      </c>
      <c r="E7" s="153">
        <v>9</v>
      </c>
      <c r="F7" s="153">
        <v>9</v>
      </c>
      <c r="G7" s="153">
        <v>6</v>
      </c>
      <c r="H7" s="153">
        <v>1</v>
      </c>
      <c r="I7" s="153">
        <v>0</v>
      </c>
      <c r="J7" s="153">
        <v>0</v>
      </c>
      <c r="K7" s="153">
        <v>5</v>
      </c>
      <c r="L7" s="153">
        <v>5</v>
      </c>
      <c r="M7" s="153">
        <v>5</v>
      </c>
      <c r="N7" s="153">
        <v>5</v>
      </c>
      <c r="O7" s="153">
        <v>4</v>
      </c>
      <c r="P7" s="153">
        <v>0</v>
      </c>
      <c r="Q7" s="153">
        <v>0</v>
      </c>
      <c r="R7" s="153">
        <v>4</v>
      </c>
      <c r="S7" s="153">
        <v>4</v>
      </c>
      <c r="T7" s="153">
        <v>3</v>
      </c>
      <c r="U7" s="153">
        <v>5</v>
      </c>
      <c r="V7" s="153">
        <v>3</v>
      </c>
      <c r="W7" s="153">
        <v>0</v>
      </c>
      <c r="X7" s="153">
        <v>0</v>
      </c>
      <c r="Y7" s="153">
        <v>5</v>
      </c>
      <c r="Z7" s="153">
        <v>7</v>
      </c>
      <c r="AA7" s="153">
        <v>1</v>
      </c>
      <c r="AB7" s="153">
        <v>3</v>
      </c>
      <c r="AC7" s="153">
        <v>5</v>
      </c>
      <c r="AD7" s="153">
        <v>0</v>
      </c>
      <c r="AE7" s="153">
        <v>0</v>
      </c>
      <c r="AF7" s="653">
        <f t="shared" si="0"/>
        <v>92</v>
      </c>
    </row>
    <row r="8" spans="1:32" x14ac:dyDescent="0.25">
      <c r="A8" s="163" t="s">
        <v>332</v>
      </c>
      <c r="B8" s="153">
        <v>4</v>
      </c>
      <c r="C8" s="153">
        <v>0</v>
      </c>
      <c r="D8" s="153">
        <v>2</v>
      </c>
      <c r="E8" s="153">
        <v>7</v>
      </c>
      <c r="F8" s="153">
        <v>6</v>
      </c>
      <c r="G8" s="153">
        <v>4</v>
      </c>
      <c r="H8" s="153">
        <v>5</v>
      </c>
      <c r="I8" s="153">
        <v>5</v>
      </c>
      <c r="J8" s="153">
        <v>1</v>
      </c>
      <c r="K8" s="153">
        <v>2</v>
      </c>
      <c r="L8" s="153">
        <v>5</v>
      </c>
      <c r="M8" s="153">
        <v>6</v>
      </c>
      <c r="N8" s="153">
        <v>5</v>
      </c>
      <c r="O8" s="153">
        <v>3</v>
      </c>
      <c r="P8" s="153">
        <v>4</v>
      </c>
      <c r="Q8" s="153">
        <v>0</v>
      </c>
      <c r="R8" s="153">
        <v>5</v>
      </c>
      <c r="S8" s="153">
        <v>2</v>
      </c>
      <c r="T8" s="153">
        <v>3</v>
      </c>
      <c r="U8" s="153">
        <v>7</v>
      </c>
      <c r="V8" s="153">
        <v>3</v>
      </c>
      <c r="W8" s="153">
        <v>3</v>
      </c>
      <c r="X8" s="153">
        <v>0</v>
      </c>
      <c r="Y8" s="153">
        <v>3</v>
      </c>
      <c r="Z8" s="153">
        <v>5</v>
      </c>
      <c r="AA8" s="153">
        <v>3</v>
      </c>
      <c r="AB8" s="153">
        <v>1</v>
      </c>
      <c r="AC8" s="153">
        <v>3</v>
      </c>
      <c r="AD8" s="153">
        <v>3</v>
      </c>
      <c r="AE8" s="153">
        <v>1</v>
      </c>
      <c r="AF8" s="653">
        <f t="shared" si="0"/>
        <v>101</v>
      </c>
    </row>
    <row r="9" spans="1:32" x14ac:dyDescent="0.25">
      <c r="A9" s="163" t="s">
        <v>333</v>
      </c>
      <c r="B9" s="153">
        <v>0</v>
      </c>
      <c r="C9" s="153">
        <v>0</v>
      </c>
      <c r="D9" s="153">
        <v>0</v>
      </c>
      <c r="E9" s="153">
        <v>0</v>
      </c>
      <c r="F9" s="153">
        <v>0</v>
      </c>
      <c r="G9" s="153">
        <v>0</v>
      </c>
      <c r="H9" s="153">
        <v>0</v>
      </c>
      <c r="I9" s="153">
        <v>1</v>
      </c>
      <c r="J9" s="153">
        <v>0</v>
      </c>
      <c r="K9" s="153">
        <v>0</v>
      </c>
      <c r="L9" s="153">
        <v>1</v>
      </c>
      <c r="M9" s="153">
        <v>0</v>
      </c>
      <c r="N9" s="153">
        <v>0</v>
      </c>
      <c r="O9" s="153">
        <v>0</v>
      </c>
      <c r="P9" s="153">
        <v>0</v>
      </c>
      <c r="Q9" s="153">
        <v>0</v>
      </c>
      <c r="R9" s="153">
        <v>0</v>
      </c>
      <c r="S9" s="153">
        <v>0</v>
      </c>
      <c r="T9" s="153">
        <v>0</v>
      </c>
      <c r="U9" s="153">
        <v>0</v>
      </c>
      <c r="V9" s="153">
        <v>0</v>
      </c>
      <c r="W9" s="123">
        <v>0</v>
      </c>
      <c r="X9" s="153">
        <v>0</v>
      </c>
      <c r="Y9" s="153">
        <v>0</v>
      </c>
      <c r="Z9" s="153">
        <v>0</v>
      </c>
      <c r="AA9" s="123">
        <v>0</v>
      </c>
      <c r="AB9" s="153">
        <v>0</v>
      </c>
      <c r="AC9" s="153">
        <v>0</v>
      </c>
      <c r="AD9" s="153">
        <v>1</v>
      </c>
      <c r="AE9" s="153">
        <v>0</v>
      </c>
      <c r="AF9" s="653">
        <f t="shared" si="0"/>
        <v>3</v>
      </c>
    </row>
    <row r="10" spans="1:32" x14ac:dyDescent="0.25">
      <c r="A10" s="164" t="s">
        <v>334</v>
      </c>
      <c r="B10" s="141">
        <v>0</v>
      </c>
      <c r="C10" s="141">
        <v>0</v>
      </c>
      <c r="D10" s="141">
        <v>1</v>
      </c>
      <c r="E10" s="141">
        <v>2</v>
      </c>
      <c r="F10" s="141">
        <v>0</v>
      </c>
      <c r="G10" s="141">
        <v>2</v>
      </c>
      <c r="H10" s="141">
        <v>2</v>
      </c>
      <c r="I10" s="141">
        <v>1</v>
      </c>
      <c r="J10" s="141">
        <v>0</v>
      </c>
      <c r="K10" s="141">
        <v>3</v>
      </c>
      <c r="L10" s="141">
        <v>1</v>
      </c>
      <c r="M10" s="141">
        <v>1</v>
      </c>
      <c r="N10" s="141">
        <v>2</v>
      </c>
      <c r="O10" s="141">
        <v>0</v>
      </c>
      <c r="P10" s="141">
        <v>2</v>
      </c>
      <c r="Q10" s="141">
        <v>0</v>
      </c>
      <c r="R10" s="141">
        <v>0</v>
      </c>
      <c r="S10" s="141">
        <v>2</v>
      </c>
      <c r="T10" s="141">
        <v>0</v>
      </c>
      <c r="U10" s="141">
        <v>0</v>
      </c>
      <c r="V10" s="141">
        <v>4</v>
      </c>
      <c r="W10" s="141">
        <v>1</v>
      </c>
      <c r="X10" s="141">
        <v>0</v>
      </c>
      <c r="Y10" s="141">
        <v>0</v>
      </c>
      <c r="Z10" s="141">
        <v>2</v>
      </c>
      <c r="AA10" s="141">
        <v>1</v>
      </c>
      <c r="AB10" s="141">
        <v>0</v>
      </c>
      <c r="AC10" s="141">
        <v>1</v>
      </c>
      <c r="AD10" s="141">
        <v>1</v>
      </c>
      <c r="AE10" s="141">
        <v>0</v>
      </c>
      <c r="AF10" s="654">
        <f>SUM(B10:AE10)</f>
        <v>29</v>
      </c>
    </row>
    <row r="11" spans="1:32" x14ac:dyDescent="0.25">
      <c r="A11" s="165" t="s">
        <v>335</v>
      </c>
      <c r="B11" s="156">
        <v>0</v>
      </c>
      <c r="C11" s="156">
        <v>0</v>
      </c>
      <c r="D11" s="156">
        <v>6796</v>
      </c>
      <c r="E11" s="156">
        <v>14308</v>
      </c>
      <c r="F11" s="156">
        <v>0</v>
      </c>
      <c r="G11" s="156">
        <v>12961</v>
      </c>
      <c r="H11" s="156">
        <v>3918</v>
      </c>
      <c r="I11" s="156">
        <v>6081</v>
      </c>
      <c r="J11" s="156">
        <v>0</v>
      </c>
      <c r="K11" s="156">
        <v>16590</v>
      </c>
      <c r="L11" s="156">
        <v>7083</v>
      </c>
      <c r="M11" s="156">
        <v>71157</v>
      </c>
      <c r="N11" s="156">
        <v>13174</v>
      </c>
      <c r="O11" s="156">
        <v>0</v>
      </c>
      <c r="P11" s="156">
        <v>23303</v>
      </c>
      <c r="Q11" s="156">
        <v>0</v>
      </c>
      <c r="R11" s="156">
        <v>-1225</v>
      </c>
      <c r="S11" s="156">
        <v>29303</v>
      </c>
      <c r="T11" s="156">
        <v>0</v>
      </c>
      <c r="U11" s="156">
        <v>-35</v>
      </c>
      <c r="V11" s="156">
        <v>88131</v>
      </c>
      <c r="W11" s="156">
        <v>23048</v>
      </c>
      <c r="X11" s="156">
        <v>0</v>
      </c>
      <c r="Y11" s="156">
        <v>0</v>
      </c>
      <c r="Z11" s="156">
        <v>29131</v>
      </c>
      <c r="AA11" s="156">
        <v>29060</v>
      </c>
      <c r="AB11" s="156">
        <v>-400</v>
      </c>
      <c r="AC11" s="156">
        <v>24495</v>
      </c>
      <c r="AD11" s="1036">
        <v>5520</v>
      </c>
      <c r="AE11" s="1036">
        <v>0</v>
      </c>
      <c r="AF11" s="655">
        <f t="shared" si="0"/>
        <v>402399</v>
      </c>
    </row>
    <row r="12" spans="1:32" x14ac:dyDescent="0.25">
      <c r="A12" s="164" t="s">
        <v>336</v>
      </c>
      <c r="B12" s="141">
        <v>0</v>
      </c>
      <c r="C12" s="141">
        <v>0</v>
      </c>
      <c r="D12" s="141">
        <v>1</v>
      </c>
      <c r="E12" s="141">
        <v>1</v>
      </c>
      <c r="F12" s="141">
        <v>0</v>
      </c>
      <c r="G12" s="141">
        <v>0</v>
      </c>
      <c r="H12" s="141">
        <v>1</v>
      </c>
      <c r="I12" s="141">
        <v>0</v>
      </c>
      <c r="J12" s="141">
        <v>0</v>
      </c>
      <c r="K12" s="141">
        <v>0</v>
      </c>
      <c r="L12" s="141">
        <v>0</v>
      </c>
      <c r="M12" s="141">
        <v>0</v>
      </c>
      <c r="N12" s="141">
        <v>0</v>
      </c>
      <c r="O12" s="141">
        <v>0</v>
      </c>
      <c r="P12" s="141">
        <v>0</v>
      </c>
      <c r="Q12" s="141">
        <v>0</v>
      </c>
      <c r="R12" s="141">
        <v>0</v>
      </c>
      <c r="S12" s="141">
        <v>0</v>
      </c>
      <c r="T12" s="141">
        <v>0</v>
      </c>
      <c r="U12" s="141">
        <v>1</v>
      </c>
      <c r="V12" s="141">
        <v>0</v>
      </c>
      <c r="W12" s="141">
        <v>0</v>
      </c>
      <c r="X12" s="141">
        <v>0</v>
      </c>
      <c r="Y12" s="141">
        <v>0</v>
      </c>
      <c r="Z12" s="141">
        <v>0</v>
      </c>
      <c r="AA12" s="141">
        <v>0</v>
      </c>
      <c r="AB12" s="141">
        <v>0</v>
      </c>
      <c r="AC12" s="141">
        <v>0</v>
      </c>
      <c r="AD12" s="1029">
        <v>0</v>
      </c>
      <c r="AE12" s="141">
        <v>0</v>
      </c>
      <c r="AF12" s="654">
        <f t="shared" si="0"/>
        <v>4</v>
      </c>
    </row>
    <row r="13" spans="1:32" x14ac:dyDescent="0.25">
      <c r="A13" s="165" t="s">
        <v>338</v>
      </c>
      <c r="B13" s="156">
        <v>0</v>
      </c>
      <c r="C13" s="156">
        <v>0</v>
      </c>
      <c r="D13" s="156">
        <v>5443</v>
      </c>
      <c r="E13" s="156">
        <v>6825</v>
      </c>
      <c r="F13" s="156">
        <v>0</v>
      </c>
      <c r="G13" s="156">
        <v>0</v>
      </c>
      <c r="H13" s="156">
        <v>4882</v>
      </c>
      <c r="I13" s="156">
        <v>0</v>
      </c>
      <c r="J13" s="156">
        <v>0</v>
      </c>
      <c r="K13" s="156">
        <v>0</v>
      </c>
      <c r="L13" s="156">
        <v>0</v>
      </c>
      <c r="M13" s="156">
        <v>0</v>
      </c>
      <c r="N13" s="156">
        <v>0</v>
      </c>
      <c r="O13" s="156">
        <v>0</v>
      </c>
      <c r="P13" s="156">
        <v>0</v>
      </c>
      <c r="Q13" s="156">
        <v>0</v>
      </c>
      <c r="R13" s="156">
        <v>0</v>
      </c>
      <c r="S13" s="156">
        <v>0</v>
      </c>
      <c r="T13" s="156">
        <v>0</v>
      </c>
      <c r="U13" s="156">
        <v>5303</v>
      </c>
      <c r="V13" s="156">
        <v>0</v>
      </c>
      <c r="W13" s="156">
        <v>0</v>
      </c>
      <c r="X13" s="156">
        <v>0</v>
      </c>
      <c r="Y13" s="156">
        <v>0</v>
      </c>
      <c r="Z13" s="156">
        <v>0</v>
      </c>
      <c r="AA13" s="156">
        <v>0</v>
      </c>
      <c r="AB13" s="156">
        <v>0</v>
      </c>
      <c r="AC13" s="156">
        <v>0</v>
      </c>
      <c r="AD13" s="1036">
        <v>0</v>
      </c>
      <c r="AE13" s="156">
        <v>0</v>
      </c>
      <c r="AF13" s="655">
        <f t="shared" si="0"/>
        <v>22453</v>
      </c>
    </row>
    <row r="14" spans="1:32" x14ac:dyDescent="0.25">
      <c r="A14" s="164" t="s">
        <v>339</v>
      </c>
      <c r="B14" s="141">
        <v>0</v>
      </c>
      <c r="C14" s="141">
        <v>0</v>
      </c>
      <c r="D14" s="141">
        <v>0</v>
      </c>
      <c r="E14" s="141">
        <v>1</v>
      </c>
      <c r="F14" s="141">
        <v>0</v>
      </c>
      <c r="G14" s="141">
        <v>2</v>
      </c>
      <c r="H14" s="141">
        <v>1</v>
      </c>
      <c r="I14" s="141">
        <v>1</v>
      </c>
      <c r="J14" s="141">
        <v>0</v>
      </c>
      <c r="K14" s="141">
        <v>3</v>
      </c>
      <c r="L14" s="141">
        <v>1</v>
      </c>
      <c r="M14" s="141">
        <v>1</v>
      </c>
      <c r="N14" s="141">
        <v>2</v>
      </c>
      <c r="O14" s="141">
        <v>0</v>
      </c>
      <c r="P14" s="141">
        <v>2</v>
      </c>
      <c r="Q14" s="141">
        <v>0</v>
      </c>
      <c r="R14" s="141">
        <v>0</v>
      </c>
      <c r="S14" s="141">
        <v>2</v>
      </c>
      <c r="T14" s="141">
        <v>0</v>
      </c>
      <c r="U14" s="141">
        <v>-1</v>
      </c>
      <c r="V14" s="141">
        <v>4</v>
      </c>
      <c r="W14" s="141">
        <v>1</v>
      </c>
      <c r="X14" s="141">
        <v>0</v>
      </c>
      <c r="Y14" s="141">
        <v>0</v>
      </c>
      <c r="Z14" s="141">
        <v>2</v>
      </c>
      <c r="AA14" s="141">
        <v>1</v>
      </c>
      <c r="AB14" s="141">
        <v>0</v>
      </c>
      <c r="AC14" s="141">
        <v>1</v>
      </c>
      <c r="AD14" s="141">
        <v>1</v>
      </c>
      <c r="AE14" s="141">
        <v>0</v>
      </c>
      <c r="AF14" s="654">
        <f t="shared" si="0"/>
        <v>25</v>
      </c>
    </row>
    <row r="15" spans="1:32" x14ac:dyDescent="0.25">
      <c r="A15" s="166" t="s">
        <v>340</v>
      </c>
      <c r="B15" s="156">
        <v>0</v>
      </c>
      <c r="C15" s="156">
        <v>0</v>
      </c>
      <c r="D15" s="156">
        <v>1353</v>
      </c>
      <c r="E15" s="156">
        <v>7483</v>
      </c>
      <c r="F15" s="156">
        <v>0</v>
      </c>
      <c r="G15" s="156">
        <v>12961</v>
      </c>
      <c r="H15" s="156">
        <v>-964</v>
      </c>
      <c r="I15" s="156">
        <v>6081</v>
      </c>
      <c r="J15" s="156">
        <v>0</v>
      </c>
      <c r="K15" s="156">
        <v>16590</v>
      </c>
      <c r="L15" s="156">
        <v>7083</v>
      </c>
      <c r="M15" s="156">
        <v>71157</v>
      </c>
      <c r="N15" s="156">
        <v>13174</v>
      </c>
      <c r="O15" s="156">
        <v>0</v>
      </c>
      <c r="P15" s="156">
        <v>23303</v>
      </c>
      <c r="Q15" s="156">
        <v>0</v>
      </c>
      <c r="R15" s="156">
        <v>-1225</v>
      </c>
      <c r="S15" s="156">
        <v>29303</v>
      </c>
      <c r="T15" s="156">
        <v>0</v>
      </c>
      <c r="U15" s="156">
        <v>-5338</v>
      </c>
      <c r="V15" s="156">
        <v>88131</v>
      </c>
      <c r="W15" s="156">
        <v>23048</v>
      </c>
      <c r="X15" s="156">
        <v>0</v>
      </c>
      <c r="Y15" s="156">
        <v>0</v>
      </c>
      <c r="Z15" s="156">
        <v>29131</v>
      </c>
      <c r="AA15" s="156">
        <v>29060</v>
      </c>
      <c r="AB15" s="156">
        <v>-400</v>
      </c>
      <c r="AC15" s="156">
        <v>24495</v>
      </c>
      <c r="AD15" s="1036">
        <v>5520</v>
      </c>
      <c r="AE15" s="1036">
        <v>0</v>
      </c>
      <c r="AF15" s="655">
        <f>AF11-AF13</f>
        <v>379946</v>
      </c>
    </row>
    <row r="16" spans="1:32" x14ac:dyDescent="0.25">
      <c r="A16" s="664"/>
      <c r="B16" s="547"/>
      <c r="C16" s="547"/>
      <c r="D16" s="547"/>
      <c r="E16" s="547"/>
      <c r="F16" s="547"/>
      <c r="G16" s="547"/>
      <c r="H16" s="547"/>
      <c r="I16" s="547"/>
      <c r="J16" s="547"/>
      <c r="K16" s="547"/>
      <c r="L16" s="547"/>
      <c r="M16" s="547"/>
      <c r="N16" s="547"/>
      <c r="O16" s="547"/>
      <c r="P16" s="547"/>
      <c r="Q16" s="547"/>
      <c r="R16" s="547"/>
      <c r="S16" s="547"/>
      <c r="T16" s="547"/>
      <c r="U16" s="547"/>
      <c r="V16" s="547"/>
      <c r="W16" s="547"/>
      <c r="X16" s="547"/>
      <c r="Y16" s="547"/>
      <c r="Z16" s="547"/>
      <c r="AA16" s="547"/>
      <c r="AB16" s="547"/>
      <c r="AC16" s="547"/>
      <c r="AD16" s="547"/>
      <c r="AE16" s="547"/>
      <c r="AF16" s="656"/>
    </row>
    <row r="17" spans="1:32" ht="23.25" x14ac:dyDescent="0.25">
      <c r="A17" s="660">
        <v>2024</v>
      </c>
      <c r="B17" s="619">
        <v>43252</v>
      </c>
      <c r="C17" s="575">
        <v>43253</v>
      </c>
      <c r="D17" s="575">
        <v>43254</v>
      </c>
      <c r="E17" s="575">
        <v>43255</v>
      </c>
      <c r="F17" s="575">
        <v>43256</v>
      </c>
      <c r="G17" s="575">
        <v>43257</v>
      </c>
      <c r="H17" s="575">
        <v>43258</v>
      </c>
      <c r="I17" s="575">
        <v>43259</v>
      </c>
      <c r="J17" s="575">
        <v>43260</v>
      </c>
      <c r="K17" s="575">
        <v>43261</v>
      </c>
      <c r="L17" s="575">
        <v>43262</v>
      </c>
      <c r="M17" s="575">
        <v>43263</v>
      </c>
      <c r="N17" s="575">
        <v>43264</v>
      </c>
      <c r="O17" s="575">
        <v>43265</v>
      </c>
      <c r="P17" s="575">
        <v>43266</v>
      </c>
      <c r="Q17" s="575">
        <v>43267</v>
      </c>
      <c r="R17" s="575">
        <v>43268</v>
      </c>
      <c r="S17" s="575">
        <v>43269</v>
      </c>
      <c r="T17" s="575">
        <v>43270</v>
      </c>
      <c r="U17" s="575">
        <v>43271</v>
      </c>
      <c r="V17" s="575">
        <v>43272</v>
      </c>
      <c r="W17" s="575">
        <v>43273</v>
      </c>
      <c r="X17" s="575">
        <v>43274</v>
      </c>
      <c r="Y17" s="575">
        <v>43275</v>
      </c>
      <c r="Z17" s="575">
        <v>43276</v>
      </c>
      <c r="AA17" s="575">
        <v>43277</v>
      </c>
      <c r="AB17" s="575">
        <v>43278</v>
      </c>
      <c r="AC17" s="576">
        <v>43279</v>
      </c>
      <c r="AD17" s="576">
        <v>43280</v>
      </c>
      <c r="AE17" s="575">
        <v>43281</v>
      </c>
      <c r="AF17" s="644" t="s">
        <v>344</v>
      </c>
    </row>
    <row r="18" spans="1:32" x14ac:dyDescent="0.25">
      <c r="A18" s="661" t="s">
        <v>110</v>
      </c>
      <c r="B18" s="663">
        <v>2</v>
      </c>
      <c r="C18" s="657">
        <v>1</v>
      </c>
      <c r="D18" s="657">
        <v>6</v>
      </c>
      <c r="E18" s="657">
        <v>1</v>
      </c>
      <c r="F18" s="657">
        <v>3</v>
      </c>
      <c r="G18" s="657">
        <v>4</v>
      </c>
      <c r="H18" s="657">
        <v>4</v>
      </c>
      <c r="I18" s="657">
        <v>0</v>
      </c>
      <c r="J18" s="657">
        <v>4</v>
      </c>
      <c r="K18" s="657">
        <v>4</v>
      </c>
      <c r="L18" s="657">
        <v>4</v>
      </c>
      <c r="M18" s="657">
        <v>5</v>
      </c>
      <c r="N18" s="657">
        <v>1</v>
      </c>
      <c r="O18" s="657">
        <v>4</v>
      </c>
      <c r="P18" s="657">
        <v>2</v>
      </c>
      <c r="Q18" s="657">
        <v>6</v>
      </c>
      <c r="R18" s="657">
        <v>2</v>
      </c>
      <c r="S18" s="657">
        <v>4</v>
      </c>
      <c r="T18" s="657">
        <v>3</v>
      </c>
      <c r="U18" s="657">
        <v>1</v>
      </c>
      <c r="V18" s="657">
        <v>3</v>
      </c>
      <c r="W18" s="657">
        <v>5</v>
      </c>
      <c r="X18" s="657">
        <v>2</v>
      </c>
      <c r="Y18" s="657">
        <v>9</v>
      </c>
      <c r="Z18" s="657">
        <v>4</v>
      </c>
      <c r="AA18" s="657">
        <v>8</v>
      </c>
      <c r="AB18" s="657">
        <v>0</v>
      </c>
      <c r="AC18" s="657">
        <v>7</v>
      </c>
      <c r="AD18" s="657">
        <v>3</v>
      </c>
      <c r="AE18" s="658">
        <v>0</v>
      </c>
      <c r="AF18" s="659">
        <f>SUM(B18:AE18)</f>
        <v>102</v>
      </c>
    </row>
    <row r="19" spans="1:32" x14ac:dyDescent="0.25">
      <c r="A19" s="662" t="s">
        <v>327</v>
      </c>
      <c r="B19" s="171">
        <v>0</v>
      </c>
      <c r="C19" s="172">
        <v>0</v>
      </c>
      <c r="D19" s="172">
        <v>3</v>
      </c>
      <c r="E19" s="172">
        <v>0</v>
      </c>
      <c r="F19" s="172">
        <v>0</v>
      </c>
      <c r="G19" s="172">
        <v>3</v>
      </c>
      <c r="H19" s="172">
        <v>1</v>
      </c>
      <c r="I19" s="172">
        <v>0</v>
      </c>
      <c r="J19" s="172">
        <v>2</v>
      </c>
      <c r="K19" s="172">
        <v>1</v>
      </c>
      <c r="L19" s="172">
        <v>1</v>
      </c>
      <c r="M19" s="172">
        <v>0</v>
      </c>
      <c r="N19" s="172">
        <v>0</v>
      </c>
      <c r="O19" s="172">
        <v>0</v>
      </c>
      <c r="P19" s="172">
        <v>0</v>
      </c>
      <c r="Q19" s="172">
        <v>0</v>
      </c>
      <c r="R19" s="172">
        <v>0</v>
      </c>
      <c r="S19" s="172">
        <v>1</v>
      </c>
      <c r="T19" s="172">
        <v>1</v>
      </c>
      <c r="U19" s="172">
        <v>0</v>
      </c>
      <c r="V19" s="172">
        <v>1</v>
      </c>
      <c r="W19" s="172">
        <v>0</v>
      </c>
      <c r="X19" s="172">
        <v>0</v>
      </c>
      <c r="Y19" s="172">
        <v>0</v>
      </c>
      <c r="Z19" s="172">
        <v>0</v>
      </c>
      <c r="AA19" s="172">
        <v>1</v>
      </c>
      <c r="AB19" s="172">
        <v>0</v>
      </c>
      <c r="AC19" s="172">
        <v>0</v>
      </c>
      <c r="AD19" s="172">
        <v>0</v>
      </c>
      <c r="AE19" s="173">
        <v>0</v>
      </c>
      <c r="AF19" s="652">
        <f t="shared" ref="AF19:AF30" si="1">SUM(B19:AE19)</f>
        <v>15</v>
      </c>
    </row>
    <row r="20" spans="1:32" x14ac:dyDescent="0.25">
      <c r="A20" s="162" t="s">
        <v>328</v>
      </c>
      <c r="B20" s="167">
        <v>0</v>
      </c>
      <c r="C20" s="110">
        <v>0</v>
      </c>
      <c r="D20" s="110">
        <v>0</v>
      </c>
      <c r="E20" s="110">
        <v>0</v>
      </c>
      <c r="F20" s="110">
        <v>0</v>
      </c>
      <c r="G20" s="110">
        <v>0</v>
      </c>
      <c r="H20" s="110">
        <v>0</v>
      </c>
      <c r="I20" s="110">
        <v>0</v>
      </c>
      <c r="J20" s="110">
        <v>0</v>
      </c>
      <c r="K20" s="110">
        <v>0</v>
      </c>
      <c r="L20" s="110">
        <v>0</v>
      </c>
      <c r="M20" s="110">
        <v>2</v>
      </c>
      <c r="N20" s="110">
        <v>0</v>
      </c>
      <c r="O20" s="110">
        <v>0</v>
      </c>
      <c r="P20" s="110">
        <v>0</v>
      </c>
      <c r="Q20" s="110">
        <v>0</v>
      </c>
      <c r="R20" s="110">
        <v>1</v>
      </c>
      <c r="S20" s="110">
        <v>0</v>
      </c>
      <c r="T20" s="110">
        <v>0</v>
      </c>
      <c r="U20" s="110">
        <v>0</v>
      </c>
      <c r="V20" s="110">
        <v>0</v>
      </c>
      <c r="W20" s="110">
        <v>0</v>
      </c>
      <c r="X20" s="110">
        <v>0</v>
      </c>
      <c r="Y20" s="110">
        <v>2</v>
      </c>
      <c r="Z20" s="110">
        <v>1</v>
      </c>
      <c r="AA20" s="110">
        <v>1</v>
      </c>
      <c r="AB20" s="110">
        <v>0</v>
      </c>
      <c r="AC20" s="110">
        <v>0</v>
      </c>
      <c r="AD20" s="110">
        <v>0</v>
      </c>
      <c r="AE20" s="112">
        <v>0</v>
      </c>
      <c r="AF20" s="652">
        <f t="shared" si="1"/>
        <v>7</v>
      </c>
    </row>
    <row r="21" spans="1:32" x14ac:dyDescent="0.25">
      <c r="A21" s="162" t="s">
        <v>329</v>
      </c>
      <c r="B21" s="167">
        <v>2</v>
      </c>
      <c r="C21" s="110">
        <v>1</v>
      </c>
      <c r="D21" s="110">
        <v>3</v>
      </c>
      <c r="E21" s="110">
        <v>1</v>
      </c>
      <c r="F21" s="110">
        <v>3</v>
      </c>
      <c r="G21" s="110">
        <v>1</v>
      </c>
      <c r="H21" s="110">
        <v>3</v>
      </c>
      <c r="I21" s="110">
        <v>0</v>
      </c>
      <c r="J21" s="110">
        <v>2</v>
      </c>
      <c r="K21" s="110">
        <v>3</v>
      </c>
      <c r="L21" s="110">
        <v>3</v>
      </c>
      <c r="M21" s="110">
        <v>3</v>
      </c>
      <c r="N21" s="110">
        <v>1</v>
      </c>
      <c r="O21" s="110">
        <v>4</v>
      </c>
      <c r="P21" s="110">
        <v>2</v>
      </c>
      <c r="Q21" s="110">
        <v>6</v>
      </c>
      <c r="R21" s="110">
        <v>1</v>
      </c>
      <c r="S21" s="110">
        <v>3</v>
      </c>
      <c r="T21" s="110">
        <v>2</v>
      </c>
      <c r="U21" s="110">
        <v>1</v>
      </c>
      <c r="V21" s="110">
        <v>2</v>
      </c>
      <c r="W21" s="110">
        <v>5</v>
      </c>
      <c r="X21" s="110">
        <v>2</v>
      </c>
      <c r="Y21" s="110">
        <v>7</v>
      </c>
      <c r="Z21" s="110">
        <v>3</v>
      </c>
      <c r="AA21" s="110">
        <v>6</v>
      </c>
      <c r="AB21" s="110">
        <v>0</v>
      </c>
      <c r="AC21" s="110">
        <v>7</v>
      </c>
      <c r="AD21" s="110">
        <v>3</v>
      </c>
      <c r="AE21" s="112">
        <v>0</v>
      </c>
      <c r="AF21" s="652">
        <f t="shared" si="1"/>
        <v>80</v>
      </c>
    </row>
    <row r="22" spans="1:32" x14ac:dyDescent="0.25">
      <c r="A22" s="162" t="s">
        <v>330</v>
      </c>
      <c r="B22" s="167">
        <v>0</v>
      </c>
      <c r="C22" s="110">
        <v>0</v>
      </c>
      <c r="D22" s="110">
        <v>0</v>
      </c>
      <c r="E22" s="110">
        <v>0</v>
      </c>
      <c r="F22" s="110">
        <v>0</v>
      </c>
      <c r="G22" s="110">
        <v>0</v>
      </c>
      <c r="H22" s="110">
        <v>0</v>
      </c>
      <c r="I22" s="110">
        <v>0</v>
      </c>
      <c r="J22" s="110">
        <v>0</v>
      </c>
      <c r="K22" s="110">
        <v>0</v>
      </c>
      <c r="L22" s="110">
        <v>0</v>
      </c>
      <c r="M22" s="110">
        <v>0</v>
      </c>
      <c r="N22" s="110">
        <v>0</v>
      </c>
      <c r="O22" s="110">
        <v>0</v>
      </c>
      <c r="P22" s="110">
        <v>0</v>
      </c>
      <c r="Q22" s="110">
        <v>0</v>
      </c>
      <c r="R22" s="110">
        <v>0</v>
      </c>
      <c r="S22" s="110">
        <v>0</v>
      </c>
      <c r="T22" s="110">
        <v>0</v>
      </c>
      <c r="U22" s="110">
        <v>0</v>
      </c>
      <c r="V22" s="110">
        <v>0</v>
      </c>
      <c r="W22" s="110">
        <v>0</v>
      </c>
      <c r="X22" s="110">
        <v>0</v>
      </c>
      <c r="Y22" s="110">
        <v>0</v>
      </c>
      <c r="Z22" s="110">
        <v>0</v>
      </c>
      <c r="AA22" s="110">
        <v>0</v>
      </c>
      <c r="AB22" s="110">
        <v>0</v>
      </c>
      <c r="AC22" s="110">
        <v>0</v>
      </c>
      <c r="AD22" s="110">
        <v>0</v>
      </c>
      <c r="AE22" s="112">
        <v>0</v>
      </c>
      <c r="AF22" s="652">
        <f t="shared" si="1"/>
        <v>0</v>
      </c>
    </row>
    <row r="23" spans="1:32" x14ac:dyDescent="0.25">
      <c r="A23" s="163" t="s">
        <v>331</v>
      </c>
      <c r="B23" s="198">
        <v>2</v>
      </c>
      <c r="C23" s="123">
        <v>1</v>
      </c>
      <c r="D23" s="123">
        <v>2</v>
      </c>
      <c r="E23" s="123">
        <v>1</v>
      </c>
      <c r="F23" s="123">
        <v>5</v>
      </c>
      <c r="G23" s="123">
        <v>1</v>
      </c>
      <c r="H23" s="123">
        <v>6</v>
      </c>
      <c r="I23" s="123">
        <v>1</v>
      </c>
      <c r="J23" s="123">
        <v>2</v>
      </c>
      <c r="K23" s="123">
        <v>5</v>
      </c>
      <c r="L23" s="123">
        <v>1</v>
      </c>
      <c r="M23" s="123">
        <v>1</v>
      </c>
      <c r="N23" s="123">
        <v>1</v>
      </c>
      <c r="O23" s="123">
        <v>3</v>
      </c>
      <c r="P23" s="123">
        <v>2</v>
      </c>
      <c r="Q23" s="123">
        <v>0</v>
      </c>
      <c r="R23" s="123">
        <v>3</v>
      </c>
      <c r="S23" s="123">
        <v>3</v>
      </c>
      <c r="T23" s="123">
        <v>3</v>
      </c>
      <c r="U23" s="123">
        <v>5</v>
      </c>
      <c r="V23" s="123">
        <v>3</v>
      </c>
      <c r="W23" s="123">
        <v>0</v>
      </c>
      <c r="X23" s="123">
        <v>1</v>
      </c>
      <c r="Y23" s="123">
        <v>5</v>
      </c>
      <c r="Z23" s="123">
        <v>3</v>
      </c>
      <c r="AA23" s="123">
        <v>7</v>
      </c>
      <c r="AB23" s="123">
        <v>2</v>
      </c>
      <c r="AC23" s="123">
        <v>7</v>
      </c>
      <c r="AD23" s="123">
        <v>0</v>
      </c>
      <c r="AE23" s="125">
        <v>0</v>
      </c>
      <c r="AF23" s="653">
        <f t="shared" si="1"/>
        <v>76</v>
      </c>
    </row>
    <row r="24" spans="1:32" x14ac:dyDescent="0.25">
      <c r="A24" s="163" t="s">
        <v>332</v>
      </c>
      <c r="B24" s="198">
        <v>6</v>
      </c>
      <c r="C24" s="123">
        <v>0</v>
      </c>
      <c r="D24" s="123">
        <v>1</v>
      </c>
      <c r="E24" s="123">
        <v>5</v>
      </c>
      <c r="F24" s="123">
        <v>2</v>
      </c>
      <c r="G24" s="123">
        <v>5</v>
      </c>
      <c r="H24" s="123">
        <v>2</v>
      </c>
      <c r="I24" s="123">
        <v>4</v>
      </c>
      <c r="J24" s="123">
        <v>0</v>
      </c>
      <c r="K24" s="123">
        <v>4</v>
      </c>
      <c r="L24" s="123">
        <v>3</v>
      </c>
      <c r="M24" s="123">
        <v>4</v>
      </c>
      <c r="N24" s="123">
        <v>2</v>
      </c>
      <c r="O24" s="123">
        <v>4</v>
      </c>
      <c r="P24" s="123">
        <v>2</v>
      </c>
      <c r="Q24" s="123">
        <v>0</v>
      </c>
      <c r="R24" s="123">
        <v>1</v>
      </c>
      <c r="S24" s="123">
        <v>3</v>
      </c>
      <c r="T24" s="123">
        <v>2</v>
      </c>
      <c r="U24" s="123">
        <v>1</v>
      </c>
      <c r="V24" s="123">
        <v>3</v>
      </c>
      <c r="W24" s="123">
        <v>1</v>
      </c>
      <c r="X24" s="123">
        <v>1</v>
      </c>
      <c r="Y24" s="123">
        <v>3</v>
      </c>
      <c r="Z24" s="123">
        <v>3</v>
      </c>
      <c r="AA24" s="123">
        <v>4</v>
      </c>
      <c r="AB24" s="123">
        <v>4</v>
      </c>
      <c r="AC24" s="123">
        <v>2</v>
      </c>
      <c r="AD24" s="123">
        <v>2</v>
      </c>
      <c r="AE24" s="125">
        <v>0</v>
      </c>
      <c r="AF24" s="653">
        <f t="shared" si="1"/>
        <v>74</v>
      </c>
    </row>
    <row r="25" spans="1:32" x14ac:dyDescent="0.25">
      <c r="A25" s="163" t="s">
        <v>333</v>
      </c>
      <c r="B25" s="198">
        <v>0</v>
      </c>
      <c r="C25" s="123">
        <v>0</v>
      </c>
      <c r="D25" s="123">
        <v>0</v>
      </c>
      <c r="E25" s="123">
        <v>0</v>
      </c>
      <c r="F25" s="123">
        <v>0</v>
      </c>
      <c r="G25" s="123">
        <v>0</v>
      </c>
      <c r="H25" s="123">
        <v>0</v>
      </c>
      <c r="I25" s="123">
        <v>0</v>
      </c>
      <c r="J25" s="123">
        <v>0</v>
      </c>
      <c r="K25" s="123">
        <v>0</v>
      </c>
      <c r="L25" s="123">
        <v>0</v>
      </c>
      <c r="M25" s="123">
        <v>0</v>
      </c>
      <c r="N25" s="123">
        <v>0</v>
      </c>
      <c r="O25" s="123">
        <v>0</v>
      </c>
      <c r="P25" s="123">
        <v>0</v>
      </c>
      <c r="Q25" s="123">
        <v>0</v>
      </c>
      <c r="R25" s="123">
        <v>0</v>
      </c>
      <c r="S25" s="123">
        <v>0</v>
      </c>
      <c r="T25" s="123">
        <v>0</v>
      </c>
      <c r="U25" s="123">
        <v>0</v>
      </c>
      <c r="V25" s="123">
        <v>0</v>
      </c>
      <c r="W25" s="123">
        <v>0</v>
      </c>
      <c r="X25" s="123">
        <v>0</v>
      </c>
      <c r="Y25" s="123">
        <v>0</v>
      </c>
      <c r="Z25" s="123">
        <v>0</v>
      </c>
      <c r="AA25" s="123">
        <v>0</v>
      </c>
      <c r="AB25" s="123">
        <v>0</v>
      </c>
      <c r="AC25" s="123">
        <v>0</v>
      </c>
      <c r="AD25" s="123">
        <v>0</v>
      </c>
      <c r="AE25" s="125">
        <v>0</v>
      </c>
      <c r="AF25" s="653">
        <f t="shared" si="1"/>
        <v>0</v>
      </c>
    </row>
    <row r="26" spans="1:32" x14ac:dyDescent="0.25">
      <c r="A26" s="164" t="s">
        <v>334</v>
      </c>
      <c r="B26" s="168">
        <v>2</v>
      </c>
      <c r="C26" s="141">
        <v>0</v>
      </c>
      <c r="D26" s="141">
        <v>0</v>
      </c>
      <c r="E26" s="141">
        <v>0</v>
      </c>
      <c r="F26" s="141">
        <v>0</v>
      </c>
      <c r="G26" s="141">
        <v>2</v>
      </c>
      <c r="H26" s="141">
        <v>0</v>
      </c>
      <c r="I26" s="141">
        <v>0</v>
      </c>
      <c r="J26" s="141">
        <v>0</v>
      </c>
      <c r="K26" s="141">
        <v>1</v>
      </c>
      <c r="L26" s="141">
        <v>0</v>
      </c>
      <c r="M26" s="141">
        <v>1</v>
      </c>
      <c r="N26" s="141">
        <v>0</v>
      </c>
      <c r="O26" s="141">
        <v>1</v>
      </c>
      <c r="P26" s="141">
        <v>0</v>
      </c>
      <c r="Q26" s="141">
        <v>1</v>
      </c>
      <c r="R26" s="141">
        <v>1</v>
      </c>
      <c r="S26" s="141">
        <v>0</v>
      </c>
      <c r="T26" s="141">
        <v>1</v>
      </c>
      <c r="U26" s="141">
        <v>1</v>
      </c>
      <c r="V26" s="141">
        <v>1</v>
      </c>
      <c r="W26" s="141">
        <v>0</v>
      </c>
      <c r="X26" s="141">
        <v>0</v>
      </c>
      <c r="Y26" s="141">
        <v>1</v>
      </c>
      <c r="Z26" s="141">
        <v>1</v>
      </c>
      <c r="AA26" s="141">
        <v>0</v>
      </c>
      <c r="AB26" s="141">
        <v>2</v>
      </c>
      <c r="AC26" s="141">
        <v>0</v>
      </c>
      <c r="AD26" s="141">
        <v>2</v>
      </c>
      <c r="AE26" s="143">
        <v>1</v>
      </c>
      <c r="AF26" s="654">
        <f t="shared" si="1"/>
        <v>19</v>
      </c>
    </row>
    <row r="27" spans="1:32" x14ac:dyDescent="0.25">
      <c r="A27" s="165" t="s">
        <v>335</v>
      </c>
      <c r="B27" s="169">
        <v>45036</v>
      </c>
      <c r="C27" s="156">
        <v>0</v>
      </c>
      <c r="D27" s="156">
        <v>0</v>
      </c>
      <c r="E27" s="156">
        <v>450</v>
      </c>
      <c r="F27" s="156">
        <v>-670</v>
      </c>
      <c r="G27" s="156">
        <v>30130</v>
      </c>
      <c r="H27" s="156">
        <v>0</v>
      </c>
      <c r="I27" s="156">
        <v>684</v>
      </c>
      <c r="J27" s="156">
        <v>0</v>
      </c>
      <c r="K27" s="156">
        <v>7228</v>
      </c>
      <c r="L27" s="156">
        <v>500</v>
      </c>
      <c r="M27" s="156">
        <v>6127</v>
      </c>
      <c r="N27" s="156">
        <v>500</v>
      </c>
      <c r="O27" s="156">
        <v>8690</v>
      </c>
      <c r="P27" s="156">
        <v>750</v>
      </c>
      <c r="Q27" s="156">
        <v>7683</v>
      </c>
      <c r="R27" s="156">
        <v>14973</v>
      </c>
      <c r="S27" s="156">
        <v>0</v>
      </c>
      <c r="T27" s="156">
        <v>8438</v>
      </c>
      <c r="U27" s="156">
        <v>49550</v>
      </c>
      <c r="V27" s="156">
        <v>6643</v>
      </c>
      <c r="W27" s="156">
        <v>0</v>
      </c>
      <c r="X27" s="156">
        <v>0</v>
      </c>
      <c r="Y27" s="156">
        <v>39060</v>
      </c>
      <c r="Z27" s="156">
        <v>8483</v>
      </c>
      <c r="AA27" s="156">
        <v>320</v>
      </c>
      <c r="AB27" s="156">
        <v>14091</v>
      </c>
      <c r="AC27" s="156">
        <v>0</v>
      </c>
      <c r="AD27" s="156">
        <v>23628</v>
      </c>
      <c r="AE27" s="157">
        <v>8150</v>
      </c>
      <c r="AF27" s="655">
        <f>SUM(B27:AE27)</f>
        <v>280444</v>
      </c>
    </row>
    <row r="28" spans="1:32" x14ac:dyDescent="0.25">
      <c r="A28" s="164" t="s">
        <v>336</v>
      </c>
      <c r="B28" s="168">
        <v>0</v>
      </c>
      <c r="C28" s="141">
        <v>0</v>
      </c>
      <c r="D28" s="141">
        <v>1</v>
      </c>
      <c r="E28" s="141">
        <v>0</v>
      </c>
      <c r="F28" s="141">
        <v>1</v>
      </c>
      <c r="G28" s="141">
        <v>0</v>
      </c>
      <c r="H28" s="141">
        <v>3</v>
      </c>
      <c r="I28" s="141">
        <v>0</v>
      </c>
      <c r="J28" s="141">
        <v>0</v>
      </c>
      <c r="K28" s="141">
        <v>0</v>
      </c>
      <c r="L28" s="141">
        <v>0</v>
      </c>
      <c r="M28" s="141">
        <v>0</v>
      </c>
      <c r="N28" s="141">
        <v>0</v>
      </c>
      <c r="O28" s="141">
        <v>0</v>
      </c>
      <c r="P28" s="141">
        <v>0</v>
      </c>
      <c r="Q28" s="141">
        <v>0</v>
      </c>
      <c r="R28" s="141">
        <v>0</v>
      </c>
      <c r="S28" s="141">
        <v>0</v>
      </c>
      <c r="T28" s="141">
        <v>1</v>
      </c>
      <c r="U28" s="141">
        <v>0</v>
      </c>
      <c r="V28" s="141">
        <v>0</v>
      </c>
      <c r="W28" s="141">
        <v>1</v>
      </c>
      <c r="X28" s="141">
        <v>0</v>
      </c>
      <c r="Y28" s="141">
        <v>0</v>
      </c>
      <c r="Z28" s="141">
        <v>0</v>
      </c>
      <c r="AA28" s="141">
        <v>0</v>
      </c>
      <c r="AB28" s="141">
        <v>0</v>
      </c>
      <c r="AC28" s="141">
        <v>0</v>
      </c>
      <c r="AD28" s="141">
        <v>0</v>
      </c>
      <c r="AE28" s="143">
        <v>0</v>
      </c>
      <c r="AF28" s="654">
        <f t="shared" si="1"/>
        <v>7</v>
      </c>
    </row>
    <row r="29" spans="1:32" x14ac:dyDescent="0.25">
      <c r="A29" s="165" t="s">
        <v>338</v>
      </c>
      <c r="B29" s="169">
        <v>0</v>
      </c>
      <c r="C29" s="156">
        <v>0</v>
      </c>
      <c r="D29" s="156">
        <v>39422</v>
      </c>
      <c r="E29" s="156">
        <v>0</v>
      </c>
      <c r="F29" s="156">
        <v>40551</v>
      </c>
      <c r="G29" s="156">
        <v>0</v>
      </c>
      <c r="H29" s="156">
        <v>68558</v>
      </c>
      <c r="I29" s="156">
        <v>0</v>
      </c>
      <c r="J29" s="156">
        <v>0</v>
      </c>
      <c r="K29" s="156">
        <v>0</v>
      </c>
      <c r="L29" s="156">
        <v>0</v>
      </c>
      <c r="M29" s="156">
        <v>0</v>
      </c>
      <c r="N29" s="156">
        <v>0</v>
      </c>
      <c r="O29" s="156">
        <v>0</v>
      </c>
      <c r="P29" s="156">
        <v>0</v>
      </c>
      <c r="Q29" s="156">
        <v>0</v>
      </c>
      <c r="R29" s="156">
        <v>0</v>
      </c>
      <c r="S29" s="156">
        <v>0</v>
      </c>
      <c r="T29" s="156">
        <v>8820</v>
      </c>
      <c r="U29" s="156">
        <v>0</v>
      </c>
      <c r="V29" s="156">
        <v>0</v>
      </c>
      <c r="W29" s="156">
        <v>78928</v>
      </c>
      <c r="X29" s="156">
        <v>0</v>
      </c>
      <c r="Y29" s="156">
        <v>0</v>
      </c>
      <c r="Z29" s="156">
        <v>0</v>
      </c>
      <c r="AA29" s="156">
        <v>0</v>
      </c>
      <c r="AB29" s="156">
        <v>0</v>
      </c>
      <c r="AC29" s="156">
        <v>0</v>
      </c>
      <c r="AD29" s="156">
        <v>0</v>
      </c>
      <c r="AE29" s="157">
        <v>0</v>
      </c>
      <c r="AF29" s="655">
        <f t="shared" si="1"/>
        <v>236279</v>
      </c>
    </row>
    <row r="30" spans="1:32" x14ac:dyDescent="0.25">
      <c r="A30" s="164" t="s">
        <v>339</v>
      </c>
      <c r="B30" s="168">
        <v>2</v>
      </c>
      <c r="C30" s="141">
        <v>0</v>
      </c>
      <c r="D30" s="141">
        <v>-1</v>
      </c>
      <c r="E30" s="141">
        <v>0</v>
      </c>
      <c r="F30" s="141">
        <v>-1</v>
      </c>
      <c r="G30" s="141">
        <v>2</v>
      </c>
      <c r="H30" s="141">
        <v>-3</v>
      </c>
      <c r="I30" s="141">
        <v>0</v>
      </c>
      <c r="J30" s="141">
        <v>0</v>
      </c>
      <c r="K30" s="141">
        <v>1</v>
      </c>
      <c r="L30" s="141">
        <v>0</v>
      </c>
      <c r="M30" s="141">
        <v>1</v>
      </c>
      <c r="N30" s="141">
        <v>0</v>
      </c>
      <c r="O30" s="141">
        <v>1</v>
      </c>
      <c r="P30" s="141">
        <v>0</v>
      </c>
      <c r="Q30" s="141">
        <v>1</v>
      </c>
      <c r="R30" s="141">
        <v>1</v>
      </c>
      <c r="S30" s="141">
        <v>0</v>
      </c>
      <c r="T30" s="141">
        <v>0</v>
      </c>
      <c r="U30" s="141">
        <v>1</v>
      </c>
      <c r="V30" s="141">
        <v>1</v>
      </c>
      <c r="W30" s="141">
        <v>-1</v>
      </c>
      <c r="X30" s="141">
        <v>0</v>
      </c>
      <c r="Y30" s="141">
        <v>1</v>
      </c>
      <c r="Z30" s="141">
        <v>1</v>
      </c>
      <c r="AA30" s="141">
        <v>0</v>
      </c>
      <c r="AB30" s="141">
        <v>2</v>
      </c>
      <c r="AC30" s="141">
        <v>0</v>
      </c>
      <c r="AD30" s="141">
        <v>2</v>
      </c>
      <c r="AE30" s="143">
        <v>1</v>
      </c>
      <c r="AF30" s="654">
        <f t="shared" si="1"/>
        <v>12</v>
      </c>
    </row>
    <row r="31" spans="1:32" x14ac:dyDescent="0.25">
      <c r="A31" s="166" t="s">
        <v>340</v>
      </c>
      <c r="B31" s="637">
        <v>45036</v>
      </c>
      <c r="C31" s="549">
        <v>0</v>
      </c>
      <c r="D31" s="549">
        <v>-39422</v>
      </c>
      <c r="E31" s="549">
        <v>450</v>
      </c>
      <c r="F31" s="549">
        <v>-41221</v>
      </c>
      <c r="G31" s="549">
        <v>30130</v>
      </c>
      <c r="H31" s="549">
        <v>-68558</v>
      </c>
      <c r="I31" s="549">
        <v>684</v>
      </c>
      <c r="J31" s="549">
        <v>0</v>
      </c>
      <c r="K31" s="549">
        <v>7228</v>
      </c>
      <c r="L31" s="549">
        <v>500</v>
      </c>
      <c r="M31" s="549">
        <v>6127</v>
      </c>
      <c r="N31" s="549">
        <v>500</v>
      </c>
      <c r="O31" s="549">
        <v>8690</v>
      </c>
      <c r="P31" s="549">
        <v>750</v>
      </c>
      <c r="Q31" s="549">
        <v>7683</v>
      </c>
      <c r="R31" s="549">
        <v>14973</v>
      </c>
      <c r="S31" s="549">
        <v>0</v>
      </c>
      <c r="T31" s="549">
        <v>-382</v>
      </c>
      <c r="U31" s="549">
        <v>49550</v>
      </c>
      <c r="V31" s="549">
        <v>6643</v>
      </c>
      <c r="W31" s="549">
        <v>-78928</v>
      </c>
      <c r="X31" s="549">
        <v>0</v>
      </c>
      <c r="Y31" s="549">
        <v>39060</v>
      </c>
      <c r="Z31" s="549">
        <v>8483</v>
      </c>
      <c r="AA31" s="549">
        <v>320</v>
      </c>
      <c r="AB31" s="549">
        <v>14091</v>
      </c>
      <c r="AC31" s="549">
        <v>0</v>
      </c>
      <c r="AD31" s="549">
        <v>23628</v>
      </c>
      <c r="AE31" s="651">
        <v>8150</v>
      </c>
      <c r="AF31" s="655">
        <f>AF27-AF29</f>
        <v>44165</v>
      </c>
    </row>
    <row r="32" spans="1:32" x14ac:dyDescent="0.25">
      <c r="A32" s="669"/>
      <c r="B32" s="670"/>
      <c r="C32" s="670"/>
      <c r="D32" s="670"/>
      <c r="E32" s="670"/>
      <c r="F32" s="670"/>
      <c r="G32" s="670"/>
      <c r="H32" s="670"/>
      <c r="I32" s="670"/>
      <c r="J32" s="670"/>
      <c r="K32" s="670"/>
      <c r="L32" s="670"/>
      <c r="M32" s="670"/>
      <c r="N32" s="670"/>
      <c r="O32" s="670"/>
      <c r="P32" s="670"/>
      <c r="Q32" s="670"/>
      <c r="R32" s="670"/>
      <c r="S32" s="670"/>
      <c r="T32" s="670"/>
      <c r="U32" s="670"/>
      <c r="V32" s="670"/>
      <c r="W32" s="670"/>
      <c r="X32" s="670"/>
      <c r="Y32" s="670"/>
      <c r="Z32" s="670"/>
      <c r="AA32" s="670"/>
      <c r="AB32" s="670"/>
      <c r="AC32" s="670"/>
      <c r="AD32" s="670"/>
      <c r="AE32" s="670"/>
      <c r="AF32" s="614"/>
    </row>
    <row r="33" spans="1:32" ht="23.25" x14ac:dyDescent="0.25">
      <c r="A33" s="672" t="s">
        <v>347</v>
      </c>
      <c r="B33" s="619">
        <v>43252</v>
      </c>
      <c r="C33" s="575">
        <v>43253</v>
      </c>
      <c r="D33" s="575">
        <v>43254</v>
      </c>
      <c r="E33" s="575">
        <v>43255</v>
      </c>
      <c r="F33" s="575">
        <v>43256</v>
      </c>
      <c r="G33" s="575">
        <v>43257</v>
      </c>
      <c r="H33" s="575">
        <v>43258</v>
      </c>
      <c r="I33" s="575">
        <v>43259</v>
      </c>
      <c r="J33" s="575">
        <v>43260</v>
      </c>
      <c r="K33" s="575">
        <v>43261</v>
      </c>
      <c r="L33" s="575">
        <v>43262</v>
      </c>
      <c r="M33" s="575">
        <v>43263</v>
      </c>
      <c r="N33" s="575">
        <v>43264</v>
      </c>
      <c r="O33" s="575">
        <v>43265</v>
      </c>
      <c r="P33" s="575">
        <v>43266</v>
      </c>
      <c r="Q33" s="575">
        <v>43267</v>
      </c>
      <c r="R33" s="575">
        <v>43268</v>
      </c>
      <c r="S33" s="575">
        <v>43269</v>
      </c>
      <c r="T33" s="575">
        <v>43270</v>
      </c>
      <c r="U33" s="575">
        <v>43271</v>
      </c>
      <c r="V33" s="575">
        <v>43272</v>
      </c>
      <c r="W33" s="575">
        <v>43273</v>
      </c>
      <c r="X33" s="575">
        <v>43274</v>
      </c>
      <c r="Y33" s="575">
        <v>43275</v>
      </c>
      <c r="Z33" s="575">
        <v>43276</v>
      </c>
      <c r="AA33" s="575">
        <v>43277</v>
      </c>
      <c r="AB33" s="575">
        <v>43278</v>
      </c>
      <c r="AC33" s="576">
        <v>43279</v>
      </c>
      <c r="AD33" s="576">
        <v>43280</v>
      </c>
      <c r="AE33" s="575">
        <v>43281</v>
      </c>
      <c r="AF33" s="644" t="s">
        <v>344</v>
      </c>
    </row>
    <row r="34" spans="1:32" x14ac:dyDescent="0.25">
      <c r="A34" s="170" t="s">
        <v>110</v>
      </c>
      <c r="B34" s="621">
        <f t="shared" ref="B34:AE34" si="2">(B18-B2)/B2</f>
        <v>-0.5</v>
      </c>
      <c r="C34" s="586">
        <f t="shared" si="2"/>
        <v>-0.66666666666666663</v>
      </c>
      <c r="D34" s="586">
        <f t="shared" si="2"/>
        <v>-0.53846153846153844</v>
      </c>
      <c r="E34" s="586">
        <f t="shared" si="2"/>
        <v>-0.88888888888888884</v>
      </c>
      <c r="F34" s="586">
        <f t="shared" si="2"/>
        <v>-0.7857142857142857</v>
      </c>
      <c r="G34" s="586">
        <f t="shared" si="2"/>
        <v>-0.55555555555555558</v>
      </c>
      <c r="H34" s="586">
        <f t="shared" si="2"/>
        <v>0</v>
      </c>
      <c r="I34" s="586">
        <f t="shared" si="2"/>
        <v>-1</v>
      </c>
      <c r="J34" s="586">
        <f t="shared" si="2"/>
        <v>-0.5</v>
      </c>
      <c r="K34" s="586">
        <f t="shared" si="2"/>
        <v>-0.69230769230769229</v>
      </c>
      <c r="L34" s="586">
        <f t="shared" si="2"/>
        <v>-0.55555555555555558</v>
      </c>
      <c r="M34" s="586">
        <f t="shared" si="2"/>
        <v>-0.66666666666666663</v>
      </c>
      <c r="N34" s="586">
        <f t="shared" si="2"/>
        <v>-0.92307692307692313</v>
      </c>
      <c r="O34" s="586">
        <f t="shared" si="2"/>
        <v>0.33333333333333331</v>
      </c>
      <c r="P34" s="586">
        <f t="shared" si="2"/>
        <v>-0.5</v>
      </c>
      <c r="Q34" s="586">
        <f t="shared" si="2"/>
        <v>5</v>
      </c>
      <c r="R34" s="586">
        <f t="shared" si="2"/>
        <v>-0.66666666666666663</v>
      </c>
      <c r="S34" s="586">
        <f t="shared" si="2"/>
        <v>0</v>
      </c>
      <c r="T34" s="586">
        <f t="shared" si="2"/>
        <v>-0.5714285714285714</v>
      </c>
      <c r="U34" s="586">
        <f t="shared" si="2"/>
        <v>-0.8</v>
      </c>
      <c r="V34" s="586">
        <f t="shared" si="2"/>
        <v>-0.4</v>
      </c>
      <c r="W34" s="586">
        <f t="shared" si="2"/>
        <v>0.66666666666666663</v>
      </c>
      <c r="X34" s="586">
        <f t="shared" si="2"/>
        <v>1</v>
      </c>
      <c r="Y34" s="586">
        <f t="shared" si="2"/>
        <v>2</v>
      </c>
      <c r="Z34" s="586">
        <f t="shared" si="2"/>
        <v>-0.33333333333333331</v>
      </c>
      <c r="AA34" s="586">
        <f t="shared" si="2"/>
        <v>1</v>
      </c>
      <c r="AB34" s="586">
        <f t="shared" si="2"/>
        <v>-1</v>
      </c>
      <c r="AC34" s="586">
        <f t="shared" si="2"/>
        <v>-0.22222222222222221</v>
      </c>
      <c r="AD34" s="586">
        <f t="shared" si="2"/>
        <v>2</v>
      </c>
      <c r="AE34" s="587">
        <f t="shared" si="2"/>
        <v>-1</v>
      </c>
      <c r="AF34" s="665">
        <f>(AF18-AF2)/AF2</f>
        <v>-0.45744680851063829</v>
      </c>
    </row>
    <row r="35" spans="1:32" x14ac:dyDescent="0.25">
      <c r="A35" s="163" t="s">
        <v>331</v>
      </c>
      <c r="B35" s="622" t="e">
        <f t="shared" ref="B35:AE36" si="3">(B23-B7)/B7</f>
        <v>#DIV/0!</v>
      </c>
      <c r="C35" s="214" t="e">
        <f t="shared" si="3"/>
        <v>#DIV/0!</v>
      </c>
      <c r="D35" s="214">
        <f t="shared" si="3"/>
        <v>-0.33333333333333331</v>
      </c>
      <c r="E35" s="214">
        <f t="shared" si="3"/>
        <v>-0.88888888888888884</v>
      </c>
      <c r="F35" s="214">
        <f t="shared" si="3"/>
        <v>-0.44444444444444442</v>
      </c>
      <c r="G35" s="214">
        <f t="shared" si="3"/>
        <v>-0.83333333333333337</v>
      </c>
      <c r="H35" s="214">
        <f t="shared" si="3"/>
        <v>5</v>
      </c>
      <c r="I35" s="214" t="e">
        <f t="shared" si="3"/>
        <v>#DIV/0!</v>
      </c>
      <c r="J35" s="214" t="e">
        <f t="shared" si="3"/>
        <v>#DIV/0!</v>
      </c>
      <c r="K35" s="214">
        <f t="shared" si="3"/>
        <v>0</v>
      </c>
      <c r="L35" s="214">
        <f t="shared" si="3"/>
        <v>-0.8</v>
      </c>
      <c r="M35" s="214">
        <f t="shared" si="3"/>
        <v>-0.8</v>
      </c>
      <c r="N35" s="214">
        <f t="shared" si="3"/>
        <v>-0.8</v>
      </c>
      <c r="O35" s="214">
        <f t="shared" si="3"/>
        <v>-0.25</v>
      </c>
      <c r="P35" s="214" t="e">
        <f t="shared" si="3"/>
        <v>#DIV/0!</v>
      </c>
      <c r="Q35" s="214" t="e">
        <f t="shared" si="3"/>
        <v>#DIV/0!</v>
      </c>
      <c r="R35" s="214">
        <f t="shared" si="3"/>
        <v>-0.25</v>
      </c>
      <c r="S35" s="214">
        <f t="shared" si="3"/>
        <v>-0.25</v>
      </c>
      <c r="T35" s="214">
        <f t="shared" si="3"/>
        <v>0</v>
      </c>
      <c r="U35" s="214">
        <f t="shared" si="3"/>
        <v>0</v>
      </c>
      <c r="V35" s="214">
        <f t="shared" si="3"/>
        <v>0</v>
      </c>
      <c r="W35" s="214" t="e">
        <f t="shared" si="3"/>
        <v>#DIV/0!</v>
      </c>
      <c r="X35" s="214" t="e">
        <f t="shared" si="3"/>
        <v>#DIV/0!</v>
      </c>
      <c r="Y35" s="214">
        <f t="shared" si="3"/>
        <v>0</v>
      </c>
      <c r="Z35" s="214">
        <f t="shared" si="3"/>
        <v>-0.5714285714285714</v>
      </c>
      <c r="AA35" s="214">
        <f t="shared" si="3"/>
        <v>6</v>
      </c>
      <c r="AB35" s="214">
        <f t="shared" si="3"/>
        <v>-0.33333333333333331</v>
      </c>
      <c r="AC35" s="214">
        <f t="shared" si="3"/>
        <v>0.4</v>
      </c>
      <c r="AD35" s="214" t="e">
        <f t="shared" si="3"/>
        <v>#DIV/0!</v>
      </c>
      <c r="AE35" s="589" t="e">
        <f t="shared" si="3"/>
        <v>#DIV/0!</v>
      </c>
      <c r="AF35" s="666">
        <f t="shared" ref="AF35:AF38" si="4">(AF19-AF3)/AF3</f>
        <v>0.66666666666666663</v>
      </c>
    </row>
    <row r="36" spans="1:32" x14ac:dyDescent="0.25">
      <c r="A36" s="163" t="s">
        <v>332</v>
      </c>
      <c r="B36" s="622">
        <f t="shared" si="3"/>
        <v>0.5</v>
      </c>
      <c r="C36" s="214" t="e">
        <f t="shared" si="3"/>
        <v>#DIV/0!</v>
      </c>
      <c r="D36" s="214">
        <f t="shared" si="3"/>
        <v>-0.5</v>
      </c>
      <c r="E36" s="214">
        <f t="shared" si="3"/>
        <v>-0.2857142857142857</v>
      </c>
      <c r="F36" s="214">
        <f t="shared" si="3"/>
        <v>-0.66666666666666663</v>
      </c>
      <c r="G36" s="214">
        <f t="shared" si="3"/>
        <v>0.25</v>
      </c>
      <c r="H36" s="214">
        <f t="shared" si="3"/>
        <v>-0.6</v>
      </c>
      <c r="I36" s="214">
        <f t="shared" si="3"/>
        <v>-0.2</v>
      </c>
      <c r="J36" s="214">
        <f t="shared" si="3"/>
        <v>-1</v>
      </c>
      <c r="K36" s="214">
        <f t="shared" si="3"/>
        <v>1</v>
      </c>
      <c r="L36" s="214">
        <f t="shared" si="3"/>
        <v>-0.4</v>
      </c>
      <c r="M36" s="214">
        <f t="shared" si="3"/>
        <v>-0.33333333333333331</v>
      </c>
      <c r="N36" s="214">
        <f t="shared" si="3"/>
        <v>-0.6</v>
      </c>
      <c r="O36" s="214">
        <f t="shared" si="3"/>
        <v>0.33333333333333331</v>
      </c>
      <c r="P36" s="214">
        <f t="shared" si="3"/>
        <v>-0.5</v>
      </c>
      <c r="Q36" s="214" t="e">
        <f t="shared" si="3"/>
        <v>#DIV/0!</v>
      </c>
      <c r="R36" s="214">
        <f t="shared" si="3"/>
        <v>-0.8</v>
      </c>
      <c r="S36" s="214">
        <f t="shared" si="3"/>
        <v>0.5</v>
      </c>
      <c r="T36" s="214">
        <f t="shared" si="3"/>
        <v>-0.33333333333333331</v>
      </c>
      <c r="U36" s="214">
        <f t="shared" si="3"/>
        <v>-0.8571428571428571</v>
      </c>
      <c r="V36" s="214">
        <f t="shared" si="3"/>
        <v>0</v>
      </c>
      <c r="W36" s="214">
        <f t="shared" si="3"/>
        <v>-0.66666666666666663</v>
      </c>
      <c r="X36" s="214" t="e">
        <f t="shared" si="3"/>
        <v>#DIV/0!</v>
      </c>
      <c r="Y36" s="214">
        <f t="shared" si="3"/>
        <v>0</v>
      </c>
      <c r="Z36" s="214">
        <f t="shared" si="3"/>
        <v>-0.4</v>
      </c>
      <c r="AA36" s="214">
        <f t="shared" si="3"/>
        <v>0.33333333333333331</v>
      </c>
      <c r="AB36" s="214">
        <f t="shared" si="3"/>
        <v>3</v>
      </c>
      <c r="AC36" s="214">
        <f t="shared" si="3"/>
        <v>-0.33333333333333331</v>
      </c>
      <c r="AD36" s="214">
        <f t="shared" si="3"/>
        <v>-0.33333333333333331</v>
      </c>
      <c r="AE36" s="589">
        <f t="shared" si="3"/>
        <v>-1</v>
      </c>
      <c r="AF36" s="666">
        <f t="shared" si="4"/>
        <v>-0.91025641025641024</v>
      </c>
    </row>
    <row r="37" spans="1:32" x14ac:dyDescent="0.25">
      <c r="A37" s="164" t="s">
        <v>342</v>
      </c>
      <c r="B37" s="623" t="e">
        <f t="shared" ref="B37:AE38" si="5">(B26-B10)/B10</f>
        <v>#DIV/0!</v>
      </c>
      <c r="C37" s="215" t="e">
        <f t="shared" si="5"/>
        <v>#DIV/0!</v>
      </c>
      <c r="D37" s="215">
        <f t="shared" si="5"/>
        <v>-1</v>
      </c>
      <c r="E37" s="215">
        <f t="shared" si="5"/>
        <v>-1</v>
      </c>
      <c r="F37" s="215" t="e">
        <f t="shared" si="5"/>
        <v>#DIV/0!</v>
      </c>
      <c r="G37" s="215">
        <f t="shared" si="5"/>
        <v>0</v>
      </c>
      <c r="H37" s="215">
        <f t="shared" si="5"/>
        <v>-1</v>
      </c>
      <c r="I37" s="215">
        <f t="shared" si="5"/>
        <v>-1</v>
      </c>
      <c r="J37" s="215" t="e">
        <f t="shared" si="5"/>
        <v>#DIV/0!</v>
      </c>
      <c r="K37" s="215">
        <f t="shared" si="5"/>
        <v>-0.66666666666666663</v>
      </c>
      <c r="L37" s="215">
        <f t="shared" si="5"/>
        <v>-1</v>
      </c>
      <c r="M37" s="215">
        <f t="shared" si="5"/>
        <v>0</v>
      </c>
      <c r="N37" s="215">
        <f t="shared" si="5"/>
        <v>-1</v>
      </c>
      <c r="O37" s="215" t="e">
        <f t="shared" si="5"/>
        <v>#DIV/0!</v>
      </c>
      <c r="P37" s="215">
        <f t="shared" si="5"/>
        <v>-1</v>
      </c>
      <c r="Q37" s="215" t="e">
        <f t="shared" si="5"/>
        <v>#DIV/0!</v>
      </c>
      <c r="R37" s="215" t="e">
        <f t="shared" si="5"/>
        <v>#DIV/0!</v>
      </c>
      <c r="S37" s="215">
        <f t="shared" si="5"/>
        <v>-1</v>
      </c>
      <c r="T37" s="215" t="e">
        <f t="shared" si="5"/>
        <v>#DIV/0!</v>
      </c>
      <c r="U37" s="215" t="e">
        <f t="shared" si="5"/>
        <v>#DIV/0!</v>
      </c>
      <c r="V37" s="215">
        <f t="shared" si="5"/>
        <v>-0.75</v>
      </c>
      <c r="W37" s="215">
        <f t="shared" si="5"/>
        <v>-1</v>
      </c>
      <c r="X37" s="215" t="e">
        <f t="shared" si="5"/>
        <v>#DIV/0!</v>
      </c>
      <c r="Y37" s="215" t="e">
        <f t="shared" si="5"/>
        <v>#DIV/0!</v>
      </c>
      <c r="Z37" s="215">
        <f t="shared" si="5"/>
        <v>-0.5</v>
      </c>
      <c r="AA37" s="215">
        <f t="shared" si="5"/>
        <v>-1</v>
      </c>
      <c r="AB37" s="215" t="e">
        <f t="shared" si="5"/>
        <v>#DIV/0!</v>
      </c>
      <c r="AC37" s="215">
        <f t="shared" si="5"/>
        <v>-1</v>
      </c>
      <c r="AD37" s="215">
        <f t="shared" si="5"/>
        <v>1</v>
      </c>
      <c r="AE37" s="591" t="e">
        <f t="shared" si="5"/>
        <v>#DIV/0!</v>
      </c>
      <c r="AF37" s="667">
        <f t="shared" si="4"/>
        <v>-0.2</v>
      </c>
    </row>
    <row r="38" spans="1:32" x14ac:dyDescent="0.25">
      <c r="A38" s="183" t="s">
        <v>343</v>
      </c>
      <c r="B38" s="624" t="e">
        <f t="shared" si="5"/>
        <v>#DIV/0!</v>
      </c>
      <c r="C38" s="605" t="e">
        <f t="shared" si="5"/>
        <v>#DIV/0!</v>
      </c>
      <c r="D38" s="605">
        <f t="shared" si="5"/>
        <v>-1</v>
      </c>
      <c r="E38" s="605">
        <f t="shared" si="5"/>
        <v>-0.96854906346100089</v>
      </c>
      <c r="F38" s="605" t="e">
        <f t="shared" si="5"/>
        <v>#DIV/0!</v>
      </c>
      <c r="G38" s="605">
        <f t="shared" si="5"/>
        <v>1.324666306612144</v>
      </c>
      <c r="H38" s="605">
        <f t="shared" si="5"/>
        <v>-1</v>
      </c>
      <c r="I38" s="605">
        <f t="shared" si="5"/>
        <v>-0.88751850024667001</v>
      </c>
      <c r="J38" s="605" t="e">
        <f t="shared" si="5"/>
        <v>#DIV/0!</v>
      </c>
      <c r="K38" s="605">
        <f t="shared" si="5"/>
        <v>-0.56431585292344788</v>
      </c>
      <c r="L38" s="605">
        <f t="shared" si="5"/>
        <v>-0.92940844275024703</v>
      </c>
      <c r="M38" s="605">
        <f t="shared" si="5"/>
        <v>-0.91389462737327321</v>
      </c>
      <c r="N38" s="605">
        <f t="shared" si="5"/>
        <v>-0.96204645513890996</v>
      </c>
      <c r="O38" s="605" t="e">
        <f t="shared" si="5"/>
        <v>#DIV/0!</v>
      </c>
      <c r="P38" s="605">
        <f t="shared" si="5"/>
        <v>-0.96781530275071881</v>
      </c>
      <c r="Q38" s="605" t="e">
        <f t="shared" si="5"/>
        <v>#DIV/0!</v>
      </c>
      <c r="R38" s="605">
        <f t="shared" si="5"/>
        <v>-13.222857142857142</v>
      </c>
      <c r="S38" s="605">
        <f t="shared" si="5"/>
        <v>-1</v>
      </c>
      <c r="T38" s="605" t="e">
        <f t="shared" si="5"/>
        <v>#DIV/0!</v>
      </c>
      <c r="U38" s="605">
        <f t="shared" si="5"/>
        <v>-1416.7142857142858</v>
      </c>
      <c r="V38" s="605">
        <f t="shared" si="5"/>
        <v>-0.92462357172844967</v>
      </c>
      <c r="W38" s="605">
        <f t="shared" si="5"/>
        <v>-1</v>
      </c>
      <c r="X38" s="605" t="e">
        <f t="shared" si="5"/>
        <v>#DIV/0!</v>
      </c>
      <c r="Y38" s="605" t="e">
        <f t="shared" si="5"/>
        <v>#DIV/0!</v>
      </c>
      <c r="Z38" s="605">
        <f t="shared" si="5"/>
        <v>-0.7087981874978545</v>
      </c>
      <c r="AA38" s="605">
        <f t="shared" si="5"/>
        <v>-0.9889883000688231</v>
      </c>
      <c r="AB38" s="605">
        <f t="shared" si="5"/>
        <v>-36.227499999999999</v>
      </c>
      <c r="AC38" s="605">
        <f t="shared" si="5"/>
        <v>-1</v>
      </c>
      <c r="AD38" s="605">
        <f t="shared" si="5"/>
        <v>3.2804347826086957</v>
      </c>
      <c r="AE38" s="606" t="e">
        <f t="shared" si="5"/>
        <v>#DIV/0!</v>
      </c>
      <c r="AF38" s="671">
        <f t="shared" si="4"/>
        <v>-1</v>
      </c>
    </row>
    <row r="39" spans="1:32" x14ac:dyDescent="0.25">
      <c r="A39" s="664"/>
      <c r="B39" s="547"/>
      <c r="C39" s="547"/>
      <c r="D39" s="547"/>
      <c r="E39" s="547"/>
      <c r="F39" s="547"/>
      <c r="G39" s="547"/>
      <c r="H39" s="547"/>
      <c r="I39" s="547"/>
      <c r="J39" s="547"/>
      <c r="K39" s="547"/>
      <c r="L39" s="547"/>
      <c r="M39" s="547"/>
      <c r="N39" s="547"/>
      <c r="O39" s="547"/>
      <c r="P39" s="547"/>
      <c r="Q39" s="547"/>
      <c r="R39" s="547"/>
      <c r="S39" s="547"/>
      <c r="T39" s="547"/>
      <c r="U39" s="547"/>
      <c r="V39" s="547"/>
      <c r="W39" s="547"/>
      <c r="X39" s="547"/>
      <c r="Y39" s="547"/>
      <c r="Z39" s="547"/>
      <c r="AA39" s="547"/>
      <c r="AB39" s="547"/>
      <c r="AC39" s="547"/>
      <c r="AD39" s="547"/>
      <c r="AE39" s="547"/>
      <c r="AF39" s="548"/>
    </row>
    <row r="40" spans="1:32" ht="23.25" x14ac:dyDescent="0.25">
      <c r="A40" s="570" t="s">
        <v>348</v>
      </c>
      <c r="B40" s="619">
        <v>43252</v>
      </c>
      <c r="C40" s="575">
        <v>43253</v>
      </c>
      <c r="D40" s="575">
        <v>43254</v>
      </c>
      <c r="E40" s="575">
        <v>43255</v>
      </c>
      <c r="F40" s="575">
        <v>43256</v>
      </c>
      <c r="G40" s="575">
        <v>43257</v>
      </c>
      <c r="H40" s="575">
        <v>43258</v>
      </c>
      <c r="I40" s="575">
        <v>43259</v>
      </c>
      <c r="J40" s="575">
        <v>43260</v>
      </c>
      <c r="K40" s="575">
        <v>43261</v>
      </c>
      <c r="L40" s="575">
        <v>43262</v>
      </c>
      <c r="M40" s="575">
        <v>43263</v>
      </c>
      <c r="N40" s="575">
        <v>43264</v>
      </c>
      <c r="O40" s="575">
        <v>43265</v>
      </c>
      <c r="P40" s="575">
        <v>43266</v>
      </c>
      <c r="Q40" s="575">
        <v>43267</v>
      </c>
      <c r="R40" s="575">
        <v>43268</v>
      </c>
      <c r="S40" s="575">
        <v>43269</v>
      </c>
      <c r="T40" s="575">
        <v>43270</v>
      </c>
      <c r="U40" s="575">
        <v>43271</v>
      </c>
      <c r="V40" s="575">
        <v>43272</v>
      </c>
      <c r="W40" s="575">
        <v>43273</v>
      </c>
      <c r="X40" s="575">
        <v>43274</v>
      </c>
      <c r="Y40" s="575">
        <v>43275</v>
      </c>
      <c r="Z40" s="575">
        <v>43276</v>
      </c>
      <c r="AA40" s="575">
        <v>43277</v>
      </c>
      <c r="AB40" s="575">
        <v>43278</v>
      </c>
      <c r="AC40" s="576">
        <v>43279</v>
      </c>
      <c r="AD40" s="576">
        <v>43280</v>
      </c>
      <c r="AE40" s="575">
        <v>43281</v>
      </c>
      <c r="AF40" s="577" t="s">
        <v>344</v>
      </c>
    </row>
    <row r="41" spans="1:32" x14ac:dyDescent="0.25">
      <c r="A41" s="190" t="s">
        <v>302</v>
      </c>
      <c r="B41" s="203">
        <v>2</v>
      </c>
      <c r="C41" s="188">
        <v>1</v>
      </c>
      <c r="D41" s="188">
        <v>0</v>
      </c>
      <c r="E41" s="188">
        <v>0</v>
      </c>
      <c r="F41" s="188">
        <v>3</v>
      </c>
      <c r="G41" s="188">
        <v>0</v>
      </c>
      <c r="H41" s="188">
        <v>2</v>
      </c>
      <c r="I41" s="188">
        <v>1</v>
      </c>
      <c r="J41" s="188">
        <v>2</v>
      </c>
      <c r="K41" s="188">
        <v>0</v>
      </c>
      <c r="L41" s="188">
        <v>0</v>
      </c>
      <c r="M41" s="188">
        <v>0</v>
      </c>
      <c r="N41" s="188">
        <v>0</v>
      </c>
      <c r="O41" s="188">
        <v>3</v>
      </c>
      <c r="P41" s="188">
        <v>2</v>
      </c>
      <c r="Q41" s="188">
        <v>0</v>
      </c>
      <c r="R41" s="188">
        <v>0</v>
      </c>
      <c r="S41" s="188">
        <v>1</v>
      </c>
      <c r="T41" s="188">
        <v>1</v>
      </c>
      <c r="U41" s="188">
        <v>0</v>
      </c>
      <c r="V41" s="188">
        <v>1</v>
      </c>
      <c r="W41" s="188">
        <v>0</v>
      </c>
      <c r="X41" s="188">
        <v>1</v>
      </c>
      <c r="Y41" s="188">
        <v>0</v>
      </c>
      <c r="Z41" s="188">
        <v>0</v>
      </c>
      <c r="AA41" s="188">
        <v>3</v>
      </c>
      <c r="AB41" s="188">
        <v>1</v>
      </c>
      <c r="AC41" s="188">
        <v>4</v>
      </c>
      <c r="AD41" s="188">
        <v>0</v>
      </c>
      <c r="AE41" s="188">
        <v>0</v>
      </c>
      <c r="AF41" s="190">
        <f ca="1">SUM(B41:AF41)</f>
        <v>0</v>
      </c>
    </row>
    <row r="42" spans="1:32" x14ac:dyDescent="0.25">
      <c r="A42" s="192" t="s">
        <v>349</v>
      </c>
      <c r="B42" s="11">
        <v>0</v>
      </c>
      <c r="C42" s="12">
        <v>0</v>
      </c>
      <c r="D42" s="12">
        <v>2</v>
      </c>
      <c r="E42" s="12">
        <v>1</v>
      </c>
      <c r="F42" s="12">
        <v>2</v>
      </c>
      <c r="G42" s="12">
        <v>1</v>
      </c>
      <c r="H42" s="12">
        <v>3</v>
      </c>
      <c r="I42" s="12">
        <v>0</v>
      </c>
      <c r="J42" s="12">
        <v>0</v>
      </c>
      <c r="K42" s="12">
        <v>5</v>
      </c>
      <c r="L42" s="12">
        <v>1</v>
      </c>
      <c r="M42" s="12">
        <v>1</v>
      </c>
      <c r="N42" s="12">
        <v>1</v>
      </c>
      <c r="O42" s="12">
        <v>0</v>
      </c>
      <c r="P42" s="12">
        <v>0</v>
      </c>
      <c r="Q42" s="12">
        <v>0</v>
      </c>
      <c r="R42" s="12">
        <v>3</v>
      </c>
      <c r="S42" s="12">
        <v>2</v>
      </c>
      <c r="T42" s="12">
        <v>2</v>
      </c>
      <c r="U42" s="12">
        <v>5</v>
      </c>
      <c r="V42" s="12">
        <v>3</v>
      </c>
      <c r="W42" s="12">
        <v>0</v>
      </c>
      <c r="X42" s="12">
        <v>0</v>
      </c>
      <c r="Y42" s="12">
        <v>5</v>
      </c>
      <c r="Z42" s="12">
        <v>3</v>
      </c>
      <c r="AA42" s="12">
        <v>4</v>
      </c>
      <c r="AB42" s="12">
        <v>1</v>
      </c>
      <c r="AC42" s="12">
        <v>3</v>
      </c>
      <c r="AD42" s="12">
        <v>0</v>
      </c>
      <c r="AE42" s="12">
        <v>0</v>
      </c>
      <c r="AF42" s="192">
        <f ca="1">SUM(B42:AF42)</f>
        <v>0</v>
      </c>
    </row>
    <row r="43" spans="1:32" x14ac:dyDescent="0.25">
      <c r="A43" s="185" t="s">
        <v>350</v>
      </c>
      <c r="B43" s="204">
        <f>SUM(B41+B42)</f>
        <v>2</v>
      </c>
      <c r="C43" s="205">
        <f t="shared" ref="C43:AE43" si="6">SUM(C41+C42)</f>
        <v>1</v>
      </c>
      <c r="D43" s="205">
        <f>SUM(D41+D42)</f>
        <v>2</v>
      </c>
      <c r="E43" s="205">
        <f t="shared" si="6"/>
        <v>1</v>
      </c>
      <c r="F43" s="205">
        <f t="shared" si="6"/>
        <v>5</v>
      </c>
      <c r="G43" s="205">
        <f t="shared" si="6"/>
        <v>1</v>
      </c>
      <c r="H43" s="205">
        <f t="shared" si="6"/>
        <v>5</v>
      </c>
      <c r="I43" s="205">
        <f t="shared" si="6"/>
        <v>1</v>
      </c>
      <c r="J43" s="205">
        <f t="shared" si="6"/>
        <v>2</v>
      </c>
      <c r="K43" s="205">
        <f t="shared" si="6"/>
        <v>5</v>
      </c>
      <c r="L43" s="205">
        <f t="shared" si="6"/>
        <v>1</v>
      </c>
      <c r="M43" s="205">
        <f t="shared" si="6"/>
        <v>1</v>
      </c>
      <c r="N43" s="205">
        <f t="shared" si="6"/>
        <v>1</v>
      </c>
      <c r="O43" s="205">
        <f t="shared" si="6"/>
        <v>3</v>
      </c>
      <c r="P43" s="205">
        <f t="shared" si="6"/>
        <v>2</v>
      </c>
      <c r="Q43" s="205">
        <f t="shared" si="6"/>
        <v>0</v>
      </c>
      <c r="R43" s="205">
        <f t="shared" si="6"/>
        <v>3</v>
      </c>
      <c r="S43" s="205">
        <f t="shared" si="6"/>
        <v>3</v>
      </c>
      <c r="T43" s="205">
        <f t="shared" si="6"/>
        <v>3</v>
      </c>
      <c r="U43" s="205">
        <f t="shared" si="6"/>
        <v>5</v>
      </c>
      <c r="V43" s="205">
        <f t="shared" si="6"/>
        <v>4</v>
      </c>
      <c r="W43" s="205">
        <f t="shared" si="6"/>
        <v>0</v>
      </c>
      <c r="X43" s="205">
        <f t="shared" si="6"/>
        <v>1</v>
      </c>
      <c r="Y43" s="205">
        <f t="shared" si="6"/>
        <v>5</v>
      </c>
      <c r="Z43" s="205">
        <f t="shared" si="6"/>
        <v>3</v>
      </c>
      <c r="AA43" s="205">
        <f t="shared" si="6"/>
        <v>7</v>
      </c>
      <c r="AB43" s="205">
        <f t="shared" si="6"/>
        <v>2</v>
      </c>
      <c r="AC43" s="205">
        <f t="shared" si="6"/>
        <v>7</v>
      </c>
      <c r="AD43" s="205">
        <f t="shared" si="6"/>
        <v>0</v>
      </c>
      <c r="AE43" s="205">
        <f t="shared" si="6"/>
        <v>0</v>
      </c>
      <c r="AF43" s="193">
        <f ca="1">SUM(AF41+AF42)</f>
        <v>0</v>
      </c>
    </row>
    <row r="44" spans="1:32" x14ac:dyDescent="0.25">
      <c r="H44" t="s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CB732-7368-4A70-91D7-25C569134B0A}">
  <sheetPr>
    <tabColor rgb="FF002060"/>
  </sheetPr>
  <dimension ref="A1:AG43"/>
  <sheetViews>
    <sheetView workbookViewId="0">
      <pane xSplit="1" ySplit="1" topLeftCell="S13" activePane="bottomRight" state="frozen"/>
      <selection pane="topRight"/>
      <selection pane="bottomLeft"/>
      <selection pane="bottomRight" activeCell="U21" sqref="U21"/>
    </sheetView>
  </sheetViews>
  <sheetFormatPr defaultColWidth="14.7109375" defaultRowHeight="15" x14ac:dyDescent="0.25"/>
  <cols>
    <col min="1" max="1" width="30.7109375" customWidth="1"/>
  </cols>
  <sheetData>
    <row r="1" spans="1:33" ht="23.25" x14ac:dyDescent="0.25">
      <c r="A1" s="613">
        <v>2019</v>
      </c>
      <c r="B1" s="619">
        <v>43282</v>
      </c>
      <c r="C1" s="575">
        <v>43283</v>
      </c>
      <c r="D1" s="575">
        <v>43284</v>
      </c>
      <c r="E1" s="575">
        <v>43285</v>
      </c>
      <c r="F1" s="575">
        <v>43286</v>
      </c>
      <c r="G1" s="575">
        <v>43287</v>
      </c>
      <c r="H1" s="575">
        <v>43288</v>
      </c>
      <c r="I1" s="575">
        <v>43289</v>
      </c>
      <c r="J1" s="575">
        <v>43290</v>
      </c>
      <c r="K1" s="575">
        <v>43291</v>
      </c>
      <c r="L1" s="575">
        <v>43292</v>
      </c>
      <c r="M1" s="575">
        <v>43293</v>
      </c>
      <c r="N1" s="575">
        <v>43294</v>
      </c>
      <c r="O1" s="575">
        <v>43295</v>
      </c>
      <c r="P1" s="575">
        <v>43296</v>
      </c>
      <c r="Q1" s="575">
        <v>43297</v>
      </c>
      <c r="R1" s="575">
        <v>43298</v>
      </c>
      <c r="S1" s="575">
        <v>43299</v>
      </c>
      <c r="T1" s="575">
        <v>43300</v>
      </c>
      <c r="U1" s="575">
        <v>43301</v>
      </c>
      <c r="V1" s="575">
        <v>43302</v>
      </c>
      <c r="W1" s="575">
        <v>43303</v>
      </c>
      <c r="X1" s="575">
        <v>43304</v>
      </c>
      <c r="Y1" s="575">
        <v>43305</v>
      </c>
      <c r="Z1" s="575">
        <v>43306</v>
      </c>
      <c r="AA1" s="575">
        <v>43307</v>
      </c>
      <c r="AB1" s="575">
        <v>43308</v>
      </c>
      <c r="AC1" s="576">
        <v>43309</v>
      </c>
      <c r="AD1" s="576">
        <v>43310</v>
      </c>
      <c r="AE1" s="576">
        <v>43311</v>
      </c>
      <c r="AF1" s="650">
        <v>43312</v>
      </c>
      <c r="AG1" s="213" t="s">
        <v>344</v>
      </c>
    </row>
    <row r="2" spans="1:33" x14ac:dyDescent="0.25">
      <c r="A2" s="170" t="s">
        <v>110</v>
      </c>
      <c r="B2" s="110">
        <v>9</v>
      </c>
      <c r="C2" s="110">
        <v>2</v>
      </c>
      <c r="D2" s="110">
        <v>10</v>
      </c>
      <c r="E2" s="110">
        <v>3</v>
      </c>
      <c r="F2" s="110">
        <v>7</v>
      </c>
      <c r="G2" s="110">
        <v>3</v>
      </c>
      <c r="H2" s="110">
        <v>0</v>
      </c>
      <c r="I2" s="110">
        <v>12</v>
      </c>
      <c r="J2" s="110">
        <v>11</v>
      </c>
      <c r="K2" s="110">
        <v>7</v>
      </c>
      <c r="L2" s="110">
        <v>2</v>
      </c>
      <c r="M2" s="110">
        <v>2</v>
      </c>
      <c r="N2" s="110">
        <v>2</v>
      </c>
      <c r="O2" s="110">
        <v>3</v>
      </c>
      <c r="P2" s="110">
        <v>7</v>
      </c>
      <c r="Q2" s="110">
        <v>8</v>
      </c>
      <c r="R2" s="110">
        <v>14</v>
      </c>
      <c r="S2" s="110">
        <v>10</v>
      </c>
      <c r="T2" s="110">
        <v>6</v>
      </c>
      <c r="U2" s="110">
        <v>2</v>
      </c>
      <c r="V2" s="110">
        <v>4</v>
      </c>
      <c r="W2" s="110">
        <v>8</v>
      </c>
      <c r="X2" s="110">
        <v>5</v>
      </c>
      <c r="Y2" s="110">
        <v>5</v>
      </c>
      <c r="Z2" s="110">
        <v>6</v>
      </c>
      <c r="AA2" s="110">
        <v>5</v>
      </c>
      <c r="AB2" s="110">
        <v>2</v>
      </c>
      <c r="AC2" s="110">
        <v>5</v>
      </c>
      <c r="AD2" s="110">
        <v>0</v>
      </c>
      <c r="AE2" s="110">
        <v>3</v>
      </c>
      <c r="AF2" s="110">
        <v>2</v>
      </c>
      <c r="AG2" s="673">
        <f>SUM(B2:AF2)</f>
        <v>165</v>
      </c>
    </row>
    <row r="3" spans="1:33" x14ac:dyDescent="0.25">
      <c r="A3" s="162" t="s">
        <v>327</v>
      </c>
      <c r="B3" s="110">
        <v>2</v>
      </c>
      <c r="C3" s="110">
        <v>0</v>
      </c>
      <c r="D3" s="110">
        <v>2</v>
      </c>
      <c r="E3" s="110">
        <v>0</v>
      </c>
      <c r="F3" s="110">
        <v>0</v>
      </c>
      <c r="G3" s="110">
        <v>1</v>
      </c>
      <c r="H3" s="110">
        <v>0</v>
      </c>
      <c r="I3" s="110">
        <v>0</v>
      </c>
      <c r="J3" s="110">
        <v>1</v>
      </c>
      <c r="K3" s="110">
        <v>0</v>
      </c>
      <c r="L3" s="110">
        <v>0</v>
      </c>
      <c r="M3" s="110">
        <v>0</v>
      </c>
      <c r="N3" s="110">
        <v>0</v>
      </c>
      <c r="O3" s="110">
        <v>0</v>
      </c>
      <c r="P3" s="110">
        <v>0</v>
      </c>
      <c r="Q3" s="110">
        <v>0</v>
      </c>
      <c r="R3" s="110">
        <v>0</v>
      </c>
      <c r="S3" s="110">
        <v>2</v>
      </c>
      <c r="T3" s="110">
        <v>1</v>
      </c>
      <c r="U3" s="110">
        <v>1</v>
      </c>
      <c r="V3" s="110">
        <v>0</v>
      </c>
      <c r="W3" s="110">
        <v>2</v>
      </c>
      <c r="X3" s="110">
        <v>1</v>
      </c>
      <c r="Y3" s="110">
        <v>0</v>
      </c>
      <c r="Z3" s="110">
        <v>0</v>
      </c>
      <c r="AA3" s="110">
        <v>0</v>
      </c>
      <c r="AB3" s="110">
        <v>0</v>
      </c>
      <c r="AC3" s="110">
        <v>0</v>
      </c>
      <c r="AD3" s="110">
        <v>0</v>
      </c>
      <c r="AE3" s="110">
        <v>0</v>
      </c>
      <c r="AF3" s="112">
        <v>0</v>
      </c>
      <c r="AG3" s="152">
        <f t="shared" ref="AG3:AG13" si="0">SUM(B3:AF3)</f>
        <v>13</v>
      </c>
    </row>
    <row r="4" spans="1:33" x14ac:dyDescent="0.25">
      <c r="A4" s="162" t="s">
        <v>328</v>
      </c>
      <c r="B4" s="110">
        <v>4</v>
      </c>
      <c r="C4" s="110">
        <v>1</v>
      </c>
      <c r="D4" s="110">
        <v>4</v>
      </c>
      <c r="E4" s="110">
        <v>3</v>
      </c>
      <c r="F4" s="110">
        <v>4</v>
      </c>
      <c r="G4" s="110">
        <v>0</v>
      </c>
      <c r="H4" s="110">
        <v>0</v>
      </c>
      <c r="I4" s="110">
        <v>1</v>
      </c>
      <c r="J4" s="110">
        <v>3</v>
      </c>
      <c r="K4" s="110">
        <v>4</v>
      </c>
      <c r="L4" s="110">
        <v>0</v>
      </c>
      <c r="M4" s="110">
        <v>1</v>
      </c>
      <c r="N4" s="110">
        <v>1</v>
      </c>
      <c r="O4" s="110">
        <v>3</v>
      </c>
      <c r="P4" s="110">
        <v>3</v>
      </c>
      <c r="Q4" s="110">
        <v>4</v>
      </c>
      <c r="R4" s="110">
        <v>4</v>
      </c>
      <c r="S4" s="110">
        <v>2</v>
      </c>
      <c r="T4" s="110">
        <v>0</v>
      </c>
      <c r="U4" s="110">
        <v>1</v>
      </c>
      <c r="V4" s="110">
        <v>1</v>
      </c>
      <c r="W4" s="110">
        <v>2</v>
      </c>
      <c r="X4" s="110">
        <v>2</v>
      </c>
      <c r="Y4" s="110">
        <v>1</v>
      </c>
      <c r="Z4" s="110">
        <v>2</v>
      </c>
      <c r="AA4" s="110">
        <v>1</v>
      </c>
      <c r="AB4" s="110">
        <v>0</v>
      </c>
      <c r="AC4" s="110">
        <v>4</v>
      </c>
      <c r="AD4" s="110">
        <v>0</v>
      </c>
      <c r="AE4" s="110">
        <v>2</v>
      </c>
      <c r="AF4" s="112">
        <v>0</v>
      </c>
      <c r="AG4" s="152">
        <f t="shared" si="0"/>
        <v>58</v>
      </c>
    </row>
    <row r="5" spans="1:33" x14ac:dyDescent="0.25">
      <c r="A5" s="162" t="s">
        <v>329</v>
      </c>
      <c r="B5" s="110">
        <v>3</v>
      </c>
      <c r="C5" s="110">
        <v>1</v>
      </c>
      <c r="D5" s="110">
        <v>2</v>
      </c>
      <c r="E5" s="110">
        <v>0</v>
      </c>
      <c r="F5" s="110">
        <v>3</v>
      </c>
      <c r="G5" s="110">
        <v>2</v>
      </c>
      <c r="H5" s="110">
        <v>0</v>
      </c>
      <c r="I5" s="110">
        <v>11</v>
      </c>
      <c r="J5" s="110">
        <v>7</v>
      </c>
      <c r="K5" s="110">
        <v>3</v>
      </c>
      <c r="L5" s="110">
        <v>2</v>
      </c>
      <c r="M5" s="110">
        <v>1</v>
      </c>
      <c r="N5" s="110">
        <v>1</v>
      </c>
      <c r="O5" s="110">
        <v>0</v>
      </c>
      <c r="P5" s="110">
        <v>4</v>
      </c>
      <c r="Q5" s="110">
        <v>4</v>
      </c>
      <c r="R5" s="110">
        <v>10</v>
      </c>
      <c r="S5" s="110">
        <v>6</v>
      </c>
      <c r="T5" s="110">
        <v>5</v>
      </c>
      <c r="U5" s="110">
        <v>0</v>
      </c>
      <c r="V5" s="110">
        <v>3</v>
      </c>
      <c r="W5" s="110">
        <v>4</v>
      </c>
      <c r="X5" s="110">
        <v>2</v>
      </c>
      <c r="Y5" s="110">
        <v>4</v>
      </c>
      <c r="Z5" s="110">
        <v>4</v>
      </c>
      <c r="AA5" s="110">
        <v>4</v>
      </c>
      <c r="AB5" s="110">
        <v>2</v>
      </c>
      <c r="AC5" s="110">
        <v>1</v>
      </c>
      <c r="AD5" s="110">
        <v>0</v>
      </c>
      <c r="AE5" s="110">
        <v>1</v>
      </c>
      <c r="AF5" s="112">
        <v>2</v>
      </c>
      <c r="AG5" s="152">
        <f t="shared" si="0"/>
        <v>92</v>
      </c>
    </row>
    <row r="6" spans="1:33" x14ac:dyDescent="0.25">
      <c r="A6" s="162" t="s">
        <v>330</v>
      </c>
      <c r="B6" s="110">
        <v>0</v>
      </c>
      <c r="C6" s="110">
        <v>0</v>
      </c>
      <c r="D6" s="110">
        <v>2</v>
      </c>
      <c r="E6" s="110">
        <v>0</v>
      </c>
      <c r="F6" s="110">
        <v>0</v>
      </c>
      <c r="G6" s="110">
        <v>0</v>
      </c>
      <c r="H6" s="110">
        <v>0</v>
      </c>
      <c r="I6" s="110">
        <v>0</v>
      </c>
      <c r="J6" s="110">
        <v>0</v>
      </c>
      <c r="K6" s="110">
        <v>0</v>
      </c>
      <c r="L6" s="110">
        <v>0</v>
      </c>
      <c r="M6" s="110">
        <v>0</v>
      </c>
      <c r="N6" s="110">
        <v>0</v>
      </c>
      <c r="O6" s="110">
        <v>0</v>
      </c>
      <c r="P6" s="110">
        <v>0</v>
      </c>
      <c r="Q6" s="110">
        <v>0</v>
      </c>
      <c r="R6" s="110">
        <v>0</v>
      </c>
      <c r="S6" s="110">
        <v>0</v>
      </c>
      <c r="T6" s="110">
        <v>0</v>
      </c>
      <c r="U6" s="110">
        <v>0</v>
      </c>
      <c r="V6" s="110">
        <v>0</v>
      </c>
      <c r="W6" s="110">
        <v>0</v>
      </c>
      <c r="X6" s="110">
        <v>0</v>
      </c>
      <c r="Y6" s="110">
        <v>0</v>
      </c>
      <c r="Z6" s="110">
        <v>0</v>
      </c>
      <c r="AA6" s="110">
        <v>0</v>
      </c>
      <c r="AB6" s="110">
        <v>0</v>
      </c>
      <c r="AC6" s="110">
        <v>0</v>
      </c>
      <c r="AD6" s="110">
        <v>0</v>
      </c>
      <c r="AE6" s="110">
        <v>0</v>
      </c>
      <c r="AF6" s="112">
        <v>0</v>
      </c>
      <c r="AG6" s="152">
        <f t="shared" si="0"/>
        <v>2</v>
      </c>
    </row>
    <row r="7" spans="1:33" x14ac:dyDescent="0.25">
      <c r="A7" s="163" t="s">
        <v>331</v>
      </c>
      <c r="B7" s="123">
        <v>4</v>
      </c>
      <c r="C7" s="123">
        <v>2</v>
      </c>
      <c r="D7" s="123">
        <v>3</v>
      </c>
      <c r="E7" s="123">
        <v>0</v>
      </c>
      <c r="F7" s="123">
        <v>0</v>
      </c>
      <c r="G7" s="123">
        <v>0</v>
      </c>
      <c r="H7" s="123">
        <v>1</v>
      </c>
      <c r="I7" s="123">
        <v>8</v>
      </c>
      <c r="J7" s="123">
        <v>7</v>
      </c>
      <c r="K7" s="123">
        <v>2</v>
      </c>
      <c r="L7" s="123">
        <v>1</v>
      </c>
      <c r="M7" s="123">
        <v>2</v>
      </c>
      <c r="N7" s="123">
        <v>0</v>
      </c>
      <c r="O7" s="123">
        <v>0</v>
      </c>
      <c r="P7" s="123">
        <v>4</v>
      </c>
      <c r="Q7" s="123">
        <v>5</v>
      </c>
      <c r="R7" s="123">
        <v>5</v>
      </c>
      <c r="S7" s="123">
        <v>11</v>
      </c>
      <c r="T7" s="123">
        <v>7</v>
      </c>
      <c r="U7" s="123">
        <v>0</v>
      </c>
      <c r="V7" s="123">
        <v>0</v>
      </c>
      <c r="W7" s="123">
        <v>5</v>
      </c>
      <c r="X7" s="123">
        <v>1</v>
      </c>
      <c r="Y7" s="123">
        <v>1</v>
      </c>
      <c r="Z7" s="123">
        <v>7</v>
      </c>
      <c r="AA7" s="123">
        <v>3</v>
      </c>
      <c r="AB7" s="123">
        <v>0</v>
      </c>
      <c r="AC7" s="123">
        <v>0</v>
      </c>
      <c r="AD7" s="123">
        <v>5</v>
      </c>
      <c r="AE7" s="123">
        <v>1</v>
      </c>
      <c r="AF7" s="123">
        <v>1</v>
      </c>
      <c r="AG7" s="154">
        <f t="shared" si="0"/>
        <v>86</v>
      </c>
    </row>
    <row r="8" spans="1:33" x14ac:dyDescent="0.25">
      <c r="A8" s="163" t="s">
        <v>332</v>
      </c>
      <c r="B8" s="123">
        <v>6</v>
      </c>
      <c r="C8" s="123">
        <v>4</v>
      </c>
      <c r="D8" s="123">
        <v>2</v>
      </c>
      <c r="E8" s="123">
        <v>0</v>
      </c>
      <c r="F8" s="123">
        <v>0</v>
      </c>
      <c r="G8" s="123">
        <v>0</v>
      </c>
      <c r="H8" s="123">
        <v>0</v>
      </c>
      <c r="I8" s="123">
        <v>3</v>
      </c>
      <c r="J8" s="123">
        <v>4</v>
      </c>
      <c r="K8" s="123">
        <v>2</v>
      </c>
      <c r="L8" s="123">
        <v>5</v>
      </c>
      <c r="M8" s="123">
        <v>2</v>
      </c>
      <c r="N8" s="123">
        <v>6</v>
      </c>
      <c r="O8" s="123">
        <v>0</v>
      </c>
      <c r="P8" s="123">
        <v>3</v>
      </c>
      <c r="Q8" s="123">
        <v>3</v>
      </c>
      <c r="R8" s="123">
        <v>3</v>
      </c>
      <c r="S8" s="123">
        <v>5</v>
      </c>
      <c r="T8" s="123">
        <v>9</v>
      </c>
      <c r="U8" s="123">
        <v>5</v>
      </c>
      <c r="V8" s="123">
        <v>0</v>
      </c>
      <c r="W8" s="123">
        <v>1</v>
      </c>
      <c r="X8" s="123">
        <v>7</v>
      </c>
      <c r="Y8" s="123">
        <v>5</v>
      </c>
      <c r="Z8" s="123">
        <v>2</v>
      </c>
      <c r="AA8" s="123">
        <v>3</v>
      </c>
      <c r="AB8" s="123">
        <v>0</v>
      </c>
      <c r="AC8" s="123">
        <v>0</v>
      </c>
      <c r="AD8" s="123">
        <v>0</v>
      </c>
      <c r="AE8" s="123">
        <v>1</v>
      </c>
      <c r="AF8" s="125">
        <v>4</v>
      </c>
      <c r="AG8" s="154">
        <f t="shared" si="0"/>
        <v>85</v>
      </c>
    </row>
    <row r="9" spans="1:33" x14ac:dyDescent="0.25">
      <c r="A9" s="163" t="s">
        <v>333</v>
      </c>
      <c r="B9" s="123">
        <v>0</v>
      </c>
      <c r="C9" s="123">
        <v>0</v>
      </c>
      <c r="D9" s="123">
        <v>0</v>
      </c>
      <c r="E9" s="123">
        <v>0</v>
      </c>
      <c r="F9" s="123">
        <v>0</v>
      </c>
      <c r="G9" s="123">
        <v>0</v>
      </c>
      <c r="H9" s="123">
        <v>0</v>
      </c>
      <c r="I9" s="123">
        <v>0</v>
      </c>
      <c r="J9" s="123">
        <v>1</v>
      </c>
      <c r="K9" s="123">
        <v>0</v>
      </c>
      <c r="L9" s="123">
        <v>0</v>
      </c>
      <c r="M9" s="123">
        <v>0</v>
      </c>
      <c r="N9" s="123">
        <v>0</v>
      </c>
      <c r="O9" s="123">
        <v>0</v>
      </c>
      <c r="P9" s="123">
        <v>0</v>
      </c>
      <c r="Q9" s="123">
        <v>0</v>
      </c>
      <c r="R9" s="123">
        <v>0</v>
      </c>
      <c r="S9" s="123">
        <v>0</v>
      </c>
      <c r="T9" s="123">
        <v>0</v>
      </c>
      <c r="U9" s="123">
        <v>1</v>
      </c>
      <c r="V9" s="123">
        <v>0</v>
      </c>
      <c r="W9" s="123">
        <v>0</v>
      </c>
      <c r="X9" s="123">
        <v>0</v>
      </c>
      <c r="Y9" s="123">
        <v>0</v>
      </c>
      <c r="Z9" s="123">
        <v>0</v>
      </c>
      <c r="AA9" s="123">
        <v>0</v>
      </c>
      <c r="AB9" s="123">
        <v>0</v>
      </c>
      <c r="AC9" s="123">
        <v>0</v>
      </c>
      <c r="AD9" s="123">
        <v>0</v>
      </c>
      <c r="AE9" s="123">
        <v>0</v>
      </c>
      <c r="AF9" s="123">
        <v>1</v>
      </c>
      <c r="AG9" s="154">
        <f t="shared" si="0"/>
        <v>3</v>
      </c>
    </row>
    <row r="10" spans="1:33" x14ac:dyDescent="0.25">
      <c r="A10" s="164" t="s">
        <v>334</v>
      </c>
      <c r="B10" s="141"/>
      <c r="C10" s="141">
        <v>1</v>
      </c>
      <c r="D10" s="141">
        <v>2</v>
      </c>
      <c r="E10" s="141">
        <v>0</v>
      </c>
      <c r="F10" s="141">
        <v>0</v>
      </c>
      <c r="G10" s="141">
        <v>0</v>
      </c>
      <c r="H10" s="141">
        <v>0</v>
      </c>
      <c r="I10" s="141">
        <v>0</v>
      </c>
      <c r="J10" s="141">
        <v>2</v>
      </c>
      <c r="K10" s="141">
        <v>0</v>
      </c>
      <c r="L10" s="141">
        <v>0</v>
      </c>
      <c r="M10" s="141">
        <v>0</v>
      </c>
      <c r="N10" s="141">
        <v>0</v>
      </c>
      <c r="O10" s="141">
        <v>0</v>
      </c>
      <c r="P10" s="141">
        <v>0</v>
      </c>
      <c r="Q10" s="141">
        <v>0</v>
      </c>
      <c r="R10" s="141">
        <v>1</v>
      </c>
      <c r="S10" s="141">
        <v>4</v>
      </c>
      <c r="T10" s="141">
        <v>0</v>
      </c>
      <c r="U10" s="141">
        <v>1</v>
      </c>
      <c r="V10" s="141">
        <v>0</v>
      </c>
      <c r="W10" s="141">
        <v>0</v>
      </c>
      <c r="X10" s="141">
        <v>1</v>
      </c>
      <c r="Y10" s="141">
        <v>1</v>
      </c>
      <c r="Z10" s="141">
        <v>3</v>
      </c>
      <c r="AA10" s="141">
        <v>1</v>
      </c>
      <c r="AB10" s="141">
        <v>0</v>
      </c>
      <c r="AC10" s="141">
        <v>0</v>
      </c>
      <c r="AD10" s="141">
        <v>0</v>
      </c>
      <c r="AE10" s="141">
        <v>1</v>
      </c>
      <c r="AF10" s="143">
        <v>1</v>
      </c>
      <c r="AG10" s="155">
        <f t="shared" si="0"/>
        <v>19</v>
      </c>
    </row>
    <row r="11" spans="1:33" x14ac:dyDescent="0.25">
      <c r="A11" s="164" t="s">
        <v>335</v>
      </c>
      <c r="B11" s="1018"/>
      <c r="C11" s="1018">
        <v>5331</v>
      </c>
      <c r="D11" s="1018">
        <v>49118</v>
      </c>
      <c r="E11" s="1018">
        <v>0</v>
      </c>
      <c r="F11" s="1018">
        <v>0</v>
      </c>
      <c r="G11" s="1018">
        <v>0</v>
      </c>
      <c r="H11" s="1018">
        <v>0</v>
      </c>
      <c r="I11" s="1018">
        <v>0</v>
      </c>
      <c r="J11" s="1018">
        <v>30568</v>
      </c>
      <c r="K11" s="1018">
        <v>0</v>
      </c>
      <c r="L11" s="1018">
        <v>550</v>
      </c>
      <c r="M11" s="1018">
        <v>0</v>
      </c>
      <c r="N11" s="1018">
        <v>0</v>
      </c>
      <c r="O11" s="1018">
        <v>0</v>
      </c>
      <c r="P11" s="1018">
        <v>0</v>
      </c>
      <c r="Q11" s="1018">
        <v>526</v>
      </c>
      <c r="R11" s="1018">
        <v>14594</v>
      </c>
      <c r="S11" s="1018">
        <v>127841</v>
      </c>
      <c r="T11" s="1018">
        <v>0</v>
      </c>
      <c r="U11" s="1018">
        <v>6727</v>
      </c>
      <c r="V11" s="1018">
        <v>0</v>
      </c>
      <c r="W11" s="1018">
        <v>0</v>
      </c>
      <c r="X11" s="1018">
        <v>54378</v>
      </c>
      <c r="Y11" s="1018">
        <v>5500</v>
      </c>
      <c r="Z11" s="1018">
        <v>29085</v>
      </c>
      <c r="AA11" s="1018">
        <v>40834</v>
      </c>
      <c r="AB11" s="1018">
        <v>0</v>
      </c>
      <c r="AC11" s="1018">
        <v>0</v>
      </c>
      <c r="AD11" s="1020">
        <v>0</v>
      </c>
      <c r="AE11" s="1020">
        <v>23219</v>
      </c>
      <c r="AF11" s="1021">
        <v>5898</v>
      </c>
      <c r="AG11" s="584">
        <f t="shared" si="0"/>
        <v>394169</v>
      </c>
    </row>
    <row r="12" spans="1:33" x14ac:dyDescent="0.25">
      <c r="A12" s="164" t="s">
        <v>336</v>
      </c>
      <c r="B12" s="141">
        <v>0</v>
      </c>
      <c r="C12" s="141">
        <v>0</v>
      </c>
      <c r="D12" s="141">
        <v>0</v>
      </c>
      <c r="E12" s="141">
        <v>0</v>
      </c>
      <c r="F12" s="141">
        <v>0</v>
      </c>
      <c r="G12" s="141">
        <v>0</v>
      </c>
      <c r="H12" s="141">
        <v>0</v>
      </c>
      <c r="I12" s="141">
        <v>0</v>
      </c>
      <c r="J12" s="141">
        <v>0</v>
      </c>
      <c r="K12" s="141">
        <v>0</v>
      </c>
      <c r="L12" s="141">
        <v>0</v>
      </c>
      <c r="M12" s="141">
        <v>0</v>
      </c>
      <c r="N12" s="141">
        <v>0</v>
      </c>
      <c r="O12" s="141">
        <v>0</v>
      </c>
      <c r="P12" s="141">
        <v>0</v>
      </c>
      <c r="Q12" s="141">
        <v>0</v>
      </c>
      <c r="R12" s="141">
        <v>0</v>
      </c>
      <c r="S12" s="141">
        <v>0</v>
      </c>
      <c r="T12" s="141">
        <v>0</v>
      </c>
      <c r="U12" s="141">
        <v>0</v>
      </c>
      <c r="V12" s="141">
        <v>0</v>
      </c>
      <c r="W12" s="141">
        <v>0</v>
      </c>
      <c r="X12" s="141">
        <v>0</v>
      </c>
      <c r="Y12" s="141">
        <v>0</v>
      </c>
      <c r="Z12" s="141">
        <v>1</v>
      </c>
      <c r="AA12" s="141">
        <v>0</v>
      </c>
      <c r="AB12" s="141">
        <v>0</v>
      </c>
      <c r="AC12" s="141">
        <v>0</v>
      </c>
      <c r="AD12" s="141">
        <v>0</v>
      </c>
      <c r="AE12" s="141">
        <v>0</v>
      </c>
      <c r="AF12" s="141">
        <v>6</v>
      </c>
      <c r="AG12" s="155">
        <f t="shared" si="0"/>
        <v>7</v>
      </c>
    </row>
    <row r="13" spans="1:33" x14ac:dyDescent="0.25">
      <c r="A13" s="164" t="s">
        <v>338</v>
      </c>
      <c r="B13" s="1018">
        <v>0</v>
      </c>
      <c r="C13" s="1018">
        <v>0</v>
      </c>
      <c r="D13" s="1018">
        <v>0</v>
      </c>
      <c r="E13" s="1018">
        <v>0</v>
      </c>
      <c r="F13" s="1018">
        <v>0</v>
      </c>
      <c r="G13" s="1018">
        <v>0</v>
      </c>
      <c r="H13" s="1018">
        <v>0</v>
      </c>
      <c r="I13" s="1018">
        <v>0</v>
      </c>
      <c r="J13" s="1018">
        <v>0</v>
      </c>
      <c r="K13" s="1018">
        <v>0</v>
      </c>
      <c r="L13" s="1018">
        <v>0</v>
      </c>
      <c r="M13" s="1018">
        <v>0</v>
      </c>
      <c r="N13" s="1018">
        <v>0</v>
      </c>
      <c r="O13" s="1018">
        <v>0</v>
      </c>
      <c r="P13" s="1018">
        <v>0</v>
      </c>
      <c r="Q13" s="1018">
        <v>0</v>
      </c>
      <c r="R13" s="1018">
        <v>0</v>
      </c>
      <c r="S13" s="1018">
        <v>0</v>
      </c>
      <c r="T13" s="1018">
        <v>0</v>
      </c>
      <c r="U13" s="1018">
        <v>0</v>
      </c>
      <c r="V13" s="1018">
        <v>0</v>
      </c>
      <c r="W13" s="1018">
        <v>0</v>
      </c>
      <c r="X13" s="1018">
        <v>0</v>
      </c>
      <c r="Y13" s="1018">
        <v>0</v>
      </c>
      <c r="Z13" s="1018">
        <v>9367</v>
      </c>
      <c r="AA13" s="1018">
        <v>0</v>
      </c>
      <c r="AB13" s="1018">
        <v>0</v>
      </c>
      <c r="AC13" s="1018">
        <v>0</v>
      </c>
      <c r="AD13" s="1018">
        <v>0</v>
      </c>
      <c r="AE13" s="1018">
        <v>0</v>
      </c>
      <c r="AF13" s="1018">
        <v>33373</v>
      </c>
      <c r="AG13" s="674">
        <f t="shared" si="0"/>
        <v>42740</v>
      </c>
    </row>
    <row r="14" spans="1:33" x14ac:dyDescent="0.25">
      <c r="A14" s="164" t="s">
        <v>339</v>
      </c>
      <c r="B14" s="141"/>
      <c r="C14" s="141">
        <v>1</v>
      </c>
      <c r="D14" s="141">
        <v>2</v>
      </c>
      <c r="E14" s="141">
        <v>0</v>
      </c>
      <c r="F14" s="141">
        <v>0</v>
      </c>
      <c r="G14" s="141">
        <v>0</v>
      </c>
      <c r="H14" s="141">
        <v>0</v>
      </c>
      <c r="I14" s="141">
        <v>0</v>
      </c>
      <c r="J14" s="141">
        <v>2</v>
      </c>
      <c r="K14" s="141">
        <v>0</v>
      </c>
      <c r="L14" s="141">
        <v>0</v>
      </c>
      <c r="M14" s="141">
        <v>0</v>
      </c>
      <c r="N14" s="141">
        <v>0</v>
      </c>
      <c r="O14" s="141">
        <v>0</v>
      </c>
      <c r="P14" s="141">
        <v>0</v>
      </c>
      <c r="Q14" s="141">
        <v>0</v>
      </c>
      <c r="R14" s="141">
        <v>1</v>
      </c>
      <c r="S14" s="141">
        <v>4</v>
      </c>
      <c r="T14" s="141">
        <v>0</v>
      </c>
      <c r="U14" s="141">
        <v>1</v>
      </c>
      <c r="V14" s="141">
        <v>0</v>
      </c>
      <c r="W14" s="141">
        <v>0</v>
      </c>
      <c r="X14" s="141">
        <v>1</v>
      </c>
      <c r="Y14" s="141">
        <v>1</v>
      </c>
      <c r="Z14" s="141">
        <v>2</v>
      </c>
      <c r="AA14" s="141">
        <v>1</v>
      </c>
      <c r="AB14" s="141">
        <v>0</v>
      </c>
      <c r="AC14" s="141">
        <v>0</v>
      </c>
      <c r="AD14" s="141">
        <v>0</v>
      </c>
      <c r="AE14" s="141">
        <v>1</v>
      </c>
      <c r="AF14" s="143">
        <v>-5</v>
      </c>
      <c r="AG14" s="675">
        <f>SUM(B14:AF14)</f>
        <v>12</v>
      </c>
    </row>
    <row r="15" spans="1:33" x14ac:dyDescent="0.25">
      <c r="A15" s="164" t="s">
        <v>340</v>
      </c>
      <c r="B15" s="156"/>
      <c r="C15" s="156">
        <v>5331</v>
      </c>
      <c r="D15" s="156">
        <v>49118</v>
      </c>
      <c r="E15" s="156">
        <v>0</v>
      </c>
      <c r="F15" s="156">
        <v>0</v>
      </c>
      <c r="G15" s="156">
        <v>0</v>
      </c>
      <c r="H15" s="544">
        <v>0</v>
      </c>
      <c r="I15" s="544">
        <v>0</v>
      </c>
      <c r="J15" s="156">
        <v>30568</v>
      </c>
      <c r="K15" s="544">
        <v>0</v>
      </c>
      <c r="L15" s="156">
        <v>550</v>
      </c>
      <c r="M15" s="156">
        <v>0</v>
      </c>
      <c r="N15" s="544">
        <v>0</v>
      </c>
      <c r="O15" s="544">
        <v>0</v>
      </c>
      <c r="P15" s="544">
        <v>0</v>
      </c>
      <c r="Q15" s="156">
        <v>526</v>
      </c>
      <c r="R15" s="544">
        <v>14594</v>
      </c>
      <c r="S15" s="544">
        <v>127841</v>
      </c>
      <c r="T15" s="156">
        <v>0</v>
      </c>
      <c r="U15" s="544">
        <v>6727</v>
      </c>
      <c r="V15" s="544">
        <v>0</v>
      </c>
      <c r="W15" s="156">
        <v>0</v>
      </c>
      <c r="X15" s="156">
        <v>54378</v>
      </c>
      <c r="Y15" s="544">
        <v>5500</v>
      </c>
      <c r="Z15" s="544">
        <v>19718</v>
      </c>
      <c r="AA15" s="544">
        <v>40834</v>
      </c>
      <c r="AB15" s="544">
        <v>0</v>
      </c>
      <c r="AC15" s="544">
        <v>0</v>
      </c>
      <c r="AD15" s="1037">
        <v>0</v>
      </c>
      <c r="AE15" s="1037">
        <v>23219</v>
      </c>
      <c r="AF15" s="1038">
        <v>-21975</v>
      </c>
      <c r="AG15" s="160">
        <f>AG11-AG13</f>
        <v>351429</v>
      </c>
    </row>
    <row r="16" spans="1:33" x14ac:dyDescent="0.25">
      <c r="A16" s="656"/>
      <c r="B16" s="572"/>
      <c r="C16" s="572"/>
      <c r="D16" s="572"/>
      <c r="E16" s="572"/>
      <c r="F16" s="572"/>
      <c r="G16" s="572"/>
      <c r="H16" s="572"/>
      <c r="I16" s="572"/>
      <c r="J16" s="572"/>
      <c r="K16" s="572"/>
      <c r="L16" s="572"/>
      <c r="M16" s="572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  <c r="AA16" s="174"/>
      <c r="AB16" s="174"/>
      <c r="AC16" s="174"/>
      <c r="AD16" s="174"/>
      <c r="AE16" s="174"/>
      <c r="AF16" s="174"/>
      <c r="AG16" s="573"/>
    </row>
    <row r="17" spans="1:33" ht="23.25" x14ac:dyDescent="0.25">
      <c r="A17" s="613">
        <v>2024</v>
      </c>
      <c r="B17" s="619">
        <v>43282</v>
      </c>
      <c r="C17" s="575">
        <v>43283</v>
      </c>
      <c r="D17" s="575">
        <v>43284</v>
      </c>
      <c r="E17" s="575">
        <v>43285</v>
      </c>
      <c r="F17" s="575">
        <v>43286</v>
      </c>
      <c r="G17" s="575">
        <v>43287</v>
      </c>
      <c r="H17" s="575">
        <v>43288</v>
      </c>
      <c r="I17" s="575">
        <v>43289</v>
      </c>
      <c r="J17" s="575">
        <v>43290</v>
      </c>
      <c r="K17" s="575">
        <v>43291</v>
      </c>
      <c r="L17" s="575">
        <v>43292</v>
      </c>
      <c r="M17" s="575">
        <v>43293</v>
      </c>
      <c r="N17" s="575">
        <v>43294</v>
      </c>
      <c r="O17" s="575">
        <v>43295</v>
      </c>
      <c r="P17" s="575">
        <v>43296</v>
      </c>
      <c r="Q17" s="575">
        <v>43297</v>
      </c>
      <c r="R17" s="575">
        <v>43298</v>
      </c>
      <c r="S17" s="575">
        <v>43299</v>
      </c>
      <c r="T17" s="575">
        <v>43300</v>
      </c>
      <c r="U17" s="575">
        <v>43301</v>
      </c>
      <c r="V17" s="575">
        <v>43302</v>
      </c>
      <c r="W17" s="575">
        <v>43303</v>
      </c>
      <c r="X17" s="575">
        <v>43304</v>
      </c>
      <c r="Y17" s="575">
        <v>43305</v>
      </c>
      <c r="Z17" s="575">
        <v>43306</v>
      </c>
      <c r="AA17" s="575">
        <v>43307</v>
      </c>
      <c r="AB17" s="575">
        <v>43308</v>
      </c>
      <c r="AC17" s="576">
        <v>43309</v>
      </c>
      <c r="AD17" s="576">
        <v>43310</v>
      </c>
      <c r="AE17" s="576">
        <v>43311</v>
      </c>
      <c r="AF17" s="650">
        <v>43312</v>
      </c>
      <c r="AG17" s="213" t="s">
        <v>344</v>
      </c>
    </row>
    <row r="18" spans="1:33" x14ac:dyDescent="0.25">
      <c r="A18" s="170" t="s">
        <v>110</v>
      </c>
      <c r="B18" s="171">
        <v>2</v>
      </c>
      <c r="C18" s="172">
        <v>4</v>
      </c>
      <c r="D18" s="172">
        <v>8</v>
      </c>
      <c r="E18" s="172">
        <v>4</v>
      </c>
      <c r="F18" s="172">
        <v>7</v>
      </c>
      <c r="G18" s="172">
        <v>7</v>
      </c>
      <c r="H18" s="172">
        <v>4</v>
      </c>
      <c r="I18" s="172">
        <v>9</v>
      </c>
      <c r="J18" s="172">
        <v>10</v>
      </c>
      <c r="K18" s="172">
        <v>7</v>
      </c>
      <c r="L18" s="172">
        <v>6</v>
      </c>
      <c r="M18" s="172">
        <v>26</v>
      </c>
      <c r="N18" s="172">
        <v>7</v>
      </c>
      <c r="O18" s="172">
        <v>2</v>
      </c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A18" s="172"/>
      <c r="AB18" s="172"/>
      <c r="AC18" s="172"/>
      <c r="AD18" s="172"/>
      <c r="AE18" s="172"/>
      <c r="AF18" s="173"/>
      <c r="AG18" s="673">
        <f>SUM(B18:AF18)</f>
        <v>103</v>
      </c>
    </row>
    <row r="19" spans="1:33" x14ac:dyDescent="0.25">
      <c r="A19" s="162" t="s">
        <v>327</v>
      </c>
      <c r="B19" s="167">
        <v>0</v>
      </c>
      <c r="C19" s="110">
        <v>1</v>
      </c>
      <c r="D19" s="110">
        <v>2</v>
      </c>
      <c r="E19" s="110">
        <v>0</v>
      </c>
      <c r="F19" s="110">
        <v>1</v>
      </c>
      <c r="G19" s="110">
        <v>4</v>
      </c>
      <c r="H19" s="110">
        <v>3</v>
      </c>
      <c r="I19" s="110">
        <v>3</v>
      </c>
      <c r="J19" s="110">
        <v>3</v>
      </c>
      <c r="K19" s="110">
        <v>1</v>
      </c>
      <c r="L19" s="110">
        <v>1</v>
      </c>
      <c r="M19" s="110">
        <v>2</v>
      </c>
      <c r="N19" s="110">
        <v>1</v>
      </c>
      <c r="O19" s="110">
        <v>0</v>
      </c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2"/>
      <c r="AG19" s="152">
        <f t="shared" ref="AG19:AG29" si="1">SUM(B19:AF19)</f>
        <v>22</v>
      </c>
    </row>
    <row r="20" spans="1:33" x14ac:dyDescent="0.25">
      <c r="A20" s="162" t="s">
        <v>328</v>
      </c>
      <c r="B20" s="167">
        <v>0</v>
      </c>
      <c r="C20" s="110">
        <v>2</v>
      </c>
      <c r="D20" s="110">
        <v>1</v>
      </c>
      <c r="E20" s="110">
        <v>0</v>
      </c>
      <c r="F20" s="110">
        <v>0</v>
      </c>
      <c r="G20" s="110">
        <v>0</v>
      </c>
      <c r="H20" s="110">
        <v>0</v>
      </c>
      <c r="I20" s="110">
        <v>0</v>
      </c>
      <c r="J20" s="110">
        <v>0</v>
      </c>
      <c r="K20" s="110">
        <v>0</v>
      </c>
      <c r="L20" s="110">
        <v>0</v>
      </c>
      <c r="M20" s="110">
        <v>0</v>
      </c>
      <c r="N20" s="110">
        <v>0</v>
      </c>
      <c r="O20" s="110">
        <v>0</v>
      </c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2"/>
      <c r="AG20" s="152">
        <f t="shared" si="1"/>
        <v>3</v>
      </c>
    </row>
    <row r="21" spans="1:33" x14ac:dyDescent="0.25">
      <c r="A21" s="162" t="s">
        <v>329</v>
      </c>
      <c r="B21" s="167">
        <v>2</v>
      </c>
      <c r="C21" s="110">
        <v>1</v>
      </c>
      <c r="D21" s="110">
        <v>5</v>
      </c>
      <c r="E21" s="110">
        <v>4</v>
      </c>
      <c r="F21" s="110">
        <v>6</v>
      </c>
      <c r="G21" s="110">
        <v>3</v>
      </c>
      <c r="H21" s="110">
        <v>1</v>
      </c>
      <c r="I21" s="110">
        <v>6</v>
      </c>
      <c r="J21" s="110">
        <v>7</v>
      </c>
      <c r="K21" s="110">
        <v>6</v>
      </c>
      <c r="L21" s="110">
        <v>5</v>
      </c>
      <c r="M21" s="110">
        <v>24</v>
      </c>
      <c r="N21" s="110">
        <v>6</v>
      </c>
      <c r="O21" s="110">
        <v>2</v>
      </c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2"/>
      <c r="AG21" s="152">
        <f t="shared" si="1"/>
        <v>78</v>
      </c>
    </row>
    <row r="22" spans="1:33" x14ac:dyDescent="0.25">
      <c r="A22" s="162" t="s">
        <v>330</v>
      </c>
      <c r="B22" s="167">
        <v>0</v>
      </c>
      <c r="C22" s="110">
        <v>0</v>
      </c>
      <c r="D22" s="110">
        <v>0</v>
      </c>
      <c r="E22" s="110">
        <v>0</v>
      </c>
      <c r="F22" s="110">
        <v>0</v>
      </c>
      <c r="G22" s="110">
        <v>0</v>
      </c>
      <c r="H22" s="110">
        <v>0</v>
      </c>
      <c r="I22" s="110">
        <v>0</v>
      </c>
      <c r="J22" s="110">
        <v>0</v>
      </c>
      <c r="K22" s="110">
        <v>0</v>
      </c>
      <c r="L22" s="110">
        <v>0</v>
      </c>
      <c r="M22" s="110">
        <v>0</v>
      </c>
      <c r="N22" s="110">
        <v>0</v>
      </c>
      <c r="O22" s="110">
        <v>0</v>
      </c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2"/>
      <c r="AG22" s="152">
        <f t="shared" si="1"/>
        <v>0</v>
      </c>
    </row>
    <row r="23" spans="1:33" x14ac:dyDescent="0.25">
      <c r="A23" s="163" t="s">
        <v>331</v>
      </c>
      <c r="B23" s="198">
        <v>1</v>
      </c>
      <c r="C23" s="123">
        <v>0</v>
      </c>
      <c r="D23" s="123">
        <v>6</v>
      </c>
      <c r="E23" s="123">
        <v>0</v>
      </c>
      <c r="F23" s="123">
        <v>0</v>
      </c>
      <c r="G23" s="123">
        <v>0</v>
      </c>
      <c r="H23" s="123">
        <v>0</v>
      </c>
      <c r="I23" s="123">
        <v>1</v>
      </c>
      <c r="J23" s="123">
        <v>0</v>
      </c>
      <c r="K23" s="123">
        <v>3</v>
      </c>
      <c r="L23" s="123">
        <v>1</v>
      </c>
      <c r="M23" s="123">
        <v>2</v>
      </c>
      <c r="N23" s="123">
        <v>5</v>
      </c>
      <c r="O23" s="123">
        <v>1</v>
      </c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5"/>
      <c r="AG23" s="154">
        <f t="shared" si="1"/>
        <v>20</v>
      </c>
    </row>
    <row r="24" spans="1:33" x14ac:dyDescent="0.25">
      <c r="A24" s="163" t="s">
        <v>332</v>
      </c>
      <c r="B24" s="198">
        <v>4</v>
      </c>
      <c r="C24" s="123">
        <v>2</v>
      </c>
      <c r="D24" s="123">
        <v>5</v>
      </c>
      <c r="E24" s="123">
        <v>0</v>
      </c>
      <c r="F24" s="123">
        <v>1</v>
      </c>
      <c r="G24" s="123">
        <v>0</v>
      </c>
      <c r="H24" s="123">
        <v>0</v>
      </c>
      <c r="I24" s="123">
        <v>3</v>
      </c>
      <c r="J24" s="123">
        <v>3</v>
      </c>
      <c r="K24" s="123">
        <v>3</v>
      </c>
      <c r="L24" s="123">
        <v>3</v>
      </c>
      <c r="M24" s="123">
        <v>2</v>
      </c>
      <c r="N24" s="123">
        <v>2</v>
      </c>
      <c r="O24" s="123">
        <v>1</v>
      </c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5"/>
      <c r="AG24" s="154">
        <f t="shared" si="1"/>
        <v>29</v>
      </c>
    </row>
    <row r="25" spans="1:33" x14ac:dyDescent="0.25">
      <c r="A25" s="163" t="s">
        <v>333</v>
      </c>
      <c r="B25" s="198">
        <v>0</v>
      </c>
      <c r="C25" s="123">
        <v>0</v>
      </c>
      <c r="D25" s="123">
        <v>0</v>
      </c>
      <c r="E25" s="123">
        <v>0</v>
      </c>
      <c r="F25" s="123">
        <v>0</v>
      </c>
      <c r="G25" s="123">
        <v>0</v>
      </c>
      <c r="H25" s="123">
        <v>0</v>
      </c>
      <c r="I25" s="123">
        <v>0</v>
      </c>
      <c r="J25" s="123">
        <v>0</v>
      </c>
      <c r="K25" s="123">
        <v>0</v>
      </c>
      <c r="L25" s="123">
        <v>0</v>
      </c>
      <c r="M25" s="123">
        <v>0</v>
      </c>
      <c r="N25" s="123">
        <v>0</v>
      </c>
      <c r="O25" s="123">
        <v>0</v>
      </c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54">
        <f t="shared" si="1"/>
        <v>0</v>
      </c>
    </row>
    <row r="26" spans="1:33" x14ac:dyDescent="0.25">
      <c r="A26" s="164" t="s">
        <v>334</v>
      </c>
      <c r="B26" s="168">
        <v>0</v>
      </c>
      <c r="C26" s="141">
        <v>1</v>
      </c>
      <c r="D26" s="141">
        <v>1</v>
      </c>
      <c r="E26" s="141">
        <v>0</v>
      </c>
      <c r="F26" s="141">
        <v>0</v>
      </c>
      <c r="G26" s="141">
        <v>0</v>
      </c>
      <c r="H26" s="141">
        <v>0</v>
      </c>
      <c r="I26" s="141">
        <v>0</v>
      </c>
      <c r="J26" s="141">
        <v>0</v>
      </c>
      <c r="K26" s="141">
        <v>1</v>
      </c>
      <c r="L26" s="141">
        <v>0</v>
      </c>
      <c r="M26" s="141">
        <v>0</v>
      </c>
      <c r="N26" s="141">
        <v>0</v>
      </c>
      <c r="O26" s="141">
        <v>0</v>
      </c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3"/>
      <c r="AG26" s="155">
        <f t="shared" si="1"/>
        <v>3</v>
      </c>
    </row>
    <row r="27" spans="1:33" x14ac:dyDescent="0.25">
      <c r="A27" s="164" t="s">
        <v>335</v>
      </c>
      <c r="B27" s="620">
        <v>0</v>
      </c>
      <c r="C27" s="137">
        <v>19990</v>
      </c>
      <c r="D27" s="137">
        <v>42980</v>
      </c>
      <c r="E27" s="137">
        <v>0</v>
      </c>
      <c r="F27" s="137">
        <v>0</v>
      </c>
      <c r="G27" s="137">
        <v>0</v>
      </c>
      <c r="H27" s="137">
        <v>0</v>
      </c>
      <c r="I27" s="137">
        <v>0</v>
      </c>
      <c r="J27" s="137">
        <v>53</v>
      </c>
      <c r="K27" s="137">
        <v>7535</v>
      </c>
      <c r="L27" s="137">
        <v>699</v>
      </c>
      <c r="M27" s="137">
        <v>0</v>
      </c>
      <c r="N27" s="137">
        <v>0</v>
      </c>
      <c r="O27" s="137">
        <v>0</v>
      </c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9"/>
      <c r="AG27" s="158">
        <f t="shared" si="1"/>
        <v>71257</v>
      </c>
    </row>
    <row r="28" spans="1:33" x14ac:dyDescent="0.25">
      <c r="A28" s="164" t="s">
        <v>336</v>
      </c>
      <c r="B28" s="168">
        <v>0</v>
      </c>
      <c r="C28" s="141">
        <v>0</v>
      </c>
      <c r="D28" s="141">
        <v>0</v>
      </c>
      <c r="E28" s="141">
        <v>0</v>
      </c>
      <c r="F28" s="141">
        <v>0</v>
      </c>
      <c r="G28" s="141">
        <v>0</v>
      </c>
      <c r="H28" s="141">
        <v>0</v>
      </c>
      <c r="I28" s="141">
        <v>0</v>
      </c>
      <c r="J28" s="141">
        <v>0</v>
      </c>
      <c r="K28" s="141">
        <v>1</v>
      </c>
      <c r="L28" s="141">
        <v>0</v>
      </c>
      <c r="M28" s="141">
        <v>0</v>
      </c>
      <c r="N28" s="141">
        <v>0</v>
      </c>
      <c r="O28" s="141">
        <v>0</v>
      </c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55">
        <f t="shared" si="1"/>
        <v>1</v>
      </c>
    </row>
    <row r="29" spans="1:33" x14ac:dyDescent="0.25">
      <c r="A29" s="164" t="s">
        <v>338</v>
      </c>
      <c r="B29" s="620">
        <v>0</v>
      </c>
      <c r="C29" s="137">
        <v>0</v>
      </c>
      <c r="D29" s="137">
        <v>0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19990</v>
      </c>
      <c r="L29" s="137">
        <v>0</v>
      </c>
      <c r="M29" s="137">
        <v>0</v>
      </c>
      <c r="N29" s="137">
        <v>0</v>
      </c>
      <c r="O29" s="137">
        <v>0</v>
      </c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137"/>
      <c r="AD29" s="137"/>
      <c r="AE29" s="137"/>
      <c r="AF29" s="137"/>
      <c r="AG29" s="545">
        <f t="shared" si="1"/>
        <v>19990</v>
      </c>
    </row>
    <row r="30" spans="1:33" x14ac:dyDescent="0.25">
      <c r="A30" s="164" t="s">
        <v>339</v>
      </c>
      <c r="B30" s="168">
        <v>0</v>
      </c>
      <c r="C30" s="141">
        <v>1</v>
      </c>
      <c r="D30" s="141">
        <v>1</v>
      </c>
      <c r="E30" s="141">
        <v>0</v>
      </c>
      <c r="F30" s="141">
        <v>0</v>
      </c>
      <c r="G30" s="141">
        <v>0</v>
      </c>
      <c r="H30" s="141">
        <v>0</v>
      </c>
      <c r="I30" s="141">
        <v>0</v>
      </c>
      <c r="J30" s="141">
        <v>0</v>
      </c>
      <c r="K30" s="141">
        <v>0</v>
      </c>
      <c r="L30" s="141">
        <v>0</v>
      </c>
      <c r="M30" s="141">
        <v>0</v>
      </c>
      <c r="N30" s="141">
        <v>0</v>
      </c>
      <c r="O30" s="141">
        <v>0</v>
      </c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675">
        <f>SUM(B30:AF30)</f>
        <v>2</v>
      </c>
    </row>
    <row r="31" spans="1:33" x14ac:dyDescent="0.25">
      <c r="A31" s="164" t="s">
        <v>340</v>
      </c>
      <c r="B31" s="636">
        <v>0</v>
      </c>
      <c r="C31" s="544">
        <v>19990</v>
      </c>
      <c r="D31" s="544">
        <v>42980</v>
      </c>
      <c r="E31" s="544">
        <v>0</v>
      </c>
      <c r="F31" s="544">
        <v>0</v>
      </c>
      <c r="G31" s="544">
        <v>0</v>
      </c>
      <c r="H31" s="544">
        <v>0</v>
      </c>
      <c r="I31" s="544">
        <v>0</v>
      </c>
      <c r="J31" s="544">
        <v>53</v>
      </c>
      <c r="K31" s="544">
        <v>-12455</v>
      </c>
      <c r="L31" s="544">
        <v>699</v>
      </c>
      <c r="M31" s="544">
        <v>0</v>
      </c>
      <c r="N31" s="544">
        <v>0</v>
      </c>
      <c r="O31" s="544">
        <v>0</v>
      </c>
      <c r="P31" s="544"/>
      <c r="Q31" s="544"/>
      <c r="R31" s="544"/>
      <c r="S31" s="544"/>
      <c r="T31" s="544"/>
      <c r="U31" s="544"/>
      <c r="V31" s="544"/>
      <c r="W31" s="544"/>
      <c r="X31" s="544"/>
      <c r="Y31" s="544"/>
      <c r="Z31" s="544"/>
      <c r="AA31" s="544"/>
      <c r="AB31" s="544"/>
      <c r="AC31" s="544"/>
      <c r="AD31" s="544"/>
      <c r="AE31" s="544"/>
      <c r="AF31" s="544"/>
      <c r="AG31" s="160">
        <f>AG27-AG29</f>
        <v>51267</v>
      </c>
    </row>
    <row r="32" spans="1:33" x14ac:dyDescent="0.25">
      <c r="A32" s="614"/>
      <c r="B32" s="572"/>
      <c r="C32" s="572"/>
      <c r="D32" s="572"/>
      <c r="E32" s="572"/>
      <c r="F32" s="572"/>
      <c r="G32" s="572"/>
      <c r="H32" s="572"/>
      <c r="I32" s="572"/>
      <c r="J32" s="572"/>
      <c r="K32" s="572"/>
      <c r="L32" s="572"/>
      <c r="M32" s="572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  <c r="AA32" s="174"/>
      <c r="AB32" s="174"/>
      <c r="AC32" s="174"/>
      <c r="AD32" s="174"/>
      <c r="AE32" s="174"/>
      <c r="AF32" s="174"/>
      <c r="AG32" s="573"/>
    </row>
    <row r="33" spans="1:33" ht="23.25" x14ac:dyDescent="0.25">
      <c r="A33" s="594" t="s">
        <v>347</v>
      </c>
      <c r="B33" s="574">
        <v>43282</v>
      </c>
      <c r="C33" s="575">
        <v>43283</v>
      </c>
      <c r="D33" s="575">
        <v>43284</v>
      </c>
      <c r="E33" s="575">
        <v>43285</v>
      </c>
      <c r="F33" s="575">
        <v>43286</v>
      </c>
      <c r="G33" s="575">
        <v>43287</v>
      </c>
      <c r="H33" s="575">
        <v>43288</v>
      </c>
      <c r="I33" s="575">
        <v>43289</v>
      </c>
      <c r="J33" s="575">
        <v>43290</v>
      </c>
      <c r="K33" s="575">
        <v>43291</v>
      </c>
      <c r="L33" s="575">
        <v>43292</v>
      </c>
      <c r="M33" s="575">
        <v>43293</v>
      </c>
      <c r="N33" s="575">
        <v>43294</v>
      </c>
      <c r="O33" s="575">
        <v>43295</v>
      </c>
      <c r="P33" s="575">
        <v>43296</v>
      </c>
      <c r="Q33" s="575">
        <v>43297</v>
      </c>
      <c r="R33" s="575">
        <v>43298</v>
      </c>
      <c r="S33" s="575">
        <v>43299</v>
      </c>
      <c r="T33" s="575">
        <v>43300</v>
      </c>
      <c r="U33" s="575">
        <v>43301</v>
      </c>
      <c r="V33" s="575">
        <v>43302</v>
      </c>
      <c r="W33" s="575">
        <v>43303</v>
      </c>
      <c r="X33" s="575">
        <v>43304</v>
      </c>
      <c r="Y33" s="575">
        <v>43305</v>
      </c>
      <c r="Z33" s="575">
        <v>43306</v>
      </c>
      <c r="AA33" s="575">
        <v>43307</v>
      </c>
      <c r="AB33" s="575">
        <v>43308</v>
      </c>
      <c r="AC33" s="576">
        <v>43309</v>
      </c>
      <c r="AD33" s="576">
        <v>43310</v>
      </c>
      <c r="AE33" s="576">
        <v>43311</v>
      </c>
      <c r="AF33" s="576">
        <v>43312</v>
      </c>
      <c r="AG33" s="577" t="s">
        <v>344</v>
      </c>
    </row>
    <row r="34" spans="1:33" x14ac:dyDescent="0.25">
      <c r="A34" s="595" t="s">
        <v>110</v>
      </c>
      <c r="B34" s="586">
        <f t="shared" ref="B34:AG34" si="2">(B18-B2)/B2</f>
        <v>-0.77777777777777779</v>
      </c>
      <c r="C34" s="586">
        <f t="shared" si="2"/>
        <v>1</v>
      </c>
      <c r="D34" s="586">
        <f t="shared" si="2"/>
        <v>-0.2</v>
      </c>
      <c r="E34" s="586">
        <f t="shared" si="2"/>
        <v>0.33333333333333331</v>
      </c>
      <c r="F34" s="586">
        <f t="shared" si="2"/>
        <v>0</v>
      </c>
      <c r="G34" s="586">
        <f t="shared" si="2"/>
        <v>1.3333333333333333</v>
      </c>
      <c r="H34" s="586" t="e">
        <f t="shared" si="2"/>
        <v>#DIV/0!</v>
      </c>
      <c r="I34" s="586">
        <f t="shared" si="2"/>
        <v>-0.25</v>
      </c>
      <c r="J34" s="586">
        <f t="shared" si="2"/>
        <v>-9.0909090909090912E-2</v>
      </c>
      <c r="K34" s="586">
        <f t="shared" si="2"/>
        <v>0</v>
      </c>
      <c r="L34" s="586">
        <f t="shared" si="2"/>
        <v>2</v>
      </c>
      <c r="M34" s="586">
        <f t="shared" si="2"/>
        <v>12</v>
      </c>
      <c r="N34" s="586">
        <f t="shared" si="2"/>
        <v>2.5</v>
      </c>
      <c r="O34" s="586">
        <f t="shared" si="2"/>
        <v>-0.33333333333333331</v>
      </c>
      <c r="P34" s="586">
        <f t="shared" si="2"/>
        <v>-1</v>
      </c>
      <c r="Q34" s="586">
        <f t="shared" si="2"/>
        <v>-1</v>
      </c>
      <c r="R34" s="586">
        <f t="shared" si="2"/>
        <v>-1</v>
      </c>
      <c r="S34" s="586">
        <f t="shared" si="2"/>
        <v>-1</v>
      </c>
      <c r="T34" s="586">
        <f t="shared" si="2"/>
        <v>-1</v>
      </c>
      <c r="U34" s="586">
        <f t="shared" si="2"/>
        <v>-1</v>
      </c>
      <c r="V34" s="586">
        <f t="shared" si="2"/>
        <v>-1</v>
      </c>
      <c r="W34" s="586">
        <f t="shared" si="2"/>
        <v>-1</v>
      </c>
      <c r="X34" s="586">
        <f t="shared" si="2"/>
        <v>-1</v>
      </c>
      <c r="Y34" s="586">
        <f t="shared" si="2"/>
        <v>-1</v>
      </c>
      <c r="Z34" s="586">
        <f t="shared" si="2"/>
        <v>-1</v>
      </c>
      <c r="AA34" s="586">
        <f t="shared" si="2"/>
        <v>-1</v>
      </c>
      <c r="AB34" s="586">
        <f t="shared" si="2"/>
        <v>-1</v>
      </c>
      <c r="AC34" s="586">
        <f t="shared" si="2"/>
        <v>-1</v>
      </c>
      <c r="AD34" s="586" t="e">
        <f t="shared" si="2"/>
        <v>#DIV/0!</v>
      </c>
      <c r="AE34" s="586">
        <f t="shared" si="2"/>
        <v>-1</v>
      </c>
      <c r="AF34" s="586">
        <f t="shared" si="2"/>
        <v>-1</v>
      </c>
      <c r="AG34" s="596">
        <f t="shared" si="2"/>
        <v>-0.37575757575757573</v>
      </c>
    </row>
    <row r="35" spans="1:33" x14ac:dyDescent="0.25">
      <c r="A35" s="597" t="s">
        <v>331</v>
      </c>
      <c r="B35" s="214">
        <f>(B23-B7)/B7</f>
        <v>-0.75</v>
      </c>
      <c r="C35" s="214">
        <f t="shared" ref="B35:AG36" si="3">(C23-C7)/C7</f>
        <v>-1</v>
      </c>
      <c r="D35" s="214">
        <f t="shared" si="3"/>
        <v>1</v>
      </c>
      <c r="E35" s="214" t="e">
        <f t="shared" si="3"/>
        <v>#DIV/0!</v>
      </c>
      <c r="F35" s="214" t="e">
        <f t="shared" si="3"/>
        <v>#DIV/0!</v>
      </c>
      <c r="G35" s="214" t="e">
        <f t="shared" si="3"/>
        <v>#DIV/0!</v>
      </c>
      <c r="H35" s="214">
        <f t="shared" si="3"/>
        <v>-1</v>
      </c>
      <c r="I35" s="214">
        <f t="shared" si="3"/>
        <v>-0.875</v>
      </c>
      <c r="J35" s="214">
        <f t="shared" si="3"/>
        <v>-1</v>
      </c>
      <c r="K35" s="214">
        <f t="shared" si="3"/>
        <v>0.5</v>
      </c>
      <c r="L35" s="214">
        <f t="shared" si="3"/>
        <v>0</v>
      </c>
      <c r="M35" s="214">
        <f t="shared" si="3"/>
        <v>0</v>
      </c>
      <c r="N35" s="214" t="e">
        <f t="shared" si="3"/>
        <v>#DIV/0!</v>
      </c>
      <c r="O35" s="214" t="e">
        <f t="shared" si="3"/>
        <v>#DIV/0!</v>
      </c>
      <c r="P35" s="214">
        <f t="shared" si="3"/>
        <v>-1</v>
      </c>
      <c r="Q35" s="214">
        <f t="shared" si="3"/>
        <v>-1</v>
      </c>
      <c r="R35" s="214">
        <f t="shared" si="3"/>
        <v>-1</v>
      </c>
      <c r="S35" s="214">
        <f t="shared" si="3"/>
        <v>-1</v>
      </c>
      <c r="T35" s="214">
        <f t="shared" si="3"/>
        <v>-1</v>
      </c>
      <c r="U35" s="214" t="e">
        <f t="shared" si="3"/>
        <v>#DIV/0!</v>
      </c>
      <c r="V35" s="214" t="e">
        <f t="shared" si="3"/>
        <v>#DIV/0!</v>
      </c>
      <c r="W35" s="214">
        <f t="shared" si="3"/>
        <v>-1</v>
      </c>
      <c r="X35" s="214">
        <f t="shared" si="3"/>
        <v>-1</v>
      </c>
      <c r="Y35" s="214">
        <f t="shared" si="3"/>
        <v>-1</v>
      </c>
      <c r="Z35" s="214">
        <f t="shared" si="3"/>
        <v>-1</v>
      </c>
      <c r="AA35" s="214">
        <f t="shared" si="3"/>
        <v>-1</v>
      </c>
      <c r="AB35" s="214" t="e">
        <f t="shared" si="3"/>
        <v>#DIV/0!</v>
      </c>
      <c r="AC35" s="214" t="e">
        <f t="shared" si="3"/>
        <v>#DIV/0!</v>
      </c>
      <c r="AD35" s="214">
        <f t="shared" si="3"/>
        <v>-1</v>
      </c>
      <c r="AE35" s="214">
        <f t="shared" si="3"/>
        <v>-1</v>
      </c>
      <c r="AF35" s="589">
        <f t="shared" si="3"/>
        <v>-1</v>
      </c>
      <c r="AG35" s="598">
        <f t="shared" si="3"/>
        <v>-0.76744186046511631</v>
      </c>
    </row>
    <row r="36" spans="1:33" x14ac:dyDescent="0.25">
      <c r="A36" s="597" t="s">
        <v>332</v>
      </c>
      <c r="B36" s="214">
        <f t="shared" si="3"/>
        <v>-0.33333333333333331</v>
      </c>
      <c r="C36" s="214">
        <f t="shared" si="3"/>
        <v>-0.5</v>
      </c>
      <c r="D36" s="214">
        <f t="shared" si="3"/>
        <v>1.5</v>
      </c>
      <c r="E36" s="214" t="e">
        <f t="shared" si="3"/>
        <v>#DIV/0!</v>
      </c>
      <c r="F36" s="214" t="e">
        <f t="shared" si="3"/>
        <v>#DIV/0!</v>
      </c>
      <c r="G36" s="214" t="e">
        <f t="shared" si="3"/>
        <v>#DIV/0!</v>
      </c>
      <c r="H36" s="214" t="e">
        <f t="shared" si="3"/>
        <v>#DIV/0!</v>
      </c>
      <c r="I36" s="214">
        <f t="shared" si="3"/>
        <v>0</v>
      </c>
      <c r="J36" s="214">
        <f t="shared" si="3"/>
        <v>-0.25</v>
      </c>
      <c r="K36" s="214">
        <f t="shared" si="3"/>
        <v>0.5</v>
      </c>
      <c r="L36" s="214">
        <f t="shared" si="3"/>
        <v>-0.4</v>
      </c>
      <c r="M36" s="214">
        <f t="shared" si="3"/>
        <v>0</v>
      </c>
      <c r="N36" s="214">
        <f t="shared" si="3"/>
        <v>-0.66666666666666663</v>
      </c>
      <c r="O36" s="214" t="e">
        <f t="shared" si="3"/>
        <v>#DIV/0!</v>
      </c>
      <c r="P36" s="214">
        <f t="shared" si="3"/>
        <v>-1</v>
      </c>
      <c r="Q36" s="214">
        <f t="shared" si="3"/>
        <v>-1</v>
      </c>
      <c r="R36" s="214">
        <f t="shared" si="3"/>
        <v>-1</v>
      </c>
      <c r="S36" s="214">
        <f t="shared" si="3"/>
        <v>-1</v>
      </c>
      <c r="T36" s="214">
        <f t="shared" si="3"/>
        <v>-1</v>
      </c>
      <c r="U36" s="214">
        <f t="shared" si="3"/>
        <v>-1</v>
      </c>
      <c r="V36" s="214" t="e">
        <f t="shared" si="3"/>
        <v>#DIV/0!</v>
      </c>
      <c r="W36" s="214">
        <f t="shared" si="3"/>
        <v>-1</v>
      </c>
      <c r="X36" s="214">
        <f t="shared" si="3"/>
        <v>-1</v>
      </c>
      <c r="Y36" s="214">
        <f t="shared" si="3"/>
        <v>-1</v>
      </c>
      <c r="Z36" s="214">
        <f t="shared" si="3"/>
        <v>-1</v>
      </c>
      <c r="AA36" s="214">
        <f t="shared" si="3"/>
        <v>-1</v>
      </c>
      <c r="AB36" s="214" t="e">
        <f t="shared" si="3"/>
        <v>#DIV/0!</v>
      </c>
      <c r="AC36" s="214" t="e">
        <f t="shared" si="3"/>
        <v>#DIV/0!</v>
      </c>
      <c r="AD36" s="214" t="e">
        <f t="shared" si="3"/>
        <v>#DIV/0!</v>
      </c>
      <c r="AE36" s="214">
        <f t="shared" si="3"/>
        <v>-1</v>
      </c>
      <c r="AF36" s="589">
        <f t="shared" si="3"/>
        <v>-1</v>
      </c>
      <c r="AG36" s="598">
        <f t="shared" si="3"/>
        <v>-0.6588235294117647</v>
      </c>
    </row>
    <row r="37" spans="1:33" x14ac:dyDescent="0.25">
      <c r="A37" s="599" t="s">
        <v>342</v>
      </c>
      <c r="B37" s="215" t="e">
        <f t="shared" ref="B37:AG38" si="4">(B26-B10)/B10</f>
        <v>#DIV/0!</v>
      </c>
      <c r="C37" s="215">
        <f t="shared" si="4"/>
        <v>0</v>
      </c>
      <c r="D37" s="215">
        <f t="shared" si="4"/>
        <v>-0.5</v>
      </c>
      <c r="E37" s="215" t="e">
        <f t="shared" si="4"/>
        <v>#DIV/0!</v>
      </c>
      <c r="F37" s="215" t="e">
        <f t="shared" si="4"/>
        <v>#DIV/0!</v>
      </c>
      <c r="G37" s="215" t="e">
        <f t="shared" si="4"/>
        <v>#DIV/0!</v>
      </c>
      <c r="H37" s="215" t="e">
        <f t="shared" si="4"/>
        <v>#DIV/0!</v>
      </c>
      <c r="I37" s="215" t="e">
        <f t="shared" si="4"/>
        <v>#DIV/0!</v>
      </c>
      <c r="J37" s="215">
        <f t="shared" si="4"/>
        <v>-1</v>
      </c>
      <c r="K37" s="215" t="e">
        <f t="shared" si="4"/>
        <v>#DIV/0!</v>
      </c>
      <c r="L37" s="215" t="e">
        <f t="shared" si="4"/>
        <v>#DIV/0!</v>
      </c>
      <c r="M37" s="215" t="e">
        <f t="shared" si="4"/>
        <v>#DIV/0!</v>
      </c>
      <c r="N37" s="215" t="e">
        <f t="shared" si="4"/>
        <v>#DIV/0!</v>
      </c>
      <c r="O37" s="215" t="e">
        <f t="shared" si="4"/>
        <v>#DIV/0!</v>
      </c>
      <c r="P37" s="215" t="e">
        <f t="shared" si="4"/>
        <v>#DIV/0!</v>
      </c>
      <c r="Q37" s="215" t="e">
        <f t="shared" si="4"/>
        <v>#DIV/0!</v>
      </c>
      <c r="R37" s="215">
        <f t="shared" si="4"/>
        <v>-1</v>
      </c>
      <c r="S37" s="215">
        <f t="shared" si="4"/>
        <v>-1</v>
      </c>
      <c r="T37" s="215" t="e">
        <f t="shared" si="4"/>
        <v>#DIV/0!</v>
      </c>
      <c r="U37" s="215">
        <f t="shared" si="4"/>
        <v>-1</v>
      </c>
      <c r="V37" s="215" t="e">
        <f t="shared" si="4"/>
        <v>#DIV/0!</v>
      </c>
      <c r="W37" s="215" t="e">
        <f t="shared" si="4"/>
        <v>#DIV/0!</v>
      </c>
      <c r="X37" s="215">
        <f t="shared" si="4"/>
        <v>-1</v>
      </c>
      <c r="Y37" s="215">
        <f t="shared" si="4"/>
        <v>-1</v>
      </c>
      <c r="Z37" s="215">
        <f t="shared" si="4"/>
        <v>-1</v>
      </c>
      <c r="AA37" s="215">
        <f t="shared" si="4"/>
        <v>-1</v>
      </c>
      <c r="AB37" s="215" t="e">
        <f t="shared" si="4"/>
        <v>#DIV/0!</v>
      </c>
      <c r="AC37" s="215" t="e">
        <f t="shared" si="4"/>
        <v>#DIV/0!</v>
      </c>
      <c r="AD37" s="215" t="e">
        <f t="shared" si="4"/>
        <v>#DIV/0!</v>
      </c>
      <c r="AE37" s="215">
        <f t="shared" si="4"/>
        <v>-1</v>
      </c>
      <c r="AF37" s="591">
        <f t="shared" si="4"/>
        <v>-1</v>
      </c>
      <c r="AG37" s="600">
        <f t="shared" si="4"/>
        <v>-0.84210526315789469</v>
      </c>
    </row>
    <row r="38" spans="1:33" x14ac:dyDescent="0.25">
      <c r="A38" s="601" t="s">
        <v>343</v>
      </c>
      <c r="B38" s="602" t="e">
        <f t="shared" si="4"/>
        <v>#DIV/0!</v>
      </c>
      <c r="C38" s="602">
        <f t="shared" si="4"/>
        <v>2.7497655224160571</v>
      </c>
      <c r="D38" s="602">
        <f t="shared" si="4"/>
        <v>-0.12496437151349811</v>
      </c>
      <c r="E38" s="602" t="e">
        <f t="shared" si="4"/>
        <v>#DIV/0!</v>
      </c>
      <c r="F38" s="602" t="e">
        <f t="shared" si="4"/>
        <v>#DIV/0!</v>
      </c>
      <c r="G38" s="602" t="e">
        <f t="shared" si="4"/>
        <v>#DIV/0!</v>
      </c>
      <c r="H38" s="602" t="e">
        <f t="shared" si="4"/>
        <v>#DIV/0!</v>
      </c>
      <c r="I38" s="602" t="e">
        <f t="shared" si="4"/>
        <v>#DIV/0!</v>
      </c>
      <c r="J38" s="602">
        <f t="shared" si="4"/>
        <v>-0.99826616069091856</v>
      </c>
      <c r="K38" s="602" t="e">
        <f t="shared" si="4"/>
        <v>#DIV/0!</v>
      </c>
      <c r="L38" s="602">
        <f t="shared" si="4"/>
        <v>0.27090909090909093</v>
      </c>
      <c r="M38" s="602" t="e">
        <f t="shared" si="4"/>
        <v>#DIV/0!</v>
      </c>
      <c r="N38" s="602" t="e">
        <f t="shared" si="4"/>
        <v>#DIV/0!</v>
      </c>
      <c r="O38" s="602" t="e">
        <f t="shared" si="4"/>
        <v>#DIV/0!</v>
      </c>
      <c r="P38" s="602" t="e">
        <f t="shared" si="4"/>
        <v>#DIV/0!</v>
      </c>
      <c r="Q38" s="602">
        <f t="shared" si="4"/>
        <v>-1</v>
      </c>
      <c r="R38" s="602">
        <f t="shared" si="4"/>
        <v>-1</v>
      </c>
      <c r="S38" s="602">
        <f t="shared" si="4"/>
        <v>-1</v>
      </c>
      <c r="T38" s="602" t="e">
        <f t="shared" si="4"/>
        <v>#DIV/0!</v>
      </c>
      <c r="U38" s="602">
        <f t="shared" si="4"/>
        <v>-1</v>
      </c>
      <c r="V38" s="602" t="e">
        <f t="shared" si="4"/>
        <v>#DIV/0!</v>
      </c>
      <c r="W38" s="602" t="e">
        <f t="shared" si="4"/>
        <v>#DIV/0!</v>
      </c>
      <c r="X38" s="602">
        <f t="shared" si="4"/>
        <v>-1</v>
      </c>
      <c r="Y38" s="602">
        <f t="shared" si="4"/>
        <v>-1</v>
      </c>
      <c r="Z38" s="602">
        <f t="shared" si="4"/>
        <v>-1</v>
      </c>
      <c r="AA38" s="602">
        <f t="shared" si="4"/>
        <v>-1</v>
      </c>
      <c r="AB38" s="602" t="e">
        <f t="shared" si="4"/>
        <v>#DIV/0!</v>
      </c>
      <c r="AC38" s="602" t="e">
        <f t="shared" si="4"/>
        <v>#DIV/0!</v>
      </c>
      <c r="AD38" s="602" t="e">
        <f t="shared" si="4"/>
        <v>#DIV/0!</v>
      </c>
      <c r="AE38" s="602">
        <f t="shared" si="4"/>
        <v>-1</v>
      </c>
      <c r="AF38" s="603">
        <f t="shared" si="4"/>
        <v>-1</v>
      </c>
      <c r="AG38" s="604">
        <f t="shared" si="4"/>
        <v>-0.81922221179240373</v>
      </c>
    </row>
    <row r="39" spans="1:33" x14ac:dyDescent="0.25">
      <c r="A39" s="565"/>
      <c r="B39" s="676"/>
      <c r="C39" s="677"/>
      <c r="D39" s="677"/>
      <c r="E39" s="677"/>
      <c r="F39" s="677"/>
      <c r="G39" s="677"/>
      <c r="H39" s="677"/>
      <c r="I39" s="677"/>
      <c r="J39" s="677"/>
      <c r="K39" s="677"/>
      <c r="L39" s="677"/>
      <c r="M39" s="677"/>
      <c r="N39" s="677"/>
      <c r="O39" s="677"/>
      <c r="P39" s="677"/>
      <c r="Q39" s="677"/>
      <c r="R39" s="677"/>
      <c r="S39" s="677"/>
      <c r="T39" s="677"/>
      <c r="U39" s="677"/>
      <c r="V39" s="677"/>
      <c r="W39" s="677"/>
      <c r="X39" s="677"/>
      <c r="Y39" s="677"/>
      <c r="Z39" s="677"/>
      <c r="AA39" s="677"/>
      <c r="AB39" s="677"/>
      <c r="AC39" s="678"/>
      <c r="AD39" s="678"/>
      <c r="AE39" s="677"/>
      <c r="AF39" s="676"/>
      <c r="AG39" s="679"/>
    </row>
    <row r="40" spans="1:33" ht="23.25" x14ac:dyDescent="0.25">
      <c r="A40" s="201" t="s">
        <v>348</v>
      </c>
      <c r="B40" s="574">
        <v>43282</v>
      </c>
      <c r="C40" s="575">
        <v>43283</v>
      </c>
      <c r="D40" s="575">
        <v>43284</v>
      </c>
      <c r="E40" s="575">
        <v>43285</v>
      </c>
      <c r="F40" s="575">
        <v>43286</v>
      </c>
      <c r="G40" s="575">
        <v>43287</v>
      </c>
      <c r="H40" s="575">
        <v>43288</v>
      </c>
      <c r="I40" s="575">
        <v>43289</v>
      </c>
      <c r="J40" s="575">
        <v>43290</v>
      </c>
      <c r="K40" s="575">
        <v>43291</v>
      </c>
      <c r="L40" s="575">
        <v>43292</v>
      </c>
      <c r="M40" s="575">
        <v>43293</v>
      </c>
      <c r="N40" s="575">
        <v>43294</v>
      </c>
      <c r="O40" s="575">
        <v>43295</v>
      </c>
      <c r="P40" s="575">
        <v>43296</v>
      </c>
      <c r="Q40" s="575">
        <v>43297</v>
      </c>
      <c r="R40" s="575">
        <v>43298</v>
      </c>
      <c r="S40" s="575">
        <v>43299</v>
      </c>
      <c r="T40" s="575">
        <v>43300</v>
      </c>
      <c r="U40" s="575">
        <v>43301</v>
      </c>
      <c r="V40" s="575">
        <v>43302</v>
      </c>
      <c r="W40" s="575">
        <v>43303</v>
      </c>
      <c r="X40" s="575">
        <v>43304</v>
      </c>
      <c r="Y40" s="575">
        <v>43305</v>
      </c>
      <c r="Z40" s="575">
        <v>43306</v>
      </c>
      <c r="AA40" s="575">
        <v>43307</v>
      </c>
      <c r="AB40" s="575">
        <v>43308</v>
      </c>
      <c r="AC40" s="576">
        <v>43309</v>
      </c>
      <c r="AD40" s="576">
        <v>43310</v>
      </c>
      <c r="AE40" s="576">
        <v>43311</v>
      </c>
      <c r="AF40" s="576">
        <v>43312</v>
      </c>
      <c r="AG40" s="577" t="s">
        <v>344</v>
      </c>
    </row>
    <row r="41" spans="1:33" x14ac:dyDescent="0.25">
      <c r="A41" s="190" t="s">
        <v>302</v>
      </c>
      <c r="B41" s="203">
        <v>0</v>
      </c>
      <c r="C41" s="188">
        <v>0</v>
      </c>
      <c r="D41" s="188">
        <v>0</v>
      </c>
      <c r="E41" s="188">
        <v>0</v>
      </c>
      <c r="F41" s="188">
        <v>0</v>
      </c>
      <c r="G41" s="188">
        <v>0</v>
      </c>
      <c r="H41" s="188">
        <v>0</v>
      </c>
      <c r="I41" s="188">
        <v>0</v>
      </c>
      <c r="J41" s="188">
        <v>0</v>
      </c>
      <c r="K41" s="188">
        <v>3</v>
      </c>
      <c r="L41" s="188">
        <v>1</v>
      </c>
      <c r="M41" s="188">
        <v>2</v>
      </c>
      <c r="N41" s="188">
        <v>5</v>
      </c>
      <c r="O41" s="188">
        <v>1</v>
      </c>
      <c r="P41" s="188"/>
      <c r="Q41" s="188"/>
      <c r="R41" s="188"/>
      <c r="S41" s="188"/>
      <c r="T41" s="188"/>
      <c r="U41" s="188"/>
      <c r="V41" s="188"/>
      <c r="W41" s="188"/>
      <c r="X41" s="188"/>
      <c r="Y41" s="188"/>
      <c r="Z41" s="188"/>
      <c r="AA41" s="188"/>
      <c r="AB41" s="188"/>
      <c r="AC41" s="188"/>
      <c r="AD41" s="188"/>
      <c r="AE41" s="188"/>
      <c r="AF41" s="189"/>
      <c r="AG41" s="190">
        <f>SUM(B41:AF41)</f>
        <v>12</v>
      </c>
    </row>
    <row r="42" spans="1:33" x14ac:dyDescent="0.25">
      <c r="A42" s="192" t="s">
        <v>349</v>
      </c>
      <c r="B42" s="11">
        <v>1</v>
      </c>
      <c r="C42" s="12">
        <v>0</v>
      </c>
      <c r="D42" s="12">
        <v>6</v>
      </c>
      <c r="E42" s="12">
        <v>0</v>
      </c>
      <c r="F42" s="12">
        <v>0</v>
      </c>
      <c r="G42" s="12">
        <v>0</v>
      </c>
      <c r="H42" s="12">
        <v>0</v>
      </c>
      <c r="I42" s="12">
        <v>1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91"/>
      <c r="AG42" s="192">
        <f>SUM(B42:AF42)</f>
        <v>8</v>
      </c>
    </row>
    <row r="43" spans="1:33" x14ac:dyDescent="0.25">
      <c r="A43" s="185" t="s">
        <v>350</v>
      </c>
      <c r="B43" s="204">
        <f>SUM(B41+B42)</f>
        <v>1</v>
      </c>
      <c r="C43" s="205">
        <f t="shared" ref="C43:AG43" si="5">SUM(C41+C42)</f>
        <v>0</v>
      </c>
      <c r="D43" s="205">
        <f t="shared" si="5"/>
        <v>6</v>
      </c>
      <c r="E43" s="205">
        <f t="shared" si="5"/>
        <v>0</v>
      </c>
      <c r="F43" s="205">
        <f t="shared" si="5"/>
        <v>0</v>
      </c>
      <c r="G43" s="205">
        <f t="shared" si="5"/>
        <v>0</v>
      </c>
      <c r="H43" s="205">
        <f t="shared" si="5"/>
        <v>0</v>
      </c>
      <c r="I43" s="205">
        <f t="shared" si="5"/>
        <v>1</v>
      </c>
      <c r="J43" s="205">
        <f t="shared" si="5"/>
        <v>0</v>
      </c>
      <c r="K43" s="205">
        <f t="shared" si="5"/>
        <v>3</v>
      </c>
      <c r="L43" s="205">
        <f t="shared" si="5"/>
        <v>1</v>
      </c>
      <c r="M43" s="205">
        <f t="shared" si="5"/>
        <v>2</v>
      </c>
      <c r="N43" s="205">
        <f t="shared" si="5"/>
        <v>5</v>
      </c>
      <c r="O43" s="205">
        <f t="shared" si="5"/>
        <v>1</v>
      </c>
      <c r="P43" s="205">
        <f t="shared" si="5"/>
        <v>0</v>
      </c>
      <c r="Q43" s="205">
        <f t="shared" si="5"/>
        <v>0</v>
      </c>
      <c r="R43" s="205">
        <f t="shared" si="5"/>
        <v>0</v>
      </c>
      <c r="S43" s="205">
        <f t="shared" si="5"/>
        <v>0</v>
      </c>
      <c r="T43" s="205">
        <f t="shared" si="5"/>
        <v>0</v>
      </c>
      <c r="U43" s="205">
        <f t="shared" si="5"/>
        <v>0</v>
      </c>
      <c r="V43" s="205">
        <f t="shared" si="5"/>
        <v>0</v>
      </c>
      <c r="W43" s="205">
        <f t="shared" si="5"/>
        <v>0</v>
      </c>
      <c r="X43" s="205">
        <f t="shared" si="5"/>
        <v>0</v>
      </c>
      <c r="Y43" s="205">
        <f t="shared" si="5"/>
        <v>0</v>
      </c>
      <c r="Z43" s="205">
        <f t="shared" si="5"/>
        <v>0</v>
      </c>
      <c r="AA43" s="205">
        <f t="shared" si="5"/>
        <v>0</v>
      </c>
      <c r="AB43" s="205">
        <f t="shared" si="5"/>
        <v>0</v>
      </c>
      <c r="AC43" s="205">
        <f t="shared" si="5"/>
        <v>0</v>
      </c>
      <c r="AD43" s="205">
        <f t="shared" si="5"/>
        <v>0</v>
      </c>
      <c r="AE43" s="205">
        <f t="shared" si="5"/>
        <v>0</v>
      </c>
      <c r="AF43" s="206">
        <f t="shared" si="5"/>
        <v>0</v>
      </c>
      <c r="AG43" s="193">
        <f t="shared" si="5"/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D13C-8B49-4791-BCA2-8C8CDBAEAAEA}">
  <sheetPr>
    <tabColor rgb="FF7030A0"/>
  </sheetPr>
  <dimension ref="A1:AG43"/>
  <sheetViews>
    <sheetView workbookViewId="0">
      <pane xSplit="1" ySplit="1" topLeftCell="B2" activePane="bottomRight" state="frozen"/>
      <selection pane="topRight"/>
      <selection pane="bottomLeft"/>
      <selection pane="bottomRight" activeCell="C26" sqref="C26"/>
    </sheetView>
  </sheetViews>
  <sheetFormatPr defaultColWidth="14.7109375" defaultRowHeight="15" x14ac:dyDescent="0.25"/>
  <cols>
    <col min="1" max="1" width="30.7109375" customWidth="1"/>
  </cols>
  <sheetData>
    <row r="1" spans="1:33" ht="23.25" x14ac:dyDescent="0.25">
      <c r="A1" s="660">
        <v>2019</v>
      </c>
      <c r="B1" s="619">
        <v>43313</v>
      </c>
      <c r="C1" s="575">
        <v>43314</v>
      </c>
      <c r="D1" s="575">
        <v>43315</v>
      </c>
      <c r="E1" s="575">
        <v>43316</v>
      </c>
      <c r="F1" s="575">
        <v>43317</v>
      </c>
      <c r="G1" s="575">
        <v>43318</v>
      </c>
      <c r="H1" s="575">
        <v>43319</v>
      </c>
      <c r="I1" s="575">
        <v>43320</v>
      </c>
      <c r="J1" s="575">
        <v>43321</v>
      </c>
      <c r="K1" s="575">
        <v>43322</v>
      </c>
      <c r="L1" s="575">
        <v>43323</v>
      </c>
      <c r="M1" s="575">
        <v>43324</v>
      </c>
      <c r="N1" s="575">
        <v>43325</v>
      </c>
      <c r="O1" s="575">
        <v>43326</v>
      </c>
      <c r="P1" s="575">
        <v>43327</v>
      </c>
      <c r="Q1" s="575">
        <v>43328</v>
      </c>
      <c r="R1" s="575">
        <v>43329</v>
      </c>
      <c r="S1" s="575">
        <v>43330</v>
      </c>
      <c r="T1" s="575">
        <v>43331</v>
      </c>
      <c r="U1" s="575">
        <v>43332</v>
      </c>
      <c r="V1" s="575">
        <v>43333</v>
      </c>
      <c r="W1" s="575">
        <v>43334</v>
      </c>
      <c r="X1" s="575">
        <v>43335</v>
      </c>
      <c r="Y1" s="575">
        <v>43336</v>
      </c>
      <c r="Z1" s="575">
        <v>43337</v>
      </c>
      <c r="AA1" s="575">
        <v>43338</v>
      </c>
      <c r="AB1" s="575">
        <v>43339</v>
      </c>
      <c r="AC1" s="576">
        <v>43340</v>
      </c>
      <c r="AD1" s="576">
        <v>43341</v>
      </c>
      <c r="AE1" s="576">
        <v>43342</v>
      </c>
      <c r="AF1" s="576">
        <v>43343</v>
      </c>
      <c r="AG1" s="577" t="s">
        <v>344</v>
      </c>
    </row>
    <row r="2" spans="1:33" x14ac:dyDescent="0.25">
      <c r="A2" s="170" t="s">
        <v>110</v>
      </c>
      <c r="B2" s="172">
        <v>2</v>
      </c>
      <c r="C2" s="172">
        <v>6</v>
      </c>
      <c r="D2" s="172">
        <v>1</v>
      </c>
      <c r="E2" s="172">
        <v>4</v>
      </c>
      <c r="F2" s="172">
        <v>11</v>
      </c>
      <c r="G2" s="172">
        <v>14</v>
      </c>
      <c r="H2" s="172">
        <v>16</v>
      </c>
      <c r="I2" s="172">
        <v>4</v>
      </c>
      <c r="J2" s="172">
        <v>8</v>
      </c>
      <c r="K2" s="172">
        <v>1</v>
      </c>
      <c r="L2" s="172">
        <v>4</v>
      </c>
      <c r="M2" s="172">
        <v>8</v>
      </c>
      <c r="N2" s="172">
        <v>10</v>
      </c>
      <c r="O2" s="172">
        <v>10</v>
      </c>
      <c r="P2" s="172">
        <v>7</v>
      </c>
      <c r="Q2" s="172">
        <v>7</v>
      </c>
      <c r="R2" s="172">
        <v>2</v>
      </c>
      <c r="S2" s="172">
        <v>5</v>
      </c>
      <c r="T2" s="172">
        <v>18</v>
      </c>
      <c r="U2" s="172">
        <v>8</v>
      </c>
      <c r="V2" s="172">
        <v>11</v>
      </c>
      <c r="W2" s="172">
        <v>5</v>
      </c>
      <c r="X2" s="172">
        <v>11</v>
      </c>
      <c r="Y2" s="172">
        <v>4</v>
      </c>
      <c r="Z2" s="172">
        <v>0</v>
      </c>
      <c r="AA2" s="172">
        <v>5</v>
      </c>
      <c r="AB2" s="172">
        <v>5</v>
      </c>
      <c r="AC2" s="172">
        <v>2</v>
      </c>
      <c r="AD2" s="172">
        <v>0</v>
      </c>
      <c r="AE2" s="172">
        <v>2</v>
      </c>
      <c r="AF2" s="173">
        <v>0</v>
      </c>
      <c r="AG2" s="152">
        <f>SUM(B2:AF2)</f>
        <v>191</v>
      </c>
    </row>
    <row r="3" spans="1:33" x14ac:dyDescent="0.25">
      <c r="A3" s="162" t="s">
        <v>327</v>
      </c>
      <c r="B3" s="110">
        <v>0</v>
      </c>
      <c r="C3" s="110">
        <v>0</v>
      </c>
      <c r="D3" s="110">
        <v>0</v>
      </c>
      <c r="E3" s="110">
        <v>0</v>
      </c>
      <c r="F3" s="110">
        <v>1</v>
      </c>
      <c r="G3" s="110">
        <v>1</v>
      </c>
      <c r="H3" s="110">
        <v>0</v>
      </c>
      <c r="I3" s="110">
        <v>0</v>
      </c>
      <c r="J3" s="110">
        <v>1</v>
      </c>
      <c r="K3" s="110">
        <v>0</v>
      </c>
      <c r="L3" s="110">
        <v>0</v>
      </c>
      <c r="M3" s="110">
        <v>0</v>
      </c>
      <c r="N3" s="110">
        <v>1</v>
      </c>
      <c r="O3" s="110">
        <v>2</v>
      </c>
      <c r="P3" s="110">
        <v>0</v>
      </c>
      <c r="Q3" s="110">
        <v>0</v>
      </c>
      <c r="R3" s="110">
        <v>0</v>
      </c>
      <c r="S3" s="110">
        <v>0</v>
      </c>
      <c r="T3" s="110">
        <v>1</v>
      </c>
      <c r="U3" s="110">
        <v>0</v>
      </c>
      <c r="V3" s="110">
        <v>0</v>
      </c>
      <c r="W3" s="110">
        <v>1</v>
      </c>
      <c r="X3" s="110">
        <v>0</v>
      </c>
      <c r="Y3" s="110">
        <v>0</v>
      </c>
      <c r="Z3" s="110">
        <v>0</v>
      </c>
      <c r="AA3" s="110">
        <v>0</v>
      </c>
      <c r="AB3" s="110">
        <v>0</v>
      </c>
      <c r="AC3" s="110">
        <v>0</v>
      </c>
      <c r="AD3" s="110">
        <v>0</v>
      </c>
      <c r="AE3" s="110">
        <v>0</v>
      </c>
      <c r="AF3" s="112">
        <v>0</v>
      </c>
      <c r="AG3" s="152">
        <f t="shared" ref="AG3:AG9" si="0">SUM(B3:AF3)</f>
        <v>8</v>
      </c>
    </row>
    <row r="4" spans="1:33" x14ac:dyDescent="0.25">
      <c r="A4" s="162" t="s">
        <v>328</v>
      </c>
      <c r="B4" s="110">
        <v>1</v>
      </c>
      <c r="C4" s="110">
        <v>0</v>
      </c>
      <c r="D4" s="110">
        <v>1</v>
      </c>
      <c r="E4" s="110">
        <v>1</v>
      </c>
      <c r="F4" s="110">
        <v>3</v>
      </c>
      <c r="G4" s="110">
        <v>5</v>
      </c>
      <c r="H4" s="110">
        <v>7</v>
      </c>
      <c r="I4" s="110">
        <v>0</v>
      </c>
      <c r="J4" s="110">
        <v>1</v>
      </c>
      <c r="K4" s="110">
        <v>0</v>
      </c>
      <c r="L4" s="110">
        <v>3</v>
      </c>
      <c r="M4" s="110">
        <v>1</v>
      </c>
      <c r="N4" s="110">
        <v>3</v>
      </c>
      <c r="O4" s="110">
        <v>1</v>
      </c>
      <c r="P4" s="110">
        <v>0</v>
      </c>
      <c r="Q4" s="110">
        <v>2</v>
      </c>
      <c r="R4" s="110">
        <v>0</v>
      </c>
      <c r="S4" s="110">
        <v>2</v>
      </c>
      <c r="T4" s="110">
        <v>6</v>
      </c>
      <c r="U4" s="110">
        <v>2</v>
      </c>
      <c r="V4" s="110">
        <v>6</v>
      </c>
      <c r="W4" s="110">
        <v>1</v>
      </c>
      <c r="X4" s="110">
        <v>5</v>
      </c>
      <c r="Y4" s="110">
        <v>1</v>
      </c>
      <c r="Z4" s="110">
        <v>0</v>
      </c>
      <c r="AA4" s="110">
        <v>2</v>
      </c>
      <c r="AB4" s="110">
        <v>1</v>
      </c>
      <c r="AC4" s="110">
        <v>0</v>
      </c>
      <c r="AD4" s="110">
        <v>0</v>
      </c>
      <c r="AE4" s="110">
        <v>0</v>
      </c>
      <c r="AF4" s="112">
        <v>0</v>
      </c>
      <c r="AG4" s="152">
        <f t="shared" si="0"/>
        <v>55</v>
      </c>
    </row>
    <row r="5" spans="1:33" x14ac:dyDescent="0.25">
      <c r="A5" s="162" t="s">
        <v>329</v>
      </c>
      <c r="B5" s="110">
        <v>1</v>
      </c>
      <c r="C5" s="110">
        <v>6</v>
      </c>
      <c r="D5" s="110">
        <v>0</v>
      </c>
      <c r="E5" s="110">
        <v>3</v>
      </c>
      <c r="F5" s="110">
        <v>7</v>
      </c>
      <c r="G5" s="110">
        <v>8</v>
      </c>
      <c r="H5" s="110">
        <v>9</v>
      </c>
      <c r="I5" s="110">
        <v>4</v>
      </c>
      <c r="J5" s="110">
        <v>6</v>
      </c>
      <c r="K5" s="110">
        <v>1</v>
      </c>
      <c r="L5" s="110">
        <v>1</v>
      </c>
      <c r="M5" s="110">
        <v>7</v>
      </c>
      <c r="N5" s="110">
        <v>6</v>
      </c>
      <c r="O5" s="110">
        <v>7</v>
      </c>
      <c r="P5" s="110">
        <v>7</v>
      </c>
      <c r="Q5" s="110">
        <v>5</v>
      </c>
      <c r="R5" s="110">
        <v>2</v>
      </c>
      <c r="S5" s="110">
        <v>3</v>
      </c>
      <c r="T5" s="110">
        <v>11</v>
      </c>
      <c r="U5" s="110">
        <v>6</v>
      </c>
      <c r="V5" s="110">
        <v>5</v>
      </c>
      <c r="W5" s="110">
        <v>2</v>
      </c>
      <c r="X5" s="110">
        <v>6</v>
      </c>
      <c r="Y5" s="110">
        <v>3</v>
      </c>
      <c r="Z5" s="110">
        <v>0</v>
      </c>
      <c r="AA5" s="110">
        <v>3</v>
      </c>
      <c r="AB5" s="110">
        <v>4</v>
      </c>
      <c r="AC5" s="110">
        <v>2</v>
      </c>
      <c r="AD5" s="110">
        <v>0</v>
      </c>
      <c r="AE5" s="110">
        <v>2</v>
      </c>
      <c r="AF5" s="112">
        <v>0</v>
      </c>
      <c r="AG5" s="152">
        <f t="shared" si="0"/>
        <v>127</v>
      </c>
    </row>
    <row r="6" spans="1:33" x14ac:dyDescent="0.25">
      <c r="A6" s="162" t="s">
        <v>330</v>
      </c>
      <c r="B6" s="110">
        <v>0</v>
      </c>
      <c r="C6" s="110">
        <v>0</v>
      </c>
      <c r="D6" s="110">
        <v>0</v>
      </c>
      <c r="E6" s="110">
        <v>0</v>
      </c>
      <c r="F6" s="110">
        <v>0</v>
      </c>
      <c r="G6" s="110">
        <v>0</v>
      </c>
      <c r="H6" s="110">
        <v>0</v>
      </c>
      <c r="I6" s="110">
        <v>0</v>
      </c>
      <c r="J6" s="110">
        <v>0</v>
      </c>
      <c r="K6" s="110">
        <v>0</v>
      </c>
      <c r="L6" s="110">
        <v>0</v>
      </c>
      <c r="M6" s="110">
        <v>0</v>
      </c>
      <c r="N6" s="110">
        <v>0</v>
      </c>
      <c r="O6" s="110">
        <v>0</v>
      </c>
      <c r="P6" s="110">
        <v>0</v>
      </c>
      <c r="Q6" s="110">
        <v>0</v>
      </c>
      <c r="R6" s="110">
        <v>0</v>
      </c>
      <c r="S6" s="110">
        <v>0</v>
      </c>
      <c r="T6" s="110">
        <v>0</v>
      </c>
      <c r="U6" s="110">
        <v>0</v>
      </c>
      <c r="V6" s="110">
        <v>0</v>
      </c>
      <c r="W6" s="110">
        <v>0</v>
      </c>
      <c r="X6" s="110">
        <v>0</v>
      </c>
      <c r="Y6" s="110">
        <v>0</v>
      </c>
      <c r="Z6" s="110">
        <v>0</v>
      </c>
      <c r="AA6" s="110">
        <v>0</v>
      </c>
      <c r="AB6" s="110">
        <v>0</v>
      </c>
      <c r="AC6" s="110">
        <v>0</v>
      </c>
      <c r="AD6" s="110">
        <v>0</v>
      </c>
      <c r="AE6" s="110">
        <v>0</v>
      </c>
      <c r="AF6" s="112">
        <v>0</v>
      </c>
      <c r="AG6" s="152">
        <f t="shared" si="0"/>
        <v>0</v>
      </c>
    </row>
    <row r="7" spans="1:33" x14ac:dyDescent="0.25">
      <c r="A7" s="163" t="s">
        <v>331</v>
      </c>
      <c r="B7" s="123">
        <v>3</v>
      </c>
      <c r="C7" s="123">
        <v>7</v>
      </c>
      <c r="D7" s="123">
        <v>0</v>
      </c>
      <c r="E7" s="123">
        <v>0</v>
      </c>
      <c r="F7" s="123">
        <v>6</v>
      </c>
      <c r="G7" s="123">
        <v>4</v>
      </c>
      <c r="H7" s="123">
        <v>5</v>
      </c>
      <c r="I7" s="123">
        <v>3</v>
      </c>
      <c r="J7" s="123">
        <v>5</v>
      </c>
      <c r="K7" s="123">
        <v>0</v>
      </c>
      <c r="L7" s="123">
        <v>0</v>
      </c>
      <c r="M7" s="123">
        <v>8</v>
      </c>
      <c r="N7" s="123">
        <v>5</v>
      </c>
      <c r="O7" s="123">
        <v>8</v>
      </c>
      <c r="P7" s="123">
        <v>5</v>
      </c>
      <c r="Q7" s="123">
        <v>5</v>
      </c>
      <c r="R7" s="123">
        <v>0</v>
      </c>
      <c r="S7" s="123">
        <v>0</v>
      </c>
      <c r="T7" s="123">
        <v>10</v>
      </c>
      <c r="U7" s="123">
        <v>5</v>
      </c>
      <c r="V7" s="123">
        <v>2</v>
      </c>
      <c r="W7" s="123">
        <v>5</v>
      </c>
      <c r="X7" s="123">
        <v>5</v>
      </c>
      <c r="Y7" s="123">
        <v>0</v>
      </c>
      <c r="Z7" s="123">
        <v>0</v>
      </c>
      <c r="AA7" s="123">
        <v>3</v>
      </c>
      <c r="AB7" s="123">
        <v>1</v>
      </c>
      <c r="AC7" s="123">
        <v>1</v>
      </c>
      <c r="AD7" s="123">
        <v>1</v>
      </c>
      <c r="AE7" s="123">
        <v>3</v>
      </c>
      <c r="AF7" s="125">
        <v>0</v>
      </c>
      <c r="AG7" s="154">
        <f t="shared" si="0"/>
        <v>100</v>
      </c>
    </row>
    <row r="8" spans="1:33" x14ac:dyDescent="0.25">
      <c r="A8" s="163" t="s">
        <v>332</v>
      </c>
      <c r="B8" s="123">
        <v>1</v>
      </c>
      <c r="C8" s="123">
        <v>5</v>
      </c>
      <c r="D8" s="123">
        <v>0</v>
      </c>
      <c r="E8" s="123">
        <v>0</v>
      </c>
      <c r="F8" s="123">
        <v>4</v>
      </c>
      <c r="G8" s="123">
        <v>2</v>
      </c>
      <c r="H8" s="123">
        <v>4</v>
      </c>
      <c r="I8" s="123">
        <v>5</v>
      </c>
      <c r="J8" s="123">
        <v>8</v>
      </c>
      <c r="K8" s="123">
        <v>0</v>
      </c>
      <c r="L8" s="123">
        <v>0</v>
      </c>
      <c r="M8" s="123">
        <v>4</v>
      </c>
      <c r="N8" s="123">
        <v>3</v>
      </c>
      <c r="O8" s="123">
        <v>7</v>
      </c>
      <c r="P8" s="123">
        <v>3</v>
      </c>
      <c r="Q8" s="123">
        <v>5</v>
      </c>
      <c r="R8" s="123">
        <v>5</v>
      </c>
      <c r="S8" s="123">
        <v>0</v>
      </c>
      <c r="T8" s="123">
        <v>9</v>
      </c>
      <c r="U8" s="123">
        <v>3</v>
      </c>
      <c r="V8" s="123">
        <v>6</v>
      </c>
      <c r="W8" s="123">
        <v>4</v>
      </c>
      <c r="X8" s="123">
        <v>6</v>
      </c>
      <c r="Y8" s="123">
        <v>3</v>
      </c>
      <c r="Z8" s="123">
        <v>1</v>
      </c>
      <c r="AA8" s="123">
        <v>1</v>
      </c>
      <c r="AB8" s="123">
        <v>2</v>
      </c>
      <c r="AC8" s="123">
        <v>4</v>
      </c>
      <c r="AD8" s="123">
        <v>2</v>
      </c>
      <c r="AE8" s="123">
        <v>3</v>
      </c>
      <c r="AF8" s="125">
        <v>6</v>
      </c>
      <c r="AG8" s="154">
        <f t="shared" si="0"/>
        <v>106</v>
      </c>
    </row>
    <row r="9" spans="1:33" x14ac:dyDescent="0.25">
      <c r="A9" s="163" t="s">
        <v>333</v>
      </c>
      <c r="B9" s="123">
        <v>0</v>
      </c>
      <c r="C9" s="123">
        <v>0</v>
      </c>
      <c r="D9" s="123">
        <v>0</v>
      </c>
      <c r="E9" s="123">
        <v>0</v>
      </c>
      <c r="F9" s="123">
        <v>0</v>
      </c>
      <c r="G9" s="123">
        <v>0</v>
      </c>
      <c r="H9" s="123">
        <v>0</v>
      </c>
      <c r="I9" s="123">
        <v>0</v>
      </c>
      <c r="J9" s="123">
        <v>0</v>
      </c>
      <c r="K9" s="123">
        <v>0</v>
      </c>
      <c r="L9" s="123">
        <v>0</v>
      </c>
      <c r="M9" s="123">
        <v>0</v>
      </c>
      <c r="N9" s="123">
        <v>0</v>
      </c>
      <c r="O9" s="123">
        <v>1</v>
      </c>
      <c r="P9" s="123">
        <v>0</v>
      </c>
      <c r="Q9" s="123">
        <v>1</v>
      </c>
      <c r="R9" s="123">
        <v>0</v>
      </c>
      <c r="S9" s="123">
        <v>0</v>
      </c>
      <c r="T9" s="123">
        <v>0</v>
      </c>
      <c r="U9" s="123">
        <v>0</v>
      </c>
      <c r="V9" s="123">
        <v>0</v>
      </c>
      <c r="W9" s="123">
        <v>1</v>
      </c>
      <c r="X9" s="123">
        <v>0</v>
      </c>
      <c r="Y9" s="123">
        <v>0</v>
      </c>
      <c r="Z9" s="123">
        <v>1</v>
      </c>
      <c r="AA9" s="123">
        <v>0</v>
      </c>
      <c r="AB9" s="123">
        <v>0</v>
      </c>
      <c r="AC9" s="123">
        <v>1</v>
      </c>
      <c r="AD9" s="123">
        <v>0</v>
      </c>
      <c r="AE9" s="123">
        <v>0</v>
      </c>
      <c r="AF9" s="125">
        <v>0</v>
      </c>
      <c r="AG9" s="154">
        <f t="shared" si="0"/>
        <v>5</v>
      </c>
    </row>
    <row r="10" spans="1:33" x14ac:dyDescent="0.25">
      <c r="A10" s="164" t="s">
        <v>334</v>
      </c>
      <c r="B10" s="141">
        <v>0</v>
      </c>
      <c r="C10" s="141">
        <v>1</v>
      </c>
      <c r="D10" s="141">
        <v>0</v>
      </c>
      <c r="E10" s="141">
        <v>0</v>
      </c>
      <c r="F10" s="141">
        <v>2</v>
      </c>
      <c r="G10" s="141">
        <v>2</v>
      </c>
      <c r="H10" s="141">
        <v>2</v>
      </c>
      <c r="I10" s="141">
        <v>0</v>
      </c>
      <c r="J10" s="141">
        <v>3</v>
      </c>
      <c r="K10" s="141">
        <v>0</v>
      </c>
      <c r="L10" s="141">
        <v>0</v>
      </c>
      <c r="M10" s="141">
        <v>1</v>
      </c>
      <c r="N10" s="141">
        <v>0</v>
      </c>
      <c r="O10" s="141">
        <v>0</v>
      </c>
      <c r="P10" s="141">
        <v>0</v>
      </c>
      <c r="Q10" s="141">
        <v>1</v>
      </c>
      <c r="R10" s="141">
        <v>0</v>
      </c>
      <c r="S10" s="141">
        <v>0</v>
      </c>
      <c r="T10" s="141">
        <v>4</v>
      </c>
      <c r="U10" s="141">
        <v>4</v>
      </c>
      <c r="V10" s="141">
        <v>0</v>
      </c>
      <c r="W10" s="141">
        <v>1</v>
      </c>
      <c r="X10" s="141">
        <v>2</v>
      </c>
      <c r="Y10" s="141">
        <v>0</v>
      </c>
      <c r="Z10" s="141">
        <v>0</v>
      </c>
      <c r="AA10" s="141">
        <v>1</v>
      </c>
      <c r="AB10" s="141">
        <v>4</v>
      </c>
      <c r="AC10" s="141">
        <v>0</v>
      </c>
      <c r="AD10" s="141">
        <v>2</v>
      </c>
      <c r="AE10" s="141">
        <v>3</v>
      </c>
      <c r="AF10" s="143">
        <v>1</v>
      </c>
      <c r="AG10" s="155">
        <f>SUM(B10:AF10)</f>
        <v>34</v>
      </c>
    </row>
    <row r="11" spans="1:33" x14ac:dyDescent="0.25">
      <c r="A11" s="164" t="s">
        <v>335</v>
      </c>
      <c r="B11" s="693">
        <v>0</v>
      </c>
      <c r="C11" s="693">
        <v>5581</v>
      </c>
      <c r="D11" s="693">
        <v>0</v>
      </c>
      <c r="E11" s="693">
        <v>0</v>
      </c>
      <c r="F11" s="693">
        <v>37246</v>
      </c>
      <c r="G11" s="693">
        <v>39444</v>
      </c>
      <c r="H11" s="693">
        <v>80555</v>
      </c>
      <c r="I11" s="693">
        <v>0</v>
      </c>
      <c r="J11" s="693">
        <v>28985</v>
      </c>
      <c r="K11" s="693">
        <v>0</v>
      </c>
      <c r="L11" s="693">
        <v>0</v>
      </c>
      <c r="M11" s="693">
        <v>5873</v>
      </c>
      <c r="N11" s="693">
        <v>0</v>
      </c>
      <c r="O11" s="693">
        <v>-600</v>
      </c>
      <c r="P11" s="693">
        <v>0</v>
      </c>
      <c r="Q11" s="693">
        <v>7021</v>
      </c>
      <c r="R11" s="693">
        <v>0</v>
      </c>
      <c r="S11" s="693">
        <v>0</v>
      </c>
      <c r="T11" s="693">
        <v>81832</v>
      </c>
      <c r="U11" s="693">
        <v>80343</v>
      </c>
      <c r="V11" s="693">
        <v>0</v>
      </c>
      <c r="W11" s="693">
        <v>31526</v>
      </c>
      <c r="X11" s="693">
        <v>56765</v>
      </c>
      <c r="Y11" s="693">
        <v>0</v>
      </c>
      <c r="Z11" s="693">
        <v>0</v>
      </c>
      <c r="AA11" s="693">
        <v>28942</v>
      </c>
      <c r="AB11" s="693">
        <v>30947</v>
      </c>
      <c r="AC11" s="693">
        <v>0</v>
      </c>
      <c r="AD11" s="1039">
        <v>47361</v>
      </c>
      <c r="AE11" s="1039">
        <v>63932</v>
      </c>
      <c r="AF11" s="1040">
        <v>6900</v>
      </c>
      <c r="AG11" s="545">
        <f t="shared" ref="AG11:AG14" si="1">SUM(B11:AF11)</f>
        <v>632653</v>
      </c>
    </row>
    <row r="12" spans="1:33" x14ac:dyDescent="0.25">
      <c r="A12" s="164" t="s">
        <v>336</v>
      </c>
      <c r="B12" s="141">
        <v>0</v>
      </c>
      <c r="C12" s="141">
        <v>0</v>
      </c>
      <c r="D12" s="141">
        <v>0</v>
      </c>
      <c r="E12" s="141">
        <v>0</v>
      </c>
      <c r="F12" s="141">
        <v>0</v>
      </c>
      <c r="G12" s="141">
        <v>0</v>
      </c>
      <c r="H12" s="141">
        <v>0</v>
      </c>
      <c r="I12" s="141">
        <v>0</v>
      </c>
      <c r="J12" s="141">
        <v>0</v>
      </c>
      <c r="K12" s="141">
        <v>0</v>
      </c>
      <c r="L12" s="141">
        <v>0</v>
      </c>
      <c r="M12" s="141">
        <v>0</v>
      </c>
      <c r="N12" s="141">
        <v>0</v>
      </c>
      <c r="O12" s="141">
        <v>0</v>
      </c>
      <c r="P12" s="141">
        <v>0</v>
      </c>
      <c r="Q12" s="141">
        <v>0</v>
      </c>
      <c r="R12" s="141">
        <v>0</v>
      </c>
      <c r="S12" s="141">
        <v>0</v>
      </c>
      <c r="T12" s="141">
        <v>0</v>
      </c>
      <c r="U12" s="141">
        <v>0</v>
      </c>
      <c r="V12" s="141">
        <v>0</v>
      </c>
      <c r="W12" s="141">
        <v>0</v>
      </c>
      <c r="X12" s="141">
        <v>0</v>
      </c>
      <c r="Y12" s="141">
        <v>0</v>
      </c>
      <c r="Z12" s="141">
        <v>0</v>
      </c>
      <c r="AA12" s="141">
        <v>0</v>
      </c>
      <c r="AB12" s="141">
        <v>0</v>
      </c>
      <c r="AC12" s="141">
        <v>0</v>
      </c>
      <c r="AD12" s="1029">
        <v>0</v>
      </c>
      <c r="AE12" s="1029">
        <v>0</v>
      </c>
      <c r="AF12" s="143">
        <v>0</v>
      </c>
      <c r="AG12" s="155">
        <f t="shared" si="1"/>
        <v>0</v>
      </c>
    </row>
    <row r="13" spans="1:33" x14ac:dyDescent="0.25">
      <c r="A13" s="164" t="s">
        <v>338</v>
      </c>
      <c r="B13" s="137">
        <v>0</v>
      </c>
      <c r="C13" s="137">
        <v>0</v>
      </c>
      <c r="D13" s="137">
        <v>0</v>
      </c>
      <c r="E13" s="137">
        <v>0</v>
      </c>
      <c r="F13" s="137">
        <v>0</v>
      </c>
      <c r="G13" s="137">
        <v>0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7">
        <v>0</v>
      </c>
      <c r="P13" s="137">
        <v>0</v>
      </c>
      <c r="Q13" s="137">
        <v>0</v>
      </c>
      <c r="R13" s="137">
        <v>0</v>
      </c>
      <c r="S13" s="137">
        <v>0</v>
      </c>
      <c r="T13" s="137">
        <v>0</v>
      </c>
      <c r="U13" s="137">
        <v>0</v>
      </c>
      <c r="V13" s="137">
        <v>0</v>
      </c>
      <c r="W13" s="137">
        <v>0</v>
      </c>
      <c r="X13" s="137">
        <v>0</v>
      </c>
      <c r="Y13" s="137">
        <v>0</v>
      </c>
      <c r="Z13" s="137">
        <v>0</v>
      </c>
      <c r="AA13" s="137">
        <v>0</v>
      </c>
      <c r="AB13" s="137">
        <v>0</v>
      </c>
      <c r="AC13" s="137">
        <v>0</v>
      </c>
      <c r="AD13" s="1030">
        <v>0</v>
      </c>
      <c r="AE13" s="1030">
        <v>0</v>
      </c>
      <c r="AF13" s="139">
        <v>0</v>
      </c>
      <c r="AG13" s="545">
        <f t="shared" si="1"/>
        <v>0</v>
      </c>
    </row>
    <row r="14" spans="1:33" x14ac:dyDescent="0.25">
      <c r="A14" s="164" t="s">
        <v>339</v>
      </c>
      <c r="B14" s="141">
        <v>0</v>
      </c>
      <c r="C14" s="141">
        <v>1</v>
      </c>
      <c r="D14" s="141">
        <v>0</v>
      </c>
      <c r="E14" s="141">
        <v>0</v>
      </c>
      <c r="F14" s="141">
        <v>2</v>
      </c>
      <c r="G14" s="141">
        <v>2</v>
      </c>
      <c r="H14" s="141">
        <v>2</v>
      </c>
      <c r="I14" s="141">
        <v>0</v>
      </c>
      <c r="J14" s="141">
        <v>3</v>
      </c>
      <c r="K14" s="141">
        <v>0</v>
      </c>
      <c r="L14" s="141">
        <v>0</v>
      </c>
      <c r="M14" s="141">
        <v>1</v>
      </c>
      <c r="N14" s="141">
        <v>0</v>
      </c>
      <c r="O14" s="141">
        <v>0</v>
      </c>
      <c r="P14" s="141">
        <v>0</v>
      </c>
      <c r="Q14" s="141">
        <v>1</v>
      </c>
      <c r="R14" s="141">
        <v>0</v>
      </c>
      <c r="S14" s="141">
        <v>0</v>
      </c>
      <c r="T14" s="141">
        <v>4</v>
      </c>
      <c r="U14" s="141">
        <v>4</v>
      </c>
      <c r="V14" s="141">
        <v>0</v>
      </c>
      <c r="W14" s="141">
        <v>1</v>
      </c>
      <c r="X14" s="141">
        <v>2</v>
      </c>
      <c r="Y14" s="141">
        <v>0</v>
      </c>
      <c r="Z14" s="141">
        <v>0</v>
      </c>
      <c r="AA14" s="141">
        <v>1</v>
      </c>
      <c r="AB14" s="141">
        <v>4</v>
      </c>
      <c r="AC14" s="141">
        <v>0</v>
      </c>
      <c r="AD14" s="141">
        <v>2</v>
      </c>
      <c r="AE14" s="141">
        <v>3</v>
      </c>
      <c r="AF14" s="141">
        <v>1</v>
      </c>
      <c r="AG14" s="155">
        <f t="shared" si="1"/>
        <v>34</v>
      </c>
    </row>
    <row r="15" spans="1:33" x14ac:dyDescent="0.25">
      <c r="A15" s="617" t="s">
        <v>340</v>
      </c>
      <c r="B15" s="700">
        <v>0</v>
      </c>
      <c r="C15" s="700">
        <v>5581</v>
      </c>
      <c r="D15" s="700">
        <v>0</v>
      </c>
      <c r="E15" s="700">
        <v>0</v>
      </c>
      <c r="F15" s="700">
        <v>37246</v>
      </c>
      <c r="G15" s="700">
        <v>39444</v>
      </c>
      <c r="H15" s="700">
        <v>80555</v>
      </c>
      <c r="I15" s="700">
        <v>0</v>
      </c>
      <c r="J15" s="700">
        <v>28985</v>
      </c>
      <c r="K15" s="700">
        <v>0</v>
      </c>
      <c r="L15" s="700">
        <v>0</v>
      </c>
      <c r="M15" s="700">
        <v>5873</v>
      </c>
      <c r="N15" s="700">
        <v>0</v>
      </c>
      <c r="O15" s="700">
        <v>-600</v>
      </c>
      <c r="P15" s="700">
        <v>0</v>
      </c>
      <c r="Q15" s="700">
        <v>7021</v>
      </c>
      <c r="R15" s="700">
        <v>0</v>
      </c>
      <c r="S15" s="700">
        <v>0</v>
      </c>
      <c r="T15" s="700">
        <v>81832</v>
      </c>
      <c r="U15" s="700">
        <v>80343</v>
      </c>
      <c r="V15" s="700">
        <v>0</v>
      </c>
      <c r="W15" s="700">
        <v>31526</v>
      </c>
      <c r="X15" s="700">
        <v>56765</v>
      </c>
      <c r="Y15" s="700">
        <v>0</v>
      </c>
      <c r="Z15" s="700">
        <v>0</v>
      </c>
      <c r="AA15" s="700">
        <v>28942</v>
      </c>
      <c r="AB15" s="700">
        <v>30947</v>
      </c>
      <c r="AC15" s="700">
        <v>0</v>
      </c>
      <c r="AD15" s="700">
        <v>47361</v>
      </c>
      <c r="AE15" s="700">
        <v>63932</v>
      </c>
      <c r="AF15" s="700">
        <v>6900</v>
      </c>
      <c r="AG15" s="649">
        <f>AG11-AG13</f>
        <v>632653</v>
      </c>
    </row>
    <row r="16" spans="1:33" x14ac:dyDescent="0.25">
      <c r="A16" s="546"/>
      <c r="B16" s="547"/>
      <c r="C16" s="547"/>
      <c r="D16" s="547"/>
      <c r="E16" s="547"/>
      <c r="F16" s="547"/>
      <c r="G16" s="547"/>
      <c r="H16" s="547"/>
      <c r="I16" s="547"/>
      <c r="J16" s="547"/>
      <c r="K16" s="547"/>
      <c r="L16" s="547"/>
      <c r="M16" s="547"/>
      <c r="N16" s="547"/>
      <c r="O16" s="547"/>
      <c r="P16" s="547"/>
      <c r="Q16" s="547"/>
      <c r="R16" s="547"/>
      <c r="S16" s="547"/>
      <c r="T16" s="547"/>
      <c r="U16" s="547"/>
      <c r="V16" s="547"/>
      <c r="W16" s="547"/>
      <c r="X16" s="547"/>
      <c r="Y16" s="547"/>
      <c r="Z16" s="547"/>
      <c r="AA16" s="547"/>
      <c r="AB16" s="547"/>
      <c r="AC16" s="547"/>
      <c r="AD16" s="547"/>
      <c r="AE16" s="547"/>
      <c r="AF16" s="547"/>
      <c r="AG16" s="548"/>
    </row>
    <row r="17" spans="1:33" ht="23.25" x14ac:dyDescent="0.25">
      <c r="A17" s="660">
        <v>2024</v>
      </c>
      <c r="B17" s="619">
        <v>43313</v>
      </c>
      <c r="C17" s="575">
        <v>43314</v>
      </c>
      <c r="D17" s="575">
        <v>43315</v>
      </c>
      <c r="E17" s="575">
        <v>43316</v>
      </c>
      <c r="F17" s="575">
        <v>43317</v>
      </c>
      <c r="G17" s="575">
        <v>43318</v>
      </c>
      <c r="H17" s="575">
        <v>43319</v>
      </c>
      <c r="I17" s="575">
        <v>43320</v>
      </c>
      <c r="J17" s="575">
        <v>43321</v>
      </c>
      <c r="K17" s="575">
        <v>43322</v>
      </c>
      <c r="L17" s="575">
        <v>43323</v>
      </c>
      <c r="M17" s="575">
        <v>43324</v>
      </c>
      <c r="N17" s="575">
        <v>43325</v>
      </c>
      <c r="O17" s="575">
        <v>43326</v>
      </c>
      <c r="P17" s="575">
        <v>43327</v>
      </c>
      <c r="Q17" s="575">
        <v>43328</v>
      </c>
      <c r="R17" s="575">
        <v>43329</v>
      </c>
      <c r="S17" s="575">
        <v>43330</v>
      </c>
      <c r="T17" s="575">
        <v>43331</v>
      </c>
      <c r="U17" s="575">
        <v>43332</v>
      </c>
      <c r="V17" s="575">
        <v>43333</v>
      </c>
      <c r="W17" s="575">
        <v>43334</v>
      </c>
      <c r="X17" s="575">
        <v>43335</v>
      </c>
      <c r="Y17" s="575">
        <v>43336</v>
      </c>
      <c r="Z17" s="575">
        <v>43337</v>
      </c>
      <c r="AA17" s="575">
        <v>43338</v>
      </c>
      <c r="AB17" s="575">
        <v>43339</v>
      </c>
      <c r="AC17" s="576">
        <v>43340</v>
      </c>
      <c r="AD17" s="576">
        <v>43341</v>
      </c>
      <c r="AE17" s="576">
        <v>43342</v>
      </c>
      <c r="AF17" s="576">
        <v>43343</v>
      </c>
      <c r="AG17" s="577" t="s">
        <v>344</v>
      </c>
    </row>
    <row r="18" spans="1:33" x14ac:dyDescent="0.25">
      <c r="A18" s="170" t="s">
        <v>110</v>
      </c>
      <c r="B18" s="171"/>
      <c r="C18" s="172"/>
      <c r="D18" s="172"/>
      <c r="E18" s="172"/>
      <c r="F18" s="172"/>
      <c r="G18" s="172"/>
      <c r="H18" s="172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A18" s="172"/>
      <c r="AB18" s="172"/>
      <c r="AC18" s="172"/>
      <c r="AD18" s="172"/>
      <c r="AE18" s="172"/>
      <c r="AF18" s="173"/>
      <c r="AG18" s="152">
        <f>SUM(B18:AF18)</f>
        <v>0</v>
      </c>
    </row>
    <row r="19" spans="1:33" x14ac:dyDescent="0.25">
      <c r="A19" s="162" t="s">
        <v>327</v>
      </c>
      <c r="B19" s="167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2"/>
      <c r="AG19" s="152">
        <f t="shared" ref="AG19:AG25" si="2">SUM(B19:AF19)</f>
        <v>0</v>
      </c>
    </row>
    <row r="20" spans="1:33" x14ac:dyDescent="0.25">
      <c r="A20" s="162" t="s">
        <v>328</v>
      </c>
      <c r="B20" s="167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2"/>
      <c r="AG20" s="152">
        <f t="shared" si="2"/>
        <v>0</v>
      </c>
    </row>
    <row r="21" spans="1:33" x14ac:dyDescent="0.25">
      <c r="A21" s="162" t="s">
        <v>329</v>
      </c>
      <c r="B21" s="167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2"/>
      <c r="AG21" s="152">
        <f t="shared" si="2"/>
        <v>0</v>
      </c>
    </row>
    <row r="22" spans="1:33" x14ac:dyDescent="0.25">
      <c r="A22" s="162" t="s">
        <v>330</v>
      </c>
      <c r="B22" s="167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2"/>
      <c r="AG22" s="152">
        <f t="shared" si="2"/>
        <v>0</v>
      </c>
    </row>
    <row r="23" spans="1:33" x14ac:dyDescent="0.25">
      <c r="A23" s="163" t="s">
        <v>331</v>
      </c>
      <c r="B23" s="198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5"/>
      <c r="AG23" s="154">
        <f t="shared" si="2"/>
        <v>0</v>
      </c>
    </row>
    <row r="24" spans="1:33" x14ac:dyDescent="0.25">
      <c r="A24" s="163" t="s">
        <v>332</v>
      </c>
      <c r="B24" s="198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5"/>
      <c r="AG24" s="154">
        <f t="shared" si="2"/>
        <v>0</v>
      </c>
    </row>
    <row r="25" spans="1:33" x14ac:dyDescent="0.25">
      <c r="A25" s="163" t="s">
        <v>333</v>
      </c>
      <c r="B25" s="198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54">
        <f t="shared" si="2"/>
        <v>0</v>
      </c>
    </row>
    <row r="26" spans="1:33" x14ac:dyDescent="0.25">
      <c r="A26" s="164" t="s">
        <v>334</v>
      </c>
      <c r="B26" s="168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3"/>
      <c r="AG26" s="155">
        <f>SUM(B26:AF26)</f>
        <v>0</v>
      </c>
    </row>
    <row r="27" spans="1:33" x14ac:dyDescent="0.25">
      <c r="A27" s="164" t="s">
        <v>335</v>
      </c>
      <c r="B27" s="620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9"/>
      <c r="AG27" s="545">
        <f t="shared" ref="AG27:AG30" si="3">SUM(B27:AF27)</f>
        <v>0</v>
      </c>
    </row>
    <row r="28" spans="1:33" x14ac:dyDescent="0.25">
      <c r="A28" s="164" t="s">
        <v>336</v>
      </c>
      <c r="B28" s="168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55">
        <f t="shared" si="3"/>
        <v>0</v>
      </c>
    </row>
    <row r="29" spans="1:33" x14ac:dyDescent="0.25">
      <c r="A29" s="164" t="s">
        <v>338</v>
      </c>
      <c r="B29" s="681"/>
      <c r="C29" s="680"/>
      <c r="D29" s="680"/>
      <c r="E29" s="680"/>
      <c r="F29" s="680"/>
      <c r="G29" s="680"/>
      <c r="H29" s="680"/>
      <c r="I29" s="680"/>
      <c r="J29" s="680"/>
      <c r="K29" s="680"/>
      <c r="L29" s="680"/>
      <c r="M29" s="680"/>
      <c r="N29" s="680"/>
      <c r="O29" s="680"/>
      <c r="P29" s="680"/>
      <c r="Q29" s="680"/>
      <c r="R29" s="680"/>
      <c r="S29" s="680"/>
      <c r="T29" s="680"/>
      <c r="U29" s="680"/>
      <c r="V29" s="680"/>
      <c r="W29" s="680"/>
      <c r="X29" s="680"/>
      <c r="Y29" s="680"/>
      <c r="Z29" s="680"/>
      <c r="AA29" s="680"/>
      <c r="AB29" s="680"/>
      <c r="AC29" s="680"/>
      <c r="AD29" s="680"/>
      <c r="AE29" s="680"/>
      <c r="AF29" s="680"/>
      <c r="AG29" s="545">
        <f t="shared" si="3"/>
        <v>0</v>
      </c>
    </row>
    <row r="30" spans="1:33" x14ac:dyDescent="0.25">
      <c r="A30" s="164" t="s">
        <v>339</v>
      </c>
      <c r="B30" s="168"/>
      <c r="C30" s="141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55">
        <f t="shared" si="3"/>
        <v>0</v>
      </c>
    </row>
    <row r="31" spans="1:33" x14ac:dyDescent="0.25">
      <c r="A31" s="617" t="s">
        <v>340</v>
      </c>
      <c r="B31" s="682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649">
        <f>AG27-AG29</f>
        <v>0</v>
      </c>
    </row>
    <row r="32" spans="1:33" x14ac:dyDescent="0.25">
      <c r="A32" s="684"/>
      <c r="B32" s="670"/>
      <c r="C32" s="670"/>
      <c r="D32" s="670"/>
      <c r="E32" s="670"/>
      <c r="F32" s="670"/>
      <c r="G32" s="670"/>
      <c r="H32" s="670"/>
      <c r="I32" s="670"/>
      <c r="J32" s="670"/>
      <c r="K32" s="670"/>
      <c r="L32" s="670"/>
      <c r="M32" s="670"/>
      <c r="N32" s="670"/>
      <c r="O32" s="670"/>
      <c r="P32" s="670"/>
      <c r="Q32" s="670"/>
      <c r="R32" s="670"/>
      <c r="S32" s="670"/>
      <c r="T32" s="670"/>
      <c r="U32" s="670"/>
      <c r="V32" s="670"/>
      <c r="W32" s="670"/>
      <c r="X32" s="670"/>
      <c r="Y32" s="670"/>
      <c r="Z32" s="670"/>
      <c r="AA32" s="670"/>
      <c r="AB32" s="670"/>
      <c r="AC32" s="670"/>
      <c r="AD32" s="670"/>
      <c r="AE32" s="670"/>
      <c r="AF32" s="670"/>
      <c r="AG32" s="683"/>
    </row>
    <row r="33" spans="1:33" ht="23.25" x14ac:dyDescent="0.25">
      <c r="A33" s="616" t="s">
        <v>347</v>
      </c>
      <c r="B33" s="619">
        <v>43313</v>
      </c>
      <c r="C33" s="575">
        <v>43314</v>
      </c>
      <c r="D33" s="575">
        <v>43315</v>
      </c>
      <c r="E33" s="575">
        <v>43316</v>
      </c>
      <c r="F33" s="575">
        <v>43317</v>
      </c>
      <c r="G33" s="575">
        <v>43318</v>
      </c>
      <c r="H33" s="575">
        <v>43319</v>
      </c>
      <c r="I33" s="575">
        <v>43320</v>
      </c>
      <c r="J33" s="575">
        <v>43321</v>
      </c>
      <c r="K33" s="575">
        <v>43322</v>
      </c>
      <c r="L33" s="575">
        <v>43323</v>
      </c>
      <c r="M33" s="575">
        <v>43324</v>
      </c>
      <c r="N33" s="575">
        <v>43325</v>
      </c>
      <c r="O33" s="575">
        <v>43326</v>
      </c>
      <c r="P33" s="575">
        <v>43327</v>
      </c>
      <c r="Q33" s="575">
        <v>43328</v>
      </c>
      <c r="R33" s="575">
        <v>43329</v>
      </c>
      <c r="S33" s="575">
        <v>43330</v>
      </c>
      <c r="T33" s="575">
        <v>43331</v>
      </c>
      <c r="U33" s="575">
        <v>43332</v>
      </c>
      <c r="V33" s="575">
        <v>43333</v>
      </c>
      <c r="W33" s="575">
        <v>43334</v>
      </c>
      <c r="X33" s="575">
        <v>43335</v>
      </c>
      <c r="Y33" s="575">
        <v>43336</v>
      </c>
      <c r="Z33" s="575">
        <v>43337</v>
      </c>
      <c r="AA33" s="575">
        <v>43338</v>
      </c>
      <c r="AB33" s="575">
        <v>43339</v>
      </c>
      <c r="AC33" s="576">
        <v>43340</v>
      </c>
      <c r="AD33" s="576">
        <v>43341</v>
      </c>
      <c r="AE33" s="576">
        <v>43342</v>
      </c>
      <c r="AF33" s="576">
        <v>43343</v>
      </c>
      <c r="AG33" s="577" t="s">
        <v>344</v>
      </c>
    </row>
    <row r="34" spans="1:33" x14ac:dyDescent="0.25">
      <c r="A34" s="170" t="s">
        <v>110</v>
      </c>
      <c r="B34" s="621">
        <f t="shared" ref="B34:AG34" si="4">(B18-B2)/B2</f>
        <v>-1</v>
      </c>
      <c r="C34" s="586">
        <f t="shared" si="4"/>
        <v>-1</v>
      </c>
      <c r="D34" s="586">
        <f t="shared" si="4"/>
        <v>-1</v>
      </c>
      <c r="E34" s="586">
        <f t="shared" si="4"/>
        <v>-1</v>
      </c>
      <c r="F34" s="586">
        <f t="shared" si="4"/>
        <v>-1</v>
      </c>
      <c r="G34" s="586">
        <f t="shared" si="4"/>
        <v>-1</v>
      </c>
      <c r="H34" s="586">
        <f t="shared" si="4"/>
        <v>-1</v>
      </c>
      <c r="I34" s="586">
        <f t="shared" si="4"/>
        <v>-1</v>
      </c>
      <c r="J34" s="586">
        <f t="shared" si="4"/>
        <v>-1</v>
      </c>
      <c r="K34" s="586">
        <f t="shared" si="4"/>
        <v>-1</v>
      </c>
      <c r="L34" s="586">
        <f t="shared" si="4"/>
        <v>-1</v>
      </c>
      <c r="M34" s="586">
        <f t="shared" si="4"/>
        <v>-1</v>
      </c>
      <c r="N34" s="586">
        <f t="shared" si="4"/>
        <v>-1</v>
      </c>
      <c r="O34" s="586">
        <f t="shared" si="4"/>
        <v>-1</v>
      </c>
      <c r="P34" s="586">
        <f t="shared" si="4"/>
        <v>-1</v>
      </c>
      <c r="Q34" s="586">
        <f t="shared" si="4"/>
        <v>-1</v>
      </c>
      <c r="R34" s="586">
        <f t="shared" si="4"/>
        <v>-1</v>
      </c>
      <c r="S34" s="586">
        <f t="shared" si="4"/>
        <v>-1</v>
      </c>
      <c r="T34" s="586">
        <f t="shared" si="4"/>
        <v>-1</v>
      </c>
      <c r="U34" s="586">
        <f t="shared" si="4"/>
        <v>-1</v>
      </c>
      <c r="V34" s="586">
        <f t="shared" si="4"/>
        <v>-1</v>
      </c>
      <c r="W34" s="586">
        <f t="shared" si="4"/>
        <v>-1</v>
      </c>
      <c r="X34" s="586">
        <f t="shared" si="4"/>
        <v>-1</v>
      </c>
      <c r="Y34" s="586">
        <f t="shared" si="4"/>
        <v>-1</v>
      </c>
      <c r="Z34" s="586" t="e">
        <f t="shared" si="4"/>
        <v>#DIV/0!</v>
      </c>
      <c r="AA34" s="586">
        <f t="shared" si="4"/>
        <v>-1</v>
      </c>
      <c r="AB34" s="586">
        <f t="shared" si="4"/>
        <v>-1</v>
      </c>
      <c r="AC34" s="586">
        <f t="shared" si="4"/>
        <v>-1</v>
      </c>
      <c r="AD34" s="586" t="e">
        <f t="shared" si="4"/>
        <v>#DIV/0!</v>
      </c>
      <c r="AE34" s="586">
        <f t="shared" si="4"/>
        <v>-1</v>
      </c>
      <c r="AF34" s="587" t="e">
        <f t="shared" si="4"/>
        <v>#DIV/0!</v>
      </c>
      <c r="AG34" s="588">
        <f t="shared" si="4"/>
        <v>-1</v>
      </c>
    </row>
    <row r="35" spans="1:33" x14ac:dyDescent="0.25">
      <c r="A35" s="163" t="s">
        <v>331</v>
      </c>
      <c r="B35" s="622">
        <f t="shared" ref="B35:AG36" si="5">(B23-B7)/B7</f>
        <v>-1</v>
      </c>
      <c r="C35" s="214">
        <f t="shared" si="5"/>
        <v>-1</v>
      </c>
      <c r="D35" s="214" t="e">
        <f t="shared" si="5"/>
        <v>#DIV/0!</v>
      </c>
      <c r="E35" s="214" t="e">
        <f t="shared" si="5"/>
        <v>#DIV/0!</v>
      </c>
      <c r="F35" s="214">
        <f t="shared" si="5"/>
        <v>-1</v>
      </c>
      <c r="G35" s="214">
        <f t="shared" si="5"/>
        <v>-1</v>
      </c>
      <c r="H35" s="214">
        <f t="shared" si="5"/>
        <v>-1</v>
      </c>
      <c r="I35" s="214">
        <f t="shared" si="5"/>
        <v>-1</v>
      </c>
      <c r="J35" s="214">
        <f t="shared" si="5"/>
        <v>-1</v>
      </c>
      <c r="K35" s="214" t="e">
        <f t="shared" si="5"/>
        <v>#DIV/0!</v>
      </c>
      <c r="L35" s="214" t="e">
        <f t="shared" si="5"/>
        <v>#DIV/0!</v>
      </c>
      <c r="M35" s="214">
        <f t="shared" si="5"/>
        <v>-1</v>
      </c>
      <c r="N35" s="214">
        <f t="shared" si="5"/>
        <v>-1</v>
      </c>
      <c r="O35" s="214">
        <f t="shared" si="5"/>
        <v>-1</v>
      </c>
      <c r="P35" s="214">
        <f t="shared" si="5"/>
        <v>-1</v>
      </c>
      <c r="Q35" s="214">
        <f t="shared" si="5"/>
        <v>-1</v>
      </c>
      <c r="R35" s="214" t="e">
        <f t="shared" si="5"/>
        <v>#DIV/0!</v>
      </c>
      <c r="S35" s="214" t="e">
        <f t="shared" si="5"/>
        <v>#DIV/0!</v>
      </c>
      <c r="T35" s="214">
        <f t="shared" si="5"/>
        <v>-1</v>
      </c>
      <c r="U35" s="214">
        <f t="shared" si="5"/>
        <v>-1</v>
      </c>
      <c r="V35" s="214">
        <f t="shared" si="5"/>
        <v>-1</v>
      </c>
      <c r="W35" s="214">
        <f t="shared" si="5"/>
        <v>-1</v>
      </c>
      <c r="X35" s="214">
        <f t="shared" si="5"/>
        <v>-1</v>
      </c>
      <c r="Y35" s="214" t="e">
        <f t="shared" si="5"/>
        <v>#DIV/0!</v>
      </c>
      <c r="Z35" s="214" t="e">
        <f t="shared" si="5"/>
        <v>#DIV/0!</v>
      </c>
      <c r="AA35" s="214">
        <f t="shared" si="5"/>
        <v>-1</v>
      </c>
      <c r="AB35" s="214">
        <f t="shared" si="5"/>
        <v>-1</v>
      </c>
      <c r="AC35" s="214">
        <f t="shared" si="5"/>
        <v>-1</v>
      </c>
      <c r="AD35" s="214">
        <f t="shared" si="5"/>
        <v>-1</v>
      </c>
      <c r="AE35" s="214">
        <f t="shared" si="5"/>
        <v>-1</v>
      </c>
      <c r="AF35" s="589" t="e">
        <f t="shared" si="5"/>
        <v>#DIV/0!</v>
      </c>
      <c r="AG35" s="590">
        <f t="shared" si="5"/>
        <v>-1</v>
      </c>
    </row>
    <row r="36" spans="1:33" x14ac:dyDescent="0.25">
      <c r="A36" s="163" t="s">
        <v>332</v>
      </c>
      <c r="B36" s="622">
        <f t="shared" si="5"/>
        <v>-1</v>
      </c>
      <c r="C36" s="214">
        <f t="shared" si="5"/>
        <v>-1</v>
      </c>
      <c r="D36" s="214" t="e">
        <f t="shared" si="5"/>
        <v>#DIV/0!</v>
      </c>
      <c r="E36" s="214" t="e">
        <f t="shared" si="5"/>
        <v>#DIV/0!</v>
      </c>
      <c r="F36" s="214">
        <f t="shared" si="5"/>
        <v>-1</v>
      </c>
      <c r="G36" s="214">
        <f t="shared" si="5"/>
        <v>-1</v>
      </c>
      <c r="H36" s="214">
        <f t="shared" si="5"/>
        <v>-1</v>
      </c>
      <c r="I36" s="214">
        <f t="shared" si="5"/>
        <v>-1</v>
      </c>
      <c r="J36" s="214">
        <f t="shared" si="5"/>
        <v>-1</v>
      </c>
      <c r="K36" s="214" t="e">
        <f t="shared" si="5"/>
        <v>#DIV/0!</v>
      </c>
      <c r="L36" s="214" t="e">
        <f t="shared" si="5"/>
        <v>#DIV/0!</v>
      </c>
      <c r="M36" s="214">
        <f t="shared" si="5"/>
        <v>-1</v>
      </c>
      <c r="N36" s="214">
        <f t="shared" si="5"/>
        <v>-1</v>
      </c>
      <c r="O36" s="214">
        <f t="shared" si="5"/>
        <v>-1</v>
      </c>
      <c r="P36" s="214">
        <f t="shared" si="5"/>
        <v>-1</v>
      </c>
      <c r="Q36" s="214">
        <f t="shared" si="5"/>
        <v>-1</v>
      </c>
      <c r="R36" s="214">
        <f t="shared" si="5"/>
        <v>-1</v>
      </c>
      <c r="S36" s="214" t="e">
        <f t="shared" si="5"/>
        <v>#DIV/0!</v>
      </c>
      <c r="T36" s="214">
        <f t="shared" si="5"/>
        <v>-1</v>
      </c>
      <c r="U36" s="214">
        <f t="shared" si="5"/>
        <v>-1</v>
      </c>
      <c r="V36" s="214">
        <f t="shared" si="5"/>
        <v>-1</v>
      </c>
      <c r="W36" s="214">
        <f t="shared" si="5"/>
        <v>-1</v>
      </c>
      <c r="X36" s="214">
        <f t="shared" si="5"/>
        <v>-1</v>
      </c>
      <c r="Y36" s="214">
        <f t="shared" si="5"/>
        <v>-1</v>
      </c>
      <c r="Z36" s="214">
        <f t="shared" si="5"/>
        <v>-1</v>
      </c>
      <c r="AA36" s="214">
        <f t="shared" si="5"/>
        <v>-1</v>
      </c>
      <c r="AB36" s="214">
        <f t="shared" si="5"/>
        <v>-1</v>
      </c>
      <c r="AC36" s="214">
        <f t="shared" si="5"/>
        <v>-1</v>
      </c>
      <c r="AD36" s="214">
        <f t="shared" si="5"/>
        <v>-1</v>
      </c>
      <c r="AE36" s="214">
        <f t="shared" si="5"/>
        <v>-1</v>
      </c>
      <c r="AF36" s="589">
        <f t="shared" si="5"/>
        <v>-1</v>
      </c>
      <c r="AG36" s="590">
        <f t="shared" si="5"/>
        <v>-1</v>
      </c>
    </row>
    <row r="37" spans="1:33" x14ac:dyDescent="0.25">
      <c r="A37" s="164" t="s">
        <v>342</v>
      </c>
      <c r="B37" s="623" t="e">
        <f t="shared" ref="B37:AG38" si="6">(B26-B10)/B10</f>
        <v>#DIV/0!</v>
      </c>
      <c r="C37" s="215">
        <f t="shared" si="6"/>
        <v>-1</v>
      </c>
      <c r="D37" s="215" t="e">
        <f t="shared" si="6"/>
        <v>#DIV/0!</v>
      </c>
      <c r="E37" s="215" t="e">
        <f t="shared" si="6"/>
        <v>#DIV/0!</v>
      </c>
      <c r="F37" s="215">
        <f t="shared" si="6"/>
        <v>-1</v>
      </c>
      <c r="G37" s="215">
        <f t="shared" si="6"/>
        <v>-1</v>
      </c>
      <c r="H37" s="215">
        <f t="shared" si="6"/>
        <v>-1</v>
      </c>
      <c r="I37" s="215" t="e">
        <f t="shared" si="6"/>
        <v>#DIV/0!</v>
      </c>
      <c r="J37" s="215">
        <f t="shared" si="6"/>
        <v>-1</v>
      </c>
      <c r="K37" s="215" t="e">
        <f t="shared" si="6"/>
        <v>#DIV/0!</v>
      </c>
      <c r="L37" s="215" t="e">
        <f t="shared" si="6"/>
        <v>#DIV/0!</v>
      </c>
      <c r="M37" s="215">
        <f t="shared" si="6"/>
        <v>-1</v>
      </c>
      <c r="N37" s="215" t="e">
        <f t="shared" si="6"/>
        <v>#DIV/0!</v>
      </c>
      <c r="O37" s="215" t="e">
        <f t="shared" si="6"/>
        <v>#DIV/0!</v>
      </c>
      <c r="P37" s="215" t="e">
        <f t="shared" si="6"/>
        <v>#DIV/0!</v>
      </c>
      <c r="Q37" s="215">
        <f t="shared" si="6"/>
        <v>-1</v>
      </c>
      <c r="R37" s="215" t="e">
        <f t="shared" si="6"/>
        <v>#DIV/0!</v>
      </c>
      <c r="S37" s="215" t="e">
        <f t="shared" si="6"/>
        <v>#DIV/0!</v>
      </c>
      <c r="T37" s="215">
        <f t="shared" si="6"/>
        <v>-1</v>
      </c>
      <c r="U37" s="215">
        <f t="shared" si="6"/>
        <v>-1</v>
      </c>
      <c r="V37" s="215" t="e">
        <f t="shared" si="6"/>
        <v>#DIV/0!</v>
      </c>
      <c r="W37" s="215">
        <f t="shared" si="6"/>
        <v>-1</v>
      </c>
      <c r="X37" s="215">
        <f t="shared" si="6"/>
        <v>-1</v>
      </c>
      <c r="Y37" s="215" t="e">
        <f t="shared" si="6"/>
        <v>#DIV/0!</v>
      </c>
      <c r="Z37" s="215" t="e">
        <f t="shared" si="6"/>
        <v>#DIV/0!</v>
      </c>
      <c r="AA37" s="215">
        <f t="shared" si="6"/>
        <v>-1</v>
      </c>
      <c r="AB37" s="215">
        <f t="shared" si="6"/>
        <v>-1</v>
      </c>
      <c r="AC37" s="215" t="e">
        <f t="shared" si="6"/>
        <v>#DIV/0!</v>
      </c>
      <c r="AD37" s="215">
        <f t="shared" si="6"/>
        <v>-1</v>
      </c>
      <c r="AE37" s="215">
        <f t="shared" si="6"/>
        <v>-1</v>
      </c>
      <c r="AF37" s="591">
        <f t="shared" si="6"/>
        <v>-1</v>
      </c>
      <c r="AG37" s="592">
        <f t="shared" si="6"/>
        <v>-1</v>
      </c>
    </row>
    <row r="38" spans="1:33" x14ac:dyDescent="0.25">
      <c r="A38" s="183" t="s">
        <v>343</v>
      </c>
      <c r="B38" s="623" t="e">
        <f t="shared" si="6"/>
        <v>#DIV/0!</v>
      </c>
      <c r="C38" s="215">
        <f t="shared" si="6"/>
        <v>-1</v>
      </c>
      <c r="D38" s="215" t="e">
        <f t="shared" si="6"/>
        <v>#DIV/0!</v>
      </c>
      <c r="E38" s="215" t="e">
        <f t="shared" si="6"/>
        <v>#DIV/0!</v>
      </c>
      <c r="F38" s="215">
        <f t="shared" si="6"/>
        <v>-1</v>
      </c>
      <c r="G38" s="215">
        <f t="shared" si="6"/>
        <v>-1</v>
      </c>
      <c r="H38" s="215">
        <f t="shared" si="6"/>
        <v>-1</v>
      </c>
      <c r="I38" s="215" t="e">
        <f t="shared" si="6"/>
        <v>#DIV/0!</v>
      </c>
      <c r="J38" s="215">
        <f t="shared" si="6"/>
        <v>-1</v>
      </c>
      <c r="K38" s="215" t="e">
        <f t="shared" si="6"/>
        <v>#DIV/0!</v>
      </c>
      <c r="L38" s="215" t="e">
        <f t="shared" si="6"/>
        <v>#DIV/0!</v>
      </c>
      <c r="M38" s="215">
        <f t="shared" si="6"/>
        <v>-1</v>
      </c>
      <c r="N38" s="215" t="e">
        <f t="shared" si="6"/>
        <v>#DIV/0!</v>
      </c>
      <c r="O38" s="215">
        <f t="shared" si="6"/>
        <v>-1</v>
      </c>
      <c r="P38" s="215" t="e">
        <f t="shared" si="6"/>
        <v>#DIV/0!</v>
      </c>
      <c r="Q38" s="215">
        <f t="shared" si="6"/>
        <v>-1</v>
      </c>
      <c r="R38" s="215" t="e">
        <f t="shared" si="6"/>
        <v>#DIV/0!</v>
      </c>
      <c r="S38" s="215" t="e">
        <f t="shared" si="6"/>
        <v>#DIV/0!</v>
      </c>
      <c r="T38" s="215">
        <f t="shared" si="6"/>
        <v>-1</v>
      </c>
      <c r="U38" s="215">
        <f t="shared" si="6"/>
        <v>-1</v>
      </c>
      <c r="V38" s="215" t="e">
        <f t="shared" si="6"/>
        <v>#DIV/0!</v>
      </c>
      <c r="W38" s="215">
        <f t="shared" si="6"/>
        <v>-1</v>
      </c>
      <c r="X38" s="215">
        <f t="shared" si="6"/>
        <v>-1</v>
      </c>
      <c r="Y38" s="215" t="e">
        <f t="shared" si="6"/>
        <v>#DIV/0!</v>
      </c>
      <c r="Z38" s="215" t="e">
        <f t="shared" si="6"/>
        <v>#DIV/0!</v>
      </c>
      <c r="AA38" s="215">
        <f t="shared" si="6"/>
        <v>-1</v>
      </c>
      <c r="AB38" s="215">
        <f t="shared" si="6"/>
        <v>-1</v>
      </c>
      <c r="AC38" s="215" t="e">
        <f t="shared" si="6"/>
        <v>#DIV/0!</v>
      </c>
      <c r="AD38" s="215">
        <f t="shared" si="6"/>
        <v>-1</v>
      </c>
      <c r="AE38" s="215">
        <f t="shared" si="6"/>
        <v>-1</v>
      </c>
      <c r="AF38" s="591">
        <f t="shared" si="6"/>
        <v>-1</v>
      </c>
      <c r="AG38" s="593">
        <f t="shared" si="6"/>
        <v>-1</v>
      </c>
    </row>
    <row r="39" spans="1:33" x14ac:dyDescent="0.25">
      <c r="A39" s="565"/>
      <c r="B39" s="676"/>
      <c r="C39" s="677"/>
      <c r="D39" s="677"/>
      <c r="E39" s="677"/>
      <c r="F39" s="677"/>
      <c r="G39" s="677"/>
      <c r="H39" s="677"/>
      <c r="I39" s="677"/>
      <c r="J39" s="677"/>
      <c r="K39" s="677"/>
      <c r="L39" s="677"/>
      <c r="M39" s="677"/>
      <c r="N39" s="677"/>
      <c r="O39" s="677"/>
      <c r="P39" s="677"/>
      <c r="Q39" s="677"/>
      <c r="R39" s="677"/>
      <c r="S39" s="677"/>
      <c r="T39" s="677"/>
      <c r="U39" s="677"/>
      <c r="V39" s="677"/>
      <c r="W39" s="677"/>
      <c r="X39" s="677"/>
      <c r="Y39" s="677"/>
      <c r="Z39" s="677"/>
      <c r="AA39" s="677"/>
      <c r="AB39" s="677"/>
      <c r="AC39" s="678"/>
      <c r="AD39" s="678"/>
      <c r="AE39" s="677"/>
      <c r="AF39" s="676"/>
      <c r="AG39" s="679"/>
    </row>
    <row r="40" spans="1:33" ht="23.25" x14ac:dyDescent="0.25">
      <c r="A40" s="201" t="s">
        <v>348</v>
      </c>
      <c r="B40" s="574">
        <v>43313</v>
      </c>
      <c r="C40" s="575">
        <v>43314</v>
      </c>
      <c r="D40" s="575">
        <v>43315</v>
      </c>
      <c r="E40" s="575">
        <v>43316</v>
      </c>
      <c r="F40" s="575">
        <v>43317</v>
      </c>
      <c r="G40" s="575">
        <v>43318</v>
      </c>
      <c r="H40" s="575">
        <v>43319</v>
      </c>
      <c r="I40" s="575">
        <v>43320</v>
      </c>
      <c r="J40" s="575">
        <v>43321</v>
      </c>
      <c r="K40" s="575">
        <v>43322</v>
      </c>
      <c r="L40" s="575">
        <v>43323</v>
      </c>
      <c r="M40" s="575">
        <v>43324</v>
      </c>
      <c r="N40" s="575">
        <v>43325</v>
      </c>
      <c r="O40" s="575">
        <v>43326</v>
      </c>
      <c r="P40" s="575">
        <v>43327</v>
      </c>
      <c r="Q40" s="575">
        <v>43328</v>
      </c>
      <c r="R40" s="575">
        <v>43329</v>
      </c>
      <c r="S40" s="575">
        <v>43330</v>
      </c>
      <c r="T40" s="575">
        <v>43331</v>
      </c>
      <c r="U40" s="575">
        <v>43332</v>
      </c>
      <c r="V40" s="575">
        <v>43333</v>
      </c>
      <c r="W40" s="575">
        <v>43334</v>
      </c>
      <c r="X40" s="575">
        <v>43335</v>
      </c>
      <c r="Y40" s="575">
        <v>43336</v>
      </c>
      <c r="Z40" s="575">
        <v>43337</v>
      </c>
      <c r="AA40" s="575">
        <v>43338</v>
      </c>
      <c r="AB40" s="575">
        <v>43339</v>
      </c>
      <c r="AC40" s="576">
        <v>43340</v>
      </c>
      <c r="AD40" s="576">
        <v>43341</v>
      </c>
      <c r="AE40" s="576">
        <v>43342</v>
      </c>
      <c r="AF40" s="576">
        <v>43343</v>
      </c>
      <c r="AG40" s="577" t="s">
        <v>344</v>
      </c>
    </row>
    <row r="41" spans="1:33" x14ac:dyDescent="0.25">
      <c r="A41" s="190" t="s">
        <v>302</v>
      </c>
      <c r="B41" s="203"/>
      <c r="C41" s="188"/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188"/>
      <c r="Y41" s="188"/>
      <c r="Z41" s="188"/>
      <c r="AA41" s="188"/>
      <c r="AB41" s="188"/>
      <c r="AC41" s="188"/>
      <c r="AD41" s="188"/>
      <c r="AE41" s="188"/>
      <c r="AF41" s="189"/>
      <c r="AG41" s="190">
        <f>SUM(B41:AF41)</f>
        <v>0</v>
      </c>
    </row>
    <row r="42" spans="1:33" x14ac:dyDescent="0.25">
      <c r="A42" s="192" t="s">
        <v>349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91"/>
      <c r="AG42" s="192">
        <f>SUM(B42:AF42)</f>
        <v>0</v>
      </c>
    </row>
    <row r="43" spans="1:33" x14ac:dyDescent="0.25">
      <c r="A43" s="185" t="s">
        <v>350</v>
      </c>
      <c r="B43" s="204">
        <f>SUM(B41+B42)</f>
        <v>0</v>
      </c>
      <c r="C43" s="205">
        <f t="shared" ref="C43:AG43" si="7">SUM(C41+C42)</f>
        <v>0</v>
      </c>
      <c r="D43" s="205">
        <f t="shared" si="7"/>
        <v>0</v>
      </c>
      <c r="E43" s="205">
        <f t="shared" si="7"/>
        <v>0</v>
      </c>
      <c r="F43" s="205">
        <f t="shared" si="7"/>
        <v>0</v>
      </c>
      <c r="G43" s="205">
        <f t="shared" si="7"/>
        <v>0</v>
      </c>
      <c r="H43" s="205">
        <f t="shared" si="7"/>
        <v>0</v>
      </c>
      <c r="I43" s="205">
        <f t="shared" si="7"/>
        <v>0</v>
      </c>
      <c r="J43" s="205">
        <f t="shared" si="7"/>
        <v>0</v>
      </c>
      <c r="K43" s="205">
        <f t="shared" si="7"/>
        <v>0</v>
      </c>
      <c r="L43" s="205">
        <f t="shared" si="7"/>
        <v>0</v>
      </c>
      <c r="M43" s="205">
        <f t="shared" si="7"/>
        <v>0</v>
      </c>
      <c r="N43" s="205">
        <f t="shared" si="7"/>
        <v>0</v>
      </c>
      <c r="O43" s="205">
        <f t="shared" si="7"/>
        <v>0</v>
      </c>
      <c r="P43" s="205">
        <f t="shared" si="7"/>
        <v>0</v>
      </c>
      <c r="Q43" s="205">
        <f t="shared" si="7"/>
        <v>0</v>
      </c>
      <c r="R43" s="205">
        <f t="shared" si="7"/>
        <v>0</v>
      </c>
      <c r="S43" s="205">
        <f t="shared" si="7"/>
        <v>0</v>
      </c>
      <c r="T43" s="205">
        <f t="shared" si="7"/>
        <v>0</v>
      </c>
      <c r="U43" s="205">
        <f t="shared" si="7"/>
        <v>0</v>
      </c>
      <c r="V43" s="205">
        <f t="shared" si="7"/>
        <v>0</v>
      </c>
      <c r="W43" s="205">
        <f t="shared" si="7"/>
        <v>0</v>
      </c>
      <c r="X43" s="205">
        <f t="shared" si="7"/>
        <v>0</v>
      </c>
      <c r="Y43" s="205">
        <f t="shared" si="7"/>
        <v>0</v>
      </c>
      <c r="Z43" s="205">
        <f t="shared" si="7"/>
        <v>0</v>
      </c>
      <c r="AA43" s="205">
        <f t="shared" si="7"/>
        <v>0</v>
      </c>
      <c r="AB43" s="205">
        <f t="shared" si="7"/>
        <v>0</v>
      </c>
      <c r="AC43" s="205">
        <f t="shared" si="7"/>
        <v>0</v>
      </c>
      <c r="AD43" s="205">
        <f t="shared" si="7"/>
        <v>0</v>
      </c>
      <c r="AE43" s="205">
        <f t="shared" si="7"/>
        <v>0</v>
      </c>
      <c r="AF43" s="206">
        <f t="shared" si="7"/>
        <v>0</v>
      </c>
      <c r="AG43" s="193">
        <f t="shared" si="7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6960-6F57-4766-9ABE-A1D20A3169B7}">
  <sheetPr>
    <tabColor rgb="FF002060"/>
  </sheetPr>
  <dimension ref="A1:AF43"/>
  <sheetViews>
    <sheetView workbookViewId="0">
      <pane xSplit="1" ySplit="1" topLeftCell="B2" activePane="bottomRight" state="frozen"/>
      <selection pane="topRight"/>
      <selection pane="bottomLeft"/>
      <selection pane="bottomRight" activeCell="AH30" sqref="AH30"/>
    </sheetView>
  </sheetViews>
  <sheetFormatPr defaultColWidth="14.7109375" defaultRowHeight="15" x14ac:dyDescent="0.25"/>
  <cols>
    <col min="1" max="1" width="30.7109375" customWidth="1"/>
  </cols>
  <sheetData>
    <row r="1" spans="1:32" ht="23.25" x14ac:dyDescent="0.25">
      <c r="A1" s="613">
        <v>2019</v>
      </c>
      <c r="B1" s="619">
        <v>43344</v>
      </c>
      <c r="C1" s="575">
        <v>43345</v>
      </c>
      <c r="D1" s="575">
        <v>43346</v>
      </c>
      <c r="E1" s="575">
        <v>43347</v>
      </c>
      <c r="F1" s="575">
        <v>43348</v>
      </c>
      <c r="G1" s="575">
        <v>43349</v>
      </c>
      <c r="H1" s="575">
        <v>43350</v>
      </c>
      <c r="I1" s="575">
        <v>43351</v>
      </c>
      <c r="J1" s="575">
        <v>43352</v>
      </c>
      <c r="K1" s="575">
        <v>43353</v>
      </c>
      <c r="L1" s="575">
        <v>43354</v>
      </c>
      <c r="M1" s="575">
        <v>43355</v>
      </c>
      <c r="N1" s="575">
        <v>43356</v>
      </c>
      <c r="O1" s="575">
        <v>43357</v>
      </c>
      <c r="P1" s="575">
        <v>43358</v>
      </c>
      <c r="Q1" s="575">
        <v>43359</v>
      </c>
      <c r="R1" s="575">
        <v>43360</v>
      </c>
      <c r="S1" s="575">
        <v>43361</v>
      </c>
      <c r="T1" s="575">
        <v>43362</v>
      </c>
      <c r="U1" s="575">
        <v>43363</v>
      </c>
      <c r="V1" s="575">
        <v>43364</v>
      </c>
      <c r="W1" s="575">
        <v>43365</v>
      </c>
      <c r="X1" s="575">
        <v>43366</v>
      </c>
      <c r="Y1" s="575">
        <v>43367</v>
      </c>
      <c r="Z1" s="575">
        <v>43368</v>
      </c>
      <c r="AA1" s="575">
        <v>43369</v>
      </c>
      <c r="AB1" s="575">
        <v>43370</v>
      </c>
      <c r="AC1" s="576">
        <v>43371</v>
      </c>
      <c r="AD1" s="576">
        <v>43372</v>
      </c>
      <c r="AE1" s="576">
        <v>43373</v>
      </c>
      <c r="AF1" s="577" t="s">
        <v>344</v>
      </c>
    </row>
    <row r="2" spans="1:32" x14ac:dyDescent="0.25">
      <c r="A2" s="170" t="s">
        <v>110</v>
      </c>
      <c r="B2" s="172">
        <v>1</v>
      </c>
      <c r="C2" s="172">
        <v>6</v>
      </c>
      <c r="D2" s="172">
        <v>15</v>
      </c>
      <c r="E2" s="172">
        <v>13</v>
      </c>
      <c r="F2" s="172">
        <v>10</v>
      </c>
      <c r="G2" s="172">
        <v>6</v>
      </c>
      <c r="H2" s="172">
        <v>2</v>
      </c>
      <c r="I2" s="172">
        <v>2</v>
      </c>
      <c r="J2" s="172">
        <v>10</v>
      </c>
      <c r="K2" s="172">
        <v>7</v>
      </c>
      <c r="L2" s="172">
        <v>11</v>
      </c>
      <c r="M2" s="172">
        <v>10</v>
      </c>
      <c r="N2" s="172">
        <v>3</v>
      </c>
      <c r="O2" s="172">
        <v>1</v>
      </c>
      <c r="P2" s="172">
        <v>3</v>
      </c>
      <c r="Q2" s="172">
        <v>12</v>
      </c>
      <c r="R2" s="172">
        <v>2</v>
      </c>
      <c r="S2" s="172">
        <v>9</v>
      </c>
      <c r="T2" s="172">
        <v>8</v>
      </c>
      <c r="U2" s="172">
        <v>3</v>
      </c>
      <c r="V2" s="172">
        <v>9</v>
      </c>
      <c r="W2" s="172">
        <v>5</v>
      </c>
      <c r="X2" s="172">
        <v>5</v>
      </c>
      <c r="Y2" s="172">
        <v>4</v>
      </c>
      <c r="Z2" s="172">
        <v>2</v>
      </c>
      <c r="AA2" s="172">
        <v>2</v>
      </c>
      <c r="AB2" s="172">
        <v>0</v>
      </c>
      <c r="AC2" s="172">
        <v>1</v>
      </c>
      <c r="AD2" s="172">
        <v>3</v>
      </c>
      <c r="AE2" s="172">
        <v>4</v>
      </c>
      <c r="AF2" s="152">
        <f t="shared" ref="AF2:AF13" si="0">SUM(B2:AE2)</f>
        <v>169</v>
      </c>
    </row>
    <row r="3" spans="1:32" x14ac:dyDescent="0.25">
      <c r="A3" s="162" t="s">
        <v>327</v>
      </c>
      <c r="B3" s="110">
        <v>0</v>
      </c>
      <c r="C3" s="110">
        <v>0</v>
      </c>
      <c r="D3" s="110">
        <v>1</v>
      </c>
      <c r="E3" s="110">
        <v>2</v>
      </c>
      <c r="F3" s="110">
        <v>0</v>
      </c>
      <c r="G3" s="110">
        <v>1</v>
      </c>
      <c r="H3" s="110">
        <v>0</v>
      </c>
      <c r="I3" s="110">
        <v>0</v>
      </c>
      <c r="J3" s="110">
        <v>1</v>
      </c>
      <c r="K3" s="110">
        <v>0</v>
      </c>
      <c r="L3" s="110">
        <v>0</v>
      </c>
      <c r="M3" s="110">
        <v>1</v>
      </c>
      <c r="N3" s="110">
        <v>0</v>
      </c>
      <c r="O3" s="110">
        <v>0</v>
      </c>
      <c r="P3" s="110">
        <v>0</v>
      </c>
      <c r="Q3" s="110">
        <v>2</v>
      </c>
      <c r="R3" s="110">
        <v>0</v>
      </c>
      <c r="S3" s="110">
        <v>0</v>
      </c>
      <c r="T3" s="110">
        <v>0</v>
      </c>
      <c r="U3" s="110">
        <v>1</v>
      </c>
      <c r="V3" s="110">
        <v>2</v>
      </c>
      <c r="W3" s="110">
        <v>0</v>
      </c>
      <c r="X3" s="110">
        <v>0</v>
      </c>
      <c r="Y3" s="110">
        <v>0</v>
      </c>
      <c r="Z3" s="110">
        <v>0</v>
      </c>
      <c r="AA3" s="110">
        <v>0</v>
      </c>
      <c r="AB3" s="110">
        <v>0</v>
      </c>
      <c r="AC3" s="110">
        <v>0</v>
      </c>
      <c r="AD3" s="110">
        <v>0</v>
      </c>
      <c r="AE3" s="110">
        <v>0</v>
      </c>
      <c r="AF3" s="152">
        <f t="shared" si="0"/>
        <v>11</v>
      </c>
    </row>
    <row r="4" spans="1:32" x14ac:dyDescent="0.25">
      <c r="A4" s="162" t="s">
        <v>328</v>
      </c>
      <c r="B4" s="110">
        <v>0</v>
      </c>
      <c r="C4" s="110">
        <v>5</v>
      </c>
      <c r="D4" s="110">
        <v>8</v>
      </c>
      <c r="E4" s="110">
        <v>4</v>
      </c>
      <c r="F4" s="110">
        <v>3</v>
      </c>
      <c r="G4" s="110">
        <v>3</v>
      </c>
      <c r="H4" s="110">
        <v>2</v>
      </c>
      <c r="I4" s="110">
        <v>1</v>
      </c>
      <c r="J4" s="110">
        <v>5</v>
      </c>
      <c r="K4" s="110">
        <v>2</v>
      </c>
      <c r="L4" s="110">
        <v>3</v>
      </c>
      <c r="M4" s="110">
        <v>5</v>
      </c>
      <c r="N4" s="110">
        <v>1</v>
      </c>
      <c r="O4" s="110">
        <v>0</v>
      </c>
      <c r="P4" s="110">
        <v>2</v>
      </c>
      <c r="Q4" s="110">
        <v>8</v>
      </c>
      <c r="R4" s="110">
        <v>2</v>
      </c>
      <c r="S4" s="110">
        <v>2</v>
      </c>
      <c r="T4" s="110">
        <v>3</v>
      </c>
      <c r="U4" s="110">
        <v>1</v>
      </c>
      <c r="V4" s="110">
        <v>2</v>
      </c>
      <c r="W4" s="110">
        <v>3</v>
      </c>
      <c r="X4" s="110">
        <v>0</v>
      </c>
      <c r="Y4" s="110">
        <v>2</v>
      </c>
      <c r="Z4" s="110">
        <v>1</v>
      </c>
      <c r="AA4" s="110">
        <v>2</v>
      </c>
      <c r="AB4" s="110">
        <v>0</v>
      </c>
      <c r="AC4" s="110">
        <v>0</v>
      </c>
      <c r="AD4" s="110">
        <v>1</v>
      </c>
      <c r="AE4" s="110">
        <v>0</v>
      </c>
      <c r="AF4" s="152">
        <f t="shared" si="0"/>
        <v>71</v>
      </c>
    </row>
    <row r="5" spans="1:32" x14ac:dyDescent="0.25">
      <c r="A5" s="162" t="s">
        <v>329</v>
      </c>
      <c r="B5" s="110">
        <v>1</v>
      </c>
      <c r="C5" s="110">
        <v>1</v>
      </c>
      <c r="D5" s="110">
        <v>6</v>
      </c>
      <c r="E5" s="110">
        <v>7</v>
      </c>
      <c r="F5" s="110">
        <v>7</v>
      </c>
      <c r="G5" s="110">
        <v>2</v>
      </c>
      <c r="H5" s="110">
        <v>0</v>
      </c>
      <c r="I5" s="110">
        <v>1</v>
      </c>
      <c r="J5" s="110">
        <v>4</v>
      </c>
      <c r="K5" s="110">
        <v>5</v>
      </c>
      <c r="L5" s="110">
        <v>8</v>
      </c>
      <c r="M5" s="110">
        <v>4</v>
      </c>
      <c r="N5" s="110">
        <v>2</v>
      </c>
      <c r="O5" s="110">
        <v>1</v>
      </c>
      <c r="P5" s="110">
        <v>1</v>
      </c>
      <c r="Q5" s="110">
        <v>2</v>
      </c>
      <c r="R5" s="110">
        <v>0</v>
      </c>
      <c r="S5" s="110">
        <v>7</v>
      </c>
      <c r="T5" s="110">
        <v>5</v>
      </c>
      <c r="U5" s="110">
        <v>1</v>
      </c>
      <c r="V5" s="110">
        <v>5</v>
      </c>
      <c r="W5" s="110">
        <v>1</v>
      </c>
      <c r="X5" s="110">
        <v>5</v>
      </c>
      <c r="Y5" s="110">
        <v>2</v>
      </c>
      <c r="Z5" s="110">
        <v>1</v>
      </c>
      <c r="AA5" s="110">
        <v>0</v>
      </c>
      <c r="AB5" s="110">
        <v>0</v>
      </c>
      <c r="AC5" s="110">
        <v>1</v>
      </c>
      <c r="AD5" s="110">
        <v>2</v>
      </c>
      <c r="AE5" s="110">
        <v>4</v>
      </c>
      <c r="AF5" s="152">
        <f t="shared" si="0"/>
        <v>86</v>
      </c>
    </row>
    <row r="6" spans="1:32" x14ac:dyDescent="0.25">
      <c r="A6" s="162" t="s">
        <v>330</v>
      </c>
      <c r="B6" s="110">
        <v>0</v>
      </c>
      <c r="C6" s="110">
        <v>0</v>
      </c>
      <c r="D6" s="110">
        <v>0</v>
      </c>
      <c r="E6" s="110">
        <v>0</v>
      </c>
      <c r="F6" s="110">
        <v>0</v>
      </c>
      <c r="G6" s="110">
        <v>0</v>
      </c>
      <c r="H6" s="110">
        <v>0</v>
      </c>
      <c r="I6" s="110">
        <v>0</v>
      </c>
      <c r="J6" s="110">
        <v>0</v>
      </c>
      <c r="K6" s="110">
        <v>0</v>
      </c>
      <c r="L6" s="110">
        <v>0</v>
      </c>
      <c r="M6" s="110">
        <v>0</v>
      </c>
      <c r="N6" s="110">
        <v>0</v>
      </c>
      <c r="O6" s="110">
        <v>0</v>
      </c>
      <c r="P6" s="110">
        <v>0</v>
      </c>
      <c r="Q6" s="110">
        <v>0</v>
      </c>
      <c r="R6" s="110">
        <v>0</v>
      </c>
      <c r="S6" s="110">
        <v>0</v>
      </c>
      <c r="T6" s="110">
        <v>0</v>
      </c>
      <c r="U6" s="110">
        <v>0</v>
      </c>
      <c r="V6" s="110">
        <v>0</v>
      </c>
      <c r="W6" s="110">
        <v>1</v>
      </c>
      <c r="X6" s="110">
        <v>0</v>
      </c>
      <c r="Y6" s="110">
        <v>0</v>
      </c>
      <c r="Z6" s="110">
        <v>0</v>
      </c>
      <c r="AA6" s="110">
        <v>0</v>
      </c>
      <c r="AB6" s="110">
        <v>0</v>
      </c>
      <c r="AC6" s="110">
        <v>0</v>
      </c>
      <c r="AD6" s="110">
        <v>0</v>
      </c>
      <c r="AE6" s="110">
        <v>0</v>
      </c>
      <c r="AF6" s="152">
        <f t="shared" si="0"/>
        <v>1</v>
      </c>
    </row>
    <row r="7" spans="1:32" x14ac:dyDescent="0.25">
      <c r="A7" s="163" t="s">
        <v>331</v>
      </c>
      <c r="B7" s="123">
        <v>0</v>
      </c>
      <c r="C7" s="123">
        <v>0</v>
      </c>
      <c r="D7" s="123">
        <v>3</v>
      </c>
      <c r="E7" s="123">
        <v>2</v>
      </c>
      <c r="F7" s="123">
        <v>5</v>
      </c>
      <c r="G7" s="123">
        <v>6</v>
      </c>
      <c r="H7" s="123">
        <v>0</v>
      </c>
      <c r="I7" s="123">
        <v>0</v>
      </c>
      <c r="J7" s="123">
        <v>7</v>
      </c>
      <c r="K7" s="123">
        <v>2</v>
      </c>
      <c r="L7" s="123">
        <v>4</v>
      </c>
      <c r="M7" s="123">
        <v>7</v>
      </c>
      <c r="N7" s="123">
        <v>3</v>
      </c>
      <c r="O7" s="123">
        <v>1</v>
      </c>
      <c r="P7" s="123">
        <v>0</v>
      </c>
      <c r="Q7" s="123">
        <v>3</v>
      </c>
      <c r="R7" s="123">
        <v>3</v>
      </c>
      <c r="S7" s="123">
        <v>6</v>
      </c>
      <c r="T7" s="123">
        <v>6</v>
      </c>
      <c r="U7" s="123">
        <v>4</v>
      </c>
      <c r="V7" s="123">
        <v>1</v>
      </c>
      <c r="W7" s="123">
        <v>1</v>
      </c>
      <c r="X7" s="123">
        <v>7</v>
      </c>
      <c r="Y7" s="123">
        <v>1</v>
      </c>
      <c r="Z7" s="123">
        <v>2</v>
      </c>
      <c r="AA7" s="123">
        <v>2</v>
      </c>
      <c r="AB7" s="123">
        <v>1</v>
      </c>
      <c r="AC7" s="123">
        <v>0</v>
      </c>
      <c r="AD7" s="123">
        <v>0</v>
      </c>
      <c r="AE7" s="123">
        <v>3</v>
      </c>
      <c r="AF7" s="154">
        <f t="shared" si="0"/>
        <v>80</v>
      </c>
    </row>
    <row r="8" spans="1:32" x14ac:dyDescent="0.25">
      <c r="A8" s="163" t="s">
        <v>332</v>
      </c>
      <c r="B8" s="123">
        <v>0</v>
      </c>
      <c r="C8" s="123">
        <v>0</v>
      </c>
      <c r="D8" s="123">
        <v>2</v>
      </c>
      <c r="E8" s="123">
        <v>1</v>
      </c>
      <c r="F8" s="123">
        <v>2</v>
      </c>
      <c r="G8" s="123">
        <v>3</v>
      </c>
      <c r="H8" s="123">
        <v>2</v>
      </c>
      <c r="I8" s="123">
        <v>0</v>
      </c>
      <c r="J8" s="123">
        <v>3</v>
      </c>
      <c r="K8" s="123">
        <v>4</v>
      </c>
      <c r="L8" s="123">
        <v>9</v>
      </c>
      <c r="M8" s="123">
        <v>2</v>
      </c>
      <c r="N8" s="123">
        <v>5</v>
      </c>
      <c r="O8" s="123">
        <v>2</v>
      </c>
      <c r="P8" s="123">
        <v>1</v>
      </c>
      <c r="Q8" s="123">
        <v>1</v>
      </c>
      <c r="R8" s="123">
        <v>3</v>
      </c>
      <c r="S8" s="123">
        <v>5</v>
      </c>
      <c r="T8" s="123">
        <v>6</v>
      </c>
      <c r="U8" s="123">
        <v>5</v>
      </c>
      <c r="V8" s="123">
        <v>2</v>
      </c>
      <c r="W8" s="123">
        <v>0</v>
      </c>
      <c r="X8" s="123">
        <v>3</v>
      </c>
      <c r="Y8" s="123">
        <v>3</v>
      </c>
      <c r="Z8" s="123">
        <v>8</v>
      </c>
      <c r="AA8" s="123">
        <v>1</v>
      </c>
      <c r="AB8" s="123">
        <v>1</v>
      </c>
      <c r="AC8" s="123">
        <v>1</v>
      </c>
      <c r="AD8" s="123">
        <v>0</v>
      </c>
      <c r="AE8" s="123">
        <v>2</v>
      </c>
      <c r="AF8" s="154">
        <f t="shared" si="0"/>
        <v>77</v>
      </c>
    </row>
    <row r="9" spans="1:32" x14ac:dyDescent="0.25">
      <c r="A9" s="163" t="s">
        <v>333</v>
      </c>
      <c r="B9" s="123">
        <v>0</v>
      </c>
      <c r="C9" s="123">
        <v>0</v>
      </c>
      <c r="D9" s="123">
        <v>0</v>
      </c>
      <c r="E9" s="123">
        <v>0</v>
      </c>
      <c r="F9" s="123">
        <v>0</v>
      </c>
      <c r="G9" s="123">
        <v>0</v>
      </c>
      <c r="H9" s="123">
        <v>0</v>
      </c>
      <c r="I9" s="123">
        <v>0</v>
      </c>
      <c r="J9" s="123">
        <v>0</v>
      </c>
      <c r="K9" s="123">
        <v>0</v>
      </c>
      <c r="L9" s="123">
        <v>0</v>
      </c>
      <c r="M9" s="123">
        <v>0</v>
      </c>
      <c r="N9" s="123">
        <v>0</v>
      </c>
      <c r="O9" s="123">
        <v>0</v>
      </c>
      <c r="P9" s="123">
        <v>0</v>
      </c>
      <c r="Q9" s="123">
        <v>0</v>
      </c>
      <c r="R9" s="123">
        <v>0</v>
      </c>
      <c r="S9" s="123">
        <v>0</v>
      </c>
      <c r="T9" s="123">
        <v>0</v>
      </c>
      <c r="U9" s="123">
        <v>0</v>
      </c>
      <c r="V9" s="123">
        <v>0</v>
      </c>
      <c r="W9" s="123">
        <v>0</v>
      </c>
      <c r="X9" s="123">
        <v>0</v>
      </c>
      <c r="Y9" s="123">
        <v>0</v>
      </c>
      <c r="Z9" s="123">
        <v>2</v>
      </c>
      <c r="AA9" s="123">
        <v>0</v>
      </c>
      <c r="AB9" s="123">
        <v>0</v>
      </c>
      <c r="AC9" s="123">
        <v>0</v>
      </c>
      <c r="AD9" s="123">
        <v>0</v>
      </c>
      <c r="AE9" s="123">
        <v>0</v>
      </c>
      <c r="AF9" s="154">
        <f t="shared" si="0"/>
        <v>2</v>
      </c>
    </row>
    <row r="10" spans="1:32" x14ac:dyDescent="0.25">
      <c r="A10" s="164" t="s">
        <v>334</v>
      </c>
      <c r="B10" s="141">
        <v>0</v>
      </c>
      <c r="C10" s="141">
        <v>0</v>
      </c>
      <c r="D10" s="141">
        <v>0</v>
      </c>
      <c r="E10" s="141">
        <v>0</v>
      </c>
      <c r="F10" s="141">
        <v>0</v>
      </c>
      <c r="G10" s="141">
        <v>0</v>
      </c>
      <c r="H10" s="141">
        <v>2</v>
      </c>
      <c r="I10" s="141">
        <v>1</v>
      </c>
      <c r="J10" s="141">
        <v>2</v>
      </c>
      <c r="K10" s="141">
        <v>1</v>
      </c>
      <c r="L10" s="141">
        <v>1</v>
      </c>
      <c r="M10" s="141">
        <v>2</v>
      </c>
      <c r="N10" s="141">
        <v>3</v>
      </c>
      <c r="O10" s="141">
        <v>2</v>
      </c>
      <c r="P10" s="141">
        <v>1</v>
      </c>
      <c r="Q10" s="141">
        <v>0</v>
      </c>
      <c r="R10" s="141">
        <v>0</v>
      </c>
      <c r="S10" s="141">
        <v>0</v>
      </c>
      <c r="T10" s="141">
        <v>1</v>
      </c>
      <c r="U10" s="141">
        <v>0</v>
      </c>
      <c r="V10" s="141">
        <v>1</v>
      </c>
      <c r="W10" s="141">
        <v>1</v>
      </c>
      <c r="X10" s="141">
        <v>4</v>
      </c>
      <c r="Y10" s="141">
        <v>1</v>
      </c>
      <c r="Z10" s="141">
        <v>2</v>
      </c>
      <c r="AA10" s="141">
        <v>0</v>
      </c>
      <c r="AB10" s="141">
        <v>2</v>
      </c>
      <c r="AC10" s="141">
        <v>0</v>
      </c>
      <c r="AD10" s="141">
        <v>0</v>
      </c>
      <c r="AE10" s="141">
        <v>1</v>
      </c>
      <c r="AF10" s="155">
        <f t="shared" si="0"/>
        <v>28</v>
      </c>
    </row>
    <row r="11" spans="1:32" x14ac:dyDescent="0.25">
      <c r="A11" s="164" t="s">
        <v>335</v>
      </c>
      <c r="B11" s="693">
        <v>0</v>
      </c>
      <c r="C11" s="693">
        <v>0</v>
      </c>
      <c r="D11" s="693">
        <v>0</v>
      </c>
      <c r="E11" s="693">
        <v>0</v>
      </c>
      <c r="F11" s="693">
        <v>0</v>
      </c>
      <c r="G11" s="693">
        <v>2879</v>
      </c>
      <c r="H11" s="693">
        <v>42441</v>
      </c>
      <c r="I11" s="693">
        <v>5683</v>
      </c>
      <c r="J11" s="693">
        <v>18640</v>
      </c>
      <c r="K11" s="693">
        <v>22995</v>
      </c>
      <c r="L11" s="693">
        <v>49069</v>
      </c>
      <c r="M11" s="693">
        <v>39596</v>
      </c>
      <c r="N11" s="693">
        <v>23197</v>
      </c>
      <c r="O11" s="693">
        <v>30541</v>
      </c>
      <c r="P11" s="693">
        <v>4480</v>
      </c>
      <c r="Q11" s="693">
        <v>0</v>
      </c>
      <c r="R11" s="693">
        <v>1850</v>
      </c>
      <c r="S11" s="693">
        <v>0</v>
      </c>
      <c r="T11" s="693">
        <v>5714</v>
      </c>
      <c r="U11" s="693">
        <v>0</v>
      </c>
      <c r="V11" s="693">
        <v>34780</v>
      </c>
      <c r="W11" s="693">
        <v>14934</v>
      </c>
      <c r="X11" s="693">
        <v>137161</v>
      </c>
      <c r="Y11" s="693">
        <v>29129</v>
      </c>
      <c r="Z11" s="693">
        <v>24369</v>
      </c>
      <c r="AA11" s="693">
        <v>0</v>
      </c>
      <c r="AB11" s="693">
        <v>58131</v>
      </c>
      <c r="AC11" s="693">
        <v>0</v>
      </c>
      <c r="AD11" s="1039">
        <v>0</v>
      </c>
      <c r="AE11" s="1039">
        <v>32616</v>
      </c>
      <c r="AF11" s="584">
        <f t="shared" si="0"/>
        <v>578205</v>
      </c>
    </row>
    <row r="12" spans="1:32" x14ac:dyDescent="0.25">
      <c r="A12" s="164" t="s">
        <v>336</v>
      </c>
      <c r="B12" s="141">
        <v>0</v>
      </c>
      <c r="C12" s="141">
        <v>0</v>
      </c>
      <c r="D12" s="141">
        <v>0</v>
      </c>
      <c r="E12" s="141">
        <v>0</v>
      </c>
      <c r="F12" s="141">
        <v>0</v>
      </c>
      <c r="G12" s="141">
        <v>0</v>
      </c>
      <c r="H12" s="141">
        <v>0</v>
      </c>
      <c r="I12" s="141">
        <v>0</v>
      </c>
      <c r="J12" s="141">
        <v>0</v>
      </c>
      <c r="K12" s="141">
        <v>0</v>
      </c>
      <c r="L12" s="141">
        <v>0</v>
      </c>
      <c r="M12" s="141">
        <v>1</v>
      </c>
      <c r="N12" s="141">
        <v>0</v>
      </c>
      <c r="O12" s="141">
        <v>0</v>
      </c>
      <c r="P12" s="141">
        <v>0</v>
      </c>
      <c r="Q12" s="141">
        <v>0</v>
      </c>
      <c r="R12" s="141">
        <v>0</v>
      </c>
      <c r="S12" s="141">
        <v>1</v>
      </c>
      <c r="T12" s="141">
        <v>0</v>
      </c>
      <c r="U12" s="141">
        <v>0</v>
      </c>
      <c r="V12" s="141">
        <v>0</v>
      </c>
      <c r="W12" s="141">
        <v>0</v>
      </c>
      <c r="X12" s="141">
        <v>0</v>
      </c>
      <c r="Y12" s="141">
        <v>2</v>
      </c>
      <c r="Z12" s="141">
        <v>0</v>
      </c>
      <c r="AA12" s="141">
        <v>0</v>
      </c>
      <c r="AB12" s="141">
        <v>0</v>
      </c>
      <c r="AC12" s="141">
        <v>0</v>
      </c>
      <c r="AD12" s="141">
        <v>0</v>
      </c>
      <c r="AE12" s="141">
        <v>0</v>
      </c>
      <c r="AF12" s="155">
        <f t="shared" si="0"/>
        <v>4</v>
      </c>
    </row>
    <row r="13" spans="1:32" x14ac:dyDescent="0.25">
      <c r="A13" s="164" t="s">
        <v>338</v>
      </c>
      <c r="B13" s="137">
        <v>0</v>
      </c>
      <c r="C13" s="137">
        <v>0</v>
      </c>
      <c r="D13" s="137">
        <v>0</v>
      </c>
      <c r="E13" s="137">
        <v>0</v>
      </c>
      <c r="F13" s="137">
        <v>0</v>
      </c>
      <c r="G13" s="137">
        <v>0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7">
        <v>6466</v>
      </c>
      <c r="N13" s="137">
        <v>0</v>
      </c>
      <c r="O13" s="137">
        <v>0</v>
      </c>
      <c r="P13" s="137">
        <v>0</v>
      </c>
      <c r="Q13" s="137">
        <v>0</v>
      </c>
      <c r="R13" s="137">
        <v>0</v>
      </c>
      <c r="S13" s="137">
        <v>6408</v>
      </c>
      <c r="T13" s="137">
        <v>0</v>
      </c>
      <c r="U13" s="137">
        <v>0</v>
      </c>
      <c r="V13" s="137">
        <v>0</v>
      </c>
      <c r="W13" s="137">
        <v>0</v>
      </c>
      <c r="X13" s="137">
        <v>0</v>
      </c>
      <c r="Y13" s="137">
        <v>29131</v>
      </c>
      <c r="Z13" s="137">
        <v>0</v>
      </c>
      <c r="AA13" s="137">
        <v>0</v>
      </c>
      <c r="AB13" s="137">
        <v>0</v>
      </c>
      <c r="AC13" s="137">
        <v>0</v>
      </c>
      <c r="AD13" s="137">
        <v>0</v>
      </c>
      <c r="AE13" s="137">
        <v>0</v>
      </c>
      <c r="AF13" s="585">
        <f t="shared" si="0"/>
        <v>42005</v>
      </c>
    </row>
    <row r="14" spans="1:32" x14ac:dyDescent="0.25">
      <c r="A14" s="164" t="s">
        <v>339</v>
      </c>
      <c r="B14" s="141">
        <v>0</v>
      </c>
      <c r="C14" s="141">
        <v>0</v>
      </c>
      <c r="D14" s="141">
        <v>0</v>
      </c>
      <c r="E14" s="141">
        <v>0</v>
      </c>
      <c r="F14" s="141">
        <v>0</v>
      </c>
      <c r="G14" s="141">
        <v>0</v>
      </c>
      <c r="H14" s="141">
        <v>2</v>
      </c>
      <c r="I14" s="141">
        <v>1</v>
      </c>
      <c r="J14" s="141">
        <v>2</v>
      </c>
      <c r="K14" s="141">
        <v>1</v>
      </c>
      <c r="L14" s="141">
        <v>1</v>
      </c>
      <c r="M14" s="141">
        <v>1</v>
      </c>
      <c r="N14" s="141">
        <v>3</v>
      </c>
      <c r="O14" s="141">
        <v>2</v>
      </c>
      <c r="P14" s="141">
        <v>1</v>
      </c>
      <c r="Q14" s="141">
        <v>0</v>
      </c>
      <c r="R14" s="141">
        <v>0</v>
      </c>
      <c r="S14" s="141">
        <v>-1</v>
      </c>
      <c r="T14" s="141">
        <v>1</v>
      </c>
      <c r="U14" s="141">
        <v>0</v>
      </c>
      <c r="V14" s="141">
        <v>1</v>
      </c>
      <c r="W14" s="141">
        <v>1</v>
      </c>
      <c r="X14" s="141">
        <v>4</v>
      </c>
      <c r="Y14" s="141">
        <v>-1</v>
      </c>
      <c r="Z14" s="141">
        <v>2</v>
      </c>
      <c r="AA14" s="141">
        <v>0</v>
      </c>
      <c r="AB14" s="141">
        <v>2</v>
      </c>
      <c r="AC14" s="141">
        <v>0</v>
      </c>
      <c r="AD14" s="141">
        <v>0</v>
      </c>
      <c r="AE14" s="141">
        <v>1</v>
      </c>
      <c r="AF14" s="155">
        <f>SUM(C14:AE14)</f>
        <v>24</v>
      </c>
    </row>
    <row r="15" spans="1:32" x14ac:dyDescent="0.25">
      <c r="A15" s="617" t="s">
        <v>340</v>
      </c>
      <c r="B15" s="700">
        <v>0</v>
      </c>
      <c r="C15" s="700">
        <v>0</v>
      </c>
      <c r="D15" s="700">
        <v>0</v>
      </c>
      <c r="E15" s="700">
        <v>0</v>
      </c>
      <c r="F15" s="700">
        <v>0</v>
      </c>
      <c r="G15" s="700">
        <v>2879</v>
      </c>
      <c r="H15" s="700">
        <v>42441</v>
      </c>
      <c r="I15" s="700">
        <v>5683</v>
      </c>
      <c r="J15" s="700">
        <v>18640</v>
      </c>
      <c r="K15" s="700">
        <v>22995</v>
      </c>
      <c r="L15" s="700">
        <v>49069</v>
      </c>
      <c r="M15" s="700">
        <v>33130</v>
      </c>
      <c r="N15" s="700">
        <v>23197</v>
      </c>
      <c r="O15" s="700">
        <v>30541</v>
      </c>
      <c r="P15" s="700">
        <v>4480</v>
      </c>
      <c r="Q15" s="700">
        <v>0</v>
      </c>
      <c r="R15" s="700">
        <v>1850</v>
      </c>
      <c r="S15" s="700">
        <v>-6408</v>
      </c>
      <c r="T15" s="700">
        <v>5714</v>
      </c>
      <c r="U15" s="700">
        <v>0</v>
      </c>
      <c r="V15" s="700">
        <v>34780</v>
      </c>
      <c r="W15" s="700">
        <v>14934</v>
      </c>
      <c r="X15" s="700">
        <v>137161</v>
      </c>
      <c r="Y15" s="700">
        <v>-2</v>
      </c>
      <c r="Z15" s="700">
        <v>24369</v>
      </c>
      <c r="AA15" s="700">
        <v>0</v>
      </c>
      <c r="AB15" s="700">
        <v>58131</v>
      </c>
      <c r="AC15" s="700">
        <v>0</v>
      </c>
      <c r="AD15" s="700">
        <v>0</v>
      </c>
      <c r="AE15" s="700">
        <v>32616</v>
      </c>
      <c r="AF15" s="685">
        <f>(AF11-AF13)</f>
        <v>536200</v>
      </c>
    </row>
    <row r="16" spans="1:32" x14ac:dyDescent="0.25">
      <c r="A16" s="546"/>
      <c r="B16" s="547"/>
      <c r="C16" s="547"/>
      <c r="D16" s="547"/>
      <c r="E16" s="547"/>
      <c r="F16" s="547"/>
      <c r="G16" s="547"/>
      <c r="H16" s="547"/>
      <c r="I16" s="547"/>
      <c r="J16" s="547"/>
      <c r="K16" s="547"/>
      <c r="L16" s="547"/>
      <c r="M16" s="547"/>
      <c r="N16" s="547"/>
      <c r="O16" s="547"/>
      <c r="P16" s="547"/>
      <c r="Q16" s="547"/>
      <c r="R16" s="547"/>
      <c r="S16" s="547"/>
      <c r="T16" s="547"/>
      <c r="U16" s="547"/>
      <c r="V16" s="547"/>
      <c r="W16" s="547"/>
      <c r="X16" s="547"/>
      <c r="Y16" s="547"/>
      <c r="Z16" s="547"/>
      <c r="AA16" s="547"/>
      <c r="AB16" s="547"/>
      <c r="AC16" s="547"/>
      <c r="AD16" s="547"/>
      <c r="AE16" s="547"/>
      <c r="AF16" s="548"/>
    </row>
    <row r="17" spans="1:32" ht="23.25" x14ac:dyDescent="0.25">
      <c r="A17" s="686">
        <v>2024</v>
      </c>
      <c r="B17" s="687">
        <v>43344</v>
      </c>
      <c r="C17" s="688">
        <v>43345</v>
      </c>
      <c r="D17" s="688">
        <v>43346</v>
      </c>
      <c r="E17" s="688">
        <v>43347</v>
      </c>
      <c r="F17" s="688">
        <v>43348</v>
      </c>
      <c r="G17" s="688">
        <v>43349</v>
      </c>
      <c r="H17" s="688">
        <v>43350</v>
      </c>
      <c r="I17" s="688">
        <v>43351</v>
      </c>
      <c r="J17" s="688">
        <v>43352</v>
      </c>
      <c r="K17" s="688">
        <v>43353</v>
      </c>
      <c r="L17" s="688">
        <v>43354</v>
      </c>
      <c r="M17" s="688">
        <v>43355</v>
      </c>
      <c r="N17" s="688">
        <v>43356</v>
      </c>
      <c r="O17" s="688">
        <v>43357</v>
      </c>
      <c r="P17" s="688">
        <v>43358</v>
      </c>
      <c r="Q17" s="688">
        <v>43359</v>
      </c>
      <c r="R17" s="688">
        <v>43360</v>
      </c>
      <c r="S17" s="688">
        <v>43361</v>
      </c>
      <c r="T17" s="688">
        <v>43362</v>
      </c>
      <c r="U17" s="688">
        <v>43363</v>
      </c>
      <c r="V17" s="688">
        <v>43364</v>
      </c>
      <c r="W17" s="688">
        <v>43365</v>
      </c>
      <c r="X17" s="688">
        <v>43366</v>
      </c>
      <c r="Y17" s="688">
        <v>43367</v>
      </c>
      <c r="Z17" s="688">
        <v>43368</v>
      </c>
      <c r="AA17" s="688">
        <v>43369</v>
      </c>
      <c r="AB17" s="688">
        <v>43370</v>
      </c>
      <c r="AC17" s="689">
        <v>43371</v>
      </c>
      <c r="AD17" s="689">
        <v>43372</v>
      </c>
      <c r="AE17" s="689">
        <v>43373</v>
      </c>
      <c r="AF17" s="177" t="s">
        <v>344</v>
      </c>
    </row>
    <row r="18" spans="1:32" x14ac:dyDescent="0.25">
      <c r="A18" s="170" t="s">
        <v>110</v>
      </c>
      <c r="B18" s="171"/>
      <c r="C18" s="172"/>
      <c r="D18" s="172"/>
      <c r="E18" s="172"/>
      <c r="F18" s="172"/>
      <c r="G18" s="172"/>
      <c r="H18" s="172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A18" s="172"/>
      <c r="AB18" s="172"/>
      <c r="AC18" s="172"/>
      <c r="AD18" s="172"/>
      <c r="AE18" s="172"/>
      <c r="AF18" s="152">
        <f t="shared" ref="AF18:AF29" si="1">SUM(B18:AE18)</f>
        <v>0</v>
      </c>
    </row>
    <row r="19" spans="1:32" x14ac:dyDescent="0.25">
      <c r="A19" s="162" t="s">
        <v>327</v>
      </c>
      <c r="B19" s="167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52">
        <f t="shared" si="1"/>
        <v>0</v>
      </c>
    </row>
    <row r="20" spans="1:32" x14ac:dyDescent="0.25">
      <c r="A20" s="162" t="s">
        <v>328</v>
      </c>
      <c r="B20" s="167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52">
        <f t="shared" si="1"/>
        <v>0</v>
      </c>
    </row>
    <row r="21" spans="1:32" x14ac:dyDescent="0.25">
      <c r="A21" s="162" t="s">
        <v>329</v>
      </c>
      <c r="B21" s="167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52">
        <f t="shared" si="1"/>
        <v>0</v>
      </c>
    </row>
    <row r="22" spans="1:32" x14ac:dyDescent="0.25">
      <c r="A22" s="162" t="s">
        <v>330</v>
      </c>
      <c r="B22" s="167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52">
        <f t="shared" si="1"/>
        <v>0</v>
      </c>
    </row>
    <row r="23" spans="1:32" x14ac:dyDescent="0.25">
      <c r="A23" s="163" t="s">
        <v>331</v>
      </c>
      <c r="B23" s="198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54">
        <f t="shared" si="1"/>
        <v>0</v>
      </c>
    </row>
    <row r="24" spans="1:32" x14ac:dyDescent="0.25">
      <c r="A24" s="163" t="s">
        <v>332</v>
      </c>
      <c r="B24" s="198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54">
        <f t="shared" si="1"/>
        <v>0</v>
      </c>
    </row>
    <row r="25" spans="1:32" x14ac:dyDescent="0.25">
      <c r="A25" s="163" t="s">
        <v>333</v>
      </c>
      <c r="B25" s="198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54">
        <f t="shared" si="1"/>
        <v>0</v>
      </c>
    </row>
    <row r="26" spans="1:32" x14ac:dyDescent="0.25">
      <c r="A26" s="164" t="s">
        <v>334</v>
      </c>
      <c r="B26" s="168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55">
        <f t="shared" si="1"/>
        <v>0</v>
      </c>
    </row>
    <row r="27" spans="1:32" x14ac:dyDescent="0.25">
      <c r="A27" s="164" t="s">
        <v>335</v>
      </c>
      <c r="B27" s="620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584">
        <f t="shared" si="1"/>
        <v>0</v>
      </c>
    </row>
    <row r="28" spans="1:32" x14ac:dyDescent="0.25">
      <c r="A28" s="164" t="s">
        <v>336</v>
      </c>
      <c r="B28" s="168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55">
        <f t="shared" si="1"/>
        <v>0</v>
      </c>
    </row>
    <row r="29" spans="1:32" x14ac:dyDescent="0.25">
      <c r="A29" s="164" t="s">
        <v>338</v>
      </c>
      <c r="B29" s="620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137"/>
      <c r="AD29" s="137"/>
      <c r="AE29" s="137"/>
      <c r="AF29" s="585">
        <f t="shared" si="1"/>
        <v>0</v>
      </c>
    </row>
    <row r="30" spans="1:32" x14ac:dyDescent="0.25">
      <c r="A30" s="164" t="s">
        <v>339</v>
      </c>
      <c r="B30" s="168"/>
      <c r="C30" s="141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55">
        <f>SUM(C30:AE30)</f>
        <v>0</v>
      </c>
    </row>
    <row r="31" spans="1:32" x14ac:dyDescent="0.25">
      <c r="A31" s="617" t="s">
        <v>340</v>
      </c>
      <c r="B31" s="682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685">
        <f>(AF27-AF29)</f>
        <v>0</v>
      </c>
    </row>
    <row r="32" spans="1:32" x14ac:dyDescent="0.25">
      <c r="A32" s="684"/>
      <c r="B32" s="670"/>
      <c r="C32" s="670"/>
      <c r="D32" s="670"/>
      <c r="E32" s="670"/>
      <c r="F32" s="670"/>
      <c r="G32" s="670"/>
      <c r="H32" s="670"/>
      <c r="I32" s="670"/>
      <c r="J32" s="670"/>
      <c r="K32" s="670"/>
      <c r="L32" s="670"/>
      <c r="M32" s="670"/>
      <c r="N32" s="670"/>
      <c r="O32" s="670"/>
      <c r="P32" s="670"/>
      <c r="Q32" s="670"/>
      <c r="R32" s="670"/>
      <c r="S32" s="670"/>
      <c r="T32" s="670"/>
      <c r="U32" s="670"/>
      <c r="V32" s="670"/>
      <c r="W32" s="670"/>
      <c r="X32" s="670"/>
      <c r="Y32" s="670"/>
      <c r="Z32" s="670"/>
      <c r="AA32" s="670"/>
      <c r="AB32" s="670"/>
      <c r="AC32" s="670"/>
      <c r="AD32" s="670"/>
      <c r="AE32" s="670"/>
      <c r="AF32" s="683"/>
    </row>
    <row r="33" spans="1:32" ht="23.25" x14ac:dyDescent="0.25">
      <c r="A33" s="668" t="s">
        <v>347</v>
      </c>
      <c r="B33" s="575">
        <v>43344</v>
      </c>
      <c r="C33" s="575">
        <v>43345</v>
      </c>
      <c r="D33" s="575">
        <v>43346</v>
      </c>
      <c r="E33" s="575">
        <v>43347</v>
      </c>
      <c r="F33" s="575">
        <v>43348</v>
      </c>
      <c r="G33" s="575">
        <v>43349</v>
      </c>
      <c r="H33" s="575">
        <v>43350</v>
      </c>
      <c r="I33" s="575">
        <v>43351</v>
      </c>
      <c r="J33" s="575">
        <v>43352</v>
      </c>
      <c r="K33" s="575">
        <v>43353</v>
      </c>
      <c r="L33" s="575">
        <v>43354</v>
      </c>
      <c r="M33" s="575">
        <v>43355</v>
      </c>
      <c r="N33" s="575">
        <v>43356</v>
      </c>
      <c r="O33" s="575">
        <v>43357</v>
      </c>
      <c r="P33" s="575">
        <v>43358</v>
      </c>
      <c r="Q33" s="575">
        <v>43359</v>
      </c>
      <c r="R33" s="575">
        <v>43360</v>
      </c>
      <c r="S33" s="575">
        <v>43361</v>
      </c>
      <c r="T33" s="575">
        <v>43362</v>
      </c>
      <c r="U33" s="575">
        <v>43363</v>
      </c>
      <c r="V33" s="575">
        <v>43364</v>
      </c>
      <c r="W33" s="575">
        <v>43365</v>
      </c>
      <c r="X33" s="575">
        <v>43366</v>
      </c>
      <c r="Y33" s="575">
        <v>43367</v>
      </c>
      <c r="Z33" s="575">
        <v>43368</v>
      </c>
      <c r="AA33" s="575">
        <v>43369</v>
      </c>
      <c r="AB33" s="575">
        <v>43370</v>
      </c>
      <c r="AC33" s="576">
        <v>43371</v>
      </c>
      <c r="AD33" s="576">
        <v>43372</v>
      </c>
      <c r="AE33" s="576">
        <v>43373</v>
      </c>
      <c r="AF33" s="577" t="s">
        <v>344</v>
      </c>
    </row>
    <row r="34" spans="1:32" x14ac:dyDescent="0.25">
      <c r="A34" s="595" t="s">
        <v>110</v>
      </c>
      <c r="B34" s="586">
        <f t="shared" ref="B34:AE34" si="2">(B18-B2)/B2</f>
        <v>-1</v>
      </c>
      <c r="C34" s="586">
        <f t="shared" si="2"/>
        <v>-1</v>
      </c>
      <c r="D34" s="586">
        <f t="shared" si="2"/>
        <v>-1</v>
      </c>
      <c r="E34" s="586">
        <f t="shared" si="2"/>
        <v>-1</v>
      </c>
      <c r="F34" s="586">
        <f t="shared" si="2"/>
        <v>-1</v>
      </c>
      <c r="G34" s="586">
        <f t="shared" si="2"/>
        <v>-1</v>
      </c>
      <c r="H34" s="586">
        <f t="shared" si="2"/>
        <v>-1</v>
      </c>
      <c r="I34" s="586">
        <f t="shared" si="2"/>
        <v>-1</v>
      </c>
      <c r="J34" s="586">
        <f t="shared" si="2"/>
        <v>-1</v>
      </c>
      <c r="K34" s="586">
        <f t="shared" si="2"/>
        <v>-1</v>
      </c>
      <c r="L34" s="586">
        <f t="shared" si="2"/>
        <v>-1</v>
      </c>
      <c r="M34" s="586">
        <f t="shared" si="2"/>
        <v>-1</v>
      </c>
      <c r="N34" s="586">
        <f t="shared" si="2"/>
        <v>-1</v>
      </c>
      <c r="O34" s="586">
        <f t="shared" si="2"/>
        <v>-1</v>
      </c>
      <c r="P34" s="586">
        <f t="shared" si="2"/>
        <v>-1</v>
      </c>
      <c r="Q34" s="586">
        <f t="shared" si="2"/>
        <v>-1</v>
      </c>
      <c r="R34" s="586">
        <f t="shared" si="2"/>
        <v>-1</v>
      </c>
      <c r="S34" s="586">
        <f t="shared" si="2"/>
        <v>-1</v>
      </c>
      <c r="T34" s="586">
        <f t="shared" si="2"/>
        <v>-1</v>
      </c>
      <c r="U34" s="586">
        <f t="shared" si="2"/>
        <v>-1</v>
      </c>
      <c r="V34" s="586">
        <f t="shared" si="2"/>
        <v>-1</v>
      </c>
      <c r="W34" s="586">
        <f t="shared" si="2"/>
        <v>-1</v>
      </c>
      <c r="X34" s="586">
        <f t="shared" si="2"/>
        <v>-1</v>
      </c>
      <c r="Y34" s="586">
        <f t="shared" si="2"/>
        <v>-1</v>
      </c>
      <c r="Z34" s="586">
        <f t="shared" si="2"/>
        <v>-1</v>
      </c>
      <c r="AA34" s="586">
        <f t="shared" si="2"/>
        <v>-1</v>
      </c>
      <c r="AB34" s="586" t="e">
        <f t="shared" si="2"/>
        <v>#DIV/0!</v>
      </c>
      <c r="AC34" s="586">
        <f t="shared" si="2"/>
        <v>-1</v>
      </c>
      <c r="AD34" s="586">
        <f t="shared" si="2"/>
        <v>-1</v>
      </c>
      <c r="AE34" s="586">
        <f t="shared" si="2"/>
        <v>-1</v>
      </c>
      <c r="AF34" s="596">
        <f>(AF18-AF2)/AF2</f>
        <v>-1</v>
      </c>
    </row>
    <row r="35" spans="1:32" x14ac:dyDescent="0.25">
      <c r="A35" s="597" t="s">
        <v>331</v>
      </c>
      <c r="B35" s="214" t="e">
        <f t="shared" ref="B35:AE36" si="3">(B23-B7)/B7</f>
        <v>#DIV/0!</v>
      </c>
      <c r="C35" s="214" t="e">
        <f t="shared" si="3"/>
        <v>#DIV/0!</v>
      </c>
      <c r="D35" s="214">
        <f t="shared" si="3"/>
        <v>-1</v>
      </c>
      <c r="E35" s="214">
        <f t="shared" si="3"/>
        <v>-1</v>
      </c>
      <c r="F35" s="214">
        <f t="shared" si="3"/>
        <v>-1</v>
      </c>
      <c r="G35" s="214">
        <f t="shared" si="3"/>
        <v>-1</v>
      </c>
      <c r="H35" s="214" t="e">
        <f t="shared" si="3"/>
        <v>#DIV/0!</v>
      </c>
      <c r="I35" s="214" t="e">
        <f t="shared" si="3"/>
        <v>#DIV/0!</v>
      </c>
      <c r="J35" s="214">
        <f t="shared" si="3"/>
        <v>-1</v>
      </c>
      <c r="K35" s="214">
        <f t="shared" si="3"/>
        <v>-1</v>
      </c>
      <c r="L35" s="214">
        <f t="shared" si="3"/>
        <v>-1</v>
      </c>
      <c r="M35" s="214">
        <f t="shared" si="3"/>
        <v>-1</v>
      </c>
      <c r="N35" s="214">
        <f t="shared" si="3"/>
        <v>-1</v>
      </c>
      <c r="O35" s="214">
        <f t="shared" si="3"/>
        <v>-1</v>
      </c>
      <c r="P35" s="214" t="e">
        <f t="shared" si="3"/>
        <v>#DIV/0!</v>
      </c>
      <c r="Q35" s="214">
        <f t="shared" si="3"/>
        <v>-1</v>
      </c>
      <c r="R35" s="214">
        <f t="shared" si="3"/>
        <v>-1</v>
      </c>
      <c r="S35" s="214">
        <f t="shared" si="3"/>
        <v>-1</v>
      </c>
      <c r="T35" s="214">
        <f t="shared" si="3"/>
        <v>-1</v>
      </c>
      <c r="U35" s="214">
        <f t="shared" si="3"/>
        <v>-1</v>
      </c>
      <c r="V35" s="214">
        <f t="shared" si="3"/>
        <v>-1</v>
      </c>
      <c r="W35" s="214">
        <f t="shared" si="3"/>
        <v>-1</v>
      </c>
      <c r="X35" s="214">
        <f t="shared" si="3"/>
        <v>-1</v>
      </c>
      <c r="Y35" s="214">
        <f t="shared" si="3"/>
        <v>-1</v>
      </c>
      <c r="Z35" s="214">
        <f t="shared" si="3"/>
        <v>-1</v>
      </c>
      <c r="AA35" s="214">
        <f t="shared" si="3"/>
        <v>-1</v>
      </c>
      <c r="AB35" s="214">
        <f t="shared" si="3"/>
        <v>-1</v>
      </c>
      <c r="AC35" s="214" t="e">
        <f t="shared" si="3"/>
        <v>#DIV/0!</v>
      </c>
      <c r="AD35" s="214" t="e">
        <f t="shared" si="3"/>
        <v>#DIV/0!</v>
      </c>
      <c r="AE35" s="214">
        <f t="shared" si="3"/>
        <v>-1</v>
      </c>
      <c r="AF35" s="690">
        <f t="shared" ref="AF35:AF38" si="4">(AF19-AF3)/AF3</f>
        <v>-1</v>
      </c>
    </row>
    <row r="36" spans="1:32" x14ac:dyDescent="0.25">
      <c r="A36" s="597" t="s">
        <v>332</v>
      </c>
      <c r="B36" s="214" t="e">
        <f t="shared" si="3"/>
        <v>#DIV/0!</v>
      </c>
      <c r="C36" s="214" t="e">
        <f t="shared" si="3"/>
        <v>#DIV/0!</v>
      </c>
      <c r="D36" s="214">
        <f t="shared" si="3"/>
        <v>-1</v>
      </c>
      <c r="E36" s="214">
        <f t="shared" si="3"/>
        <v>-1</v>
      </c>
      <c r="F36" s="214">
        <f t="shared" si="3"/>
        <v>-1</v>
      </c>
      <c r="G36" s="214">
        <f t="shared" si="3"/>
        <v>-1</v>
      </c>
      <c r="H36" s="214">
        <f t="shared" si="3"/>
        <v>-1</v>
      </c>
      <c r="I36" s="214" t="e">
        <f t="shared" si="3"/>
        <v>#DIV/0!</v>
      </c>
      <c r="J36" s="214">
        <f t="shared" si="3"/>
        <v>-1</v>
      </c>
      <c r="K36" s="214">
        <f t="shared" si="3"/>
        <v>-1</v>
      </c>
      <c r="L36" s="214">
        <f t="shared" si="3"/>
        <v>-1</v>
      </c>
      <c r="M36" s="214">
        <f t="shared" si="3"/>
        <v>-1</v>
      </c>
      <c r="N36" s="214">
        <f t="shared" si="3"/>
        <v>-1</v>
      </c>
      <c r="O36" s="214">
        <f t="shared" si="3"/>
        <v>-1</v>
      </c>
      <c r="P36" s="214">
        <f t="shared" si="3"/>
        <v>-1</v>
      </c>
      <c r="Q36" s="214">
        <f t="shared" si="3"/>
        <v>-1</v>
      </c>
      <c r="R36" s="214">
        <f t="shared" si="3"/>
        <v>-1</v>
      </c>
      <c r="S36" s="214">
        <f t="shared" si="3"/>
        <v>-1</v>
      </c>
      <c r="T36" s="214">
        <f t="shared" si="3"/>
        <v>-1</v>
      </c>
      <c r="U36" s="214">
        <f t="shared" si="3"/>
        <v>-1</v>
      </c>
      <c r="V36" s="214">
        <f t="shared" si="3"/>
        <v>-1</v>
      </c>
      <c r="W36" s="214" t="e">
        <f t="shared" si="3"/>
        <v>#DIV/0!</v>
      </c>
      <c r="X36" s="214">
        <f t="shared" si="3"/>
        <v>-1</v>
      </c>
      <c r="Y36" s="214">
        <f t="shared" si="3"/>
        <v>-1</v>
      </c>
      <c r="Z36" s="214">
        <f t="shared" si="3"/>
        <v>-1</v>
      </c>
      <c r="AA36" s="214">
        <f t="shared" si="3"/>
        <v>-1</v>
      </c>
      <c r="AB36" s="214" t="b">
        <f>V189=(AB24-AB8)/AB8</f>
        <v>0</v>
      </c>
      <c r="AC36" s="214">
        <f t="shared" si="3"/>
        <v>-1</v>
      </c>
      <c r="AD36" s="214" t="e">
        <f t="shared" si="3"/>
        <v>#DIV/0!</v>
      </c>
      <c r="AE36" s="214">
        <f t="shared" si="3"/>
        <v>-1</v>
      </c>
      <c r="AF36" s="690">
        <f t="shared" si="4"/>
        <v>-1</v>
      </c>
    </row>
    <row r="37" spans="1:32" x14ac:dyDescent="0.25">
      <c r="A37" s="599" t="s">
        <v>342</v>
      </c>
      <c r="B37" s="215" t="e">
        <f t="shared" ref="B37:AE38" si="5">(B26-B10)/B10</f>
        <v>#DIV/0!</v>
      </c>
      <c r="C37" s="215" t="e">
        <f t="shared" si="5"/>
        <v>#DIV/0!</v>
      </c>
      <c r="D37" s="215" t="e">
        <f t="shared" si="5"/>
        <v>#DIV/0!</v>
      </c>
      <c r="E37" s="215" t="e">
        <f t="shared" si="5"/>
        <v>#DIV/0!</v>
      </c>
      <c r="F37" s="215" t="e">
        <f t="shared" si="5"/>
        <v>#DIV/0!</v>
      </c>
      <c r="G37" s="215" t="e">
        <f t="shared" si="5"/>
        <v>#DIV/0!</v>
      </c>
      <c r="H37" s="215">
        <f t="shared" si="5"/>
        <v>-1</v>
      </c>
      <c r="I37" s="215">
        <f t="shared" si="5"/>
        <v>-1</v>
      </c>
      <c r="J37" s="215">
        <f t="shared" si="5"/>
        <v>-1</v>
      </c>
      <c r="K37" s="215">
        <f t="shared" si="5"/>
        <v>-1</v>
      </c>
      <c r="L37" s="215">
        <f t="shared" si="5"/>
        <v>-1</v>
      </c>
      <c r="M37" s="215">
        <f t="shared" si="5"/>
        <v>-1</v>
      </c>
      <c r="N37" s="215">
        <f t="shared" si="5"/>
        <v>-1</v>
      </c>
      <c r="O37" s="215">
        <f t="shared" si="5"/>
        <v>-1</v>
      </c>
      <c r="P37" s="215">
        <f t="shared" si="5"/>
        <v>-1</v>
      </c>
      <c r="Q37" s="215" t="e">
        <f t="shared" si="5"/>
        <v>#DIV/0!</v>
      </c>
      <c r="R37" s="215" t="e">
        <f t="shared" si="5"/>
        <v>#DIV/0!</v>
      </c>
      <c r="S37" s="215" t="e">
        <f t="shared" si="5"/>
        <v>#DIV/0!</v>
      </c>
      <c r="T37" s="215">
        <f t="shared" si="5"/>
        <v>-1</v>
      </c>
      <c r="U37" s="215" t="e">
        <f t="shared" si="5"/>
        <v>#DIV/0!</v>
      </c>
      <c r="V37" s="215">
        <f t="shared" si="5"/>
        <v>-1</v>
      </c>
      <c r="W37" s="215">
        <f t="shared" si="5"/>
        <v>-1</v>
      </c>
      <c r="X37" s="215">
        <f t="shared" si="5"/>
        <v>-1</v>
      </c>
      <c r="Y37" s="215">
        <f t="shared" si="5"/>
        <v>-1</v>
      </c>
      <c r="Z37" s="215">
        <f t="shared" si="5"/>
        <v>-1</v>
      </c>
      <c r="AA37" s="215" t="e">
        <f t="shared" si="5"/>
        <v>#DIV/0!</v>
      </c>
      <c r="AB37" s="215">
        <f t="shared" si="5"/>
        <v>-1</v>
      </c>
      <c r="AC37" s="215" t="e">
        <f t="shared" si="5"/>
        <v>#DIV/0!</v>
      </c>
      <c r="AD37" s="215" t="e">
        <f t="shared" si="5"/>
        <v>#DIV/0!</v>
      </c>
      <c r="AE37" s="215">
        <f t="shared" si="5"/>
        <v>-1</v>
      </c>
      <c r="AF37" s="691">
        <f t="shared" si="4"/>
        <v>-1</v>
      </c>
    </row>
    <row r="38" spans="1:32" x14ac:dyDescent="0.25">
      <c r="A38" s="601" t="s">
        <v>343</v>
      </c>
      <c r="B38" s="602" t="e">
        <f t="shared" si="5"/>
        <v>#DIV/0!</v>
      </c>
      <c r="C38" s="602" t="e">
        <f t="shared" si="5"/>
        <v>#DIV/0!</v>
      </c>
      <c r="D38" s="602" t="e">
        <f t="shared" si="5"/>
        <v>#DIV/0!</v>
      </c>
      <c r="E38" s="602" t="e">
        <f t="shared" si="5"/>
        <v>#DIV/0!</v>
      </c>
      <c r="F38" s="602" t="e">
        <f t="shared" si="5"/>
        <v>#DIV/0!</v>
      </c>
      <c r="G38" s="602">
        <f t="shared" si="5"/>
        <v>-1</v>
      </c>
      <c r="H38" s="602">
        <f t="shared" si="5"/>
        <v>-1</v>
      </c>
      <c r="I38" s="602">
        <f t="shared" si="5"/>
        <v>-1</v>
      </c>
      <c r="J38" s="602">
        <f t="shared" si="5"/>
        <v>-1</v>
      </c>
      <c r="K38" s="602">
        <f t="shared" si="5"/>
        <v>-1</v>
      </c>
      <c r="L38" s="602">
        <f t="shared" si="5"/>
        <v>-1</v>
      </c>
      <c r="M38" s="602">
        <f t="shared" si="5"/>
        <v>-1</v>
      </c>
      <c r="N38" s="602">
        <f t="shared" si="5"/>
        <v>-1</v>
      </c>
      <c r="O38" s="602">
        <f t="shared" si="5"/>
        <v>-1</v>
      </c>
      <c r="P38" s="602">
        <f t="shared" si="5"/>
        <v>-1</v>
      </c>
      <c r="Q38" s="602" t="e">
        <f t="shared" si="5"/>
        <v>#DIV/0!</v>
      </c>
      <c r="R38" s="602">
        <f t="shared" si="5"/>
        <v>-1</v>
      </c>
      <c r="S38" s="602" t="e">
        <f t="shared" si="5"/>
        <v>#DIV/0!</v>
      </c>
      <c r="T38" s="602">
        <f t="shared" si="5"/>
        <v>-1</v>
      </c>
      <c r="U38" s="602" t="e">
        <f t="shared" si="5"/>
        <v>#DIV/0!</v>
      </c>
      <c r="V38" s="602">
        <f t="shared" si="5"/>
        <v>-1</v>
      </c>
      <c r="W38" s="602">
        <f t="shared" si="5"/>
        <v>-1</v>
      </c>
      <c r="X38" s="602">
        <f t="shared" si="5"/>
        <v>-1</v>
      </c>
      <c r="Y38" s="602">
        <f t="shared" si="5"/>
        <v>-1</v>
      </c>
      <c r="Z38" s="602">
        <f t="shared" si="5"/>
        <v>-1</v>
      </c>
      <c r="AA38" s="602" t="e">
        <f t="shared" si="5"/>
        <v>#DIV/0!</v>
      </c>
      <c r="AB38" s="602">
        <f t="shared" si="5"/>
        <v>-1</v>
      </c>
      <c r="AC38" s="602" t="e">
        <f t="shared" si="5"/>
        <v>#DIV/0!</v>
      </c>
      <c r="AD38" s="602" t="e">
        <f t="shared" si="5"/>
        <v>#DIV/0!</v>
      </c>
      <c r="AE38" s="602">
        <f t="shared" si="5"/>
        <v>-1</v>
      </c>
      <c r="AF38" s="692">
        <f t="shared" si="4"/>
        <v>-1</v>
      </c>
    </row>
    <row r="39" spans="1:32" x14ac:dyDescent="0.25">
      <c r="A39" s="664"/>
      <c r="B39" s="547"/>
      <c r="C39" s="547"/>
      <c r="D39" s="547"/>
      <c r="E39" s="547"/>
      <c r="F39" s="547"/>
      <c r="G39" s="547"/>
      <c r="H39" s="547"/>
      <c r="I39" s="547"/>
      <c r="J39" s="547"/>
      <c r="K39" s="547"/>
      <c r="L39" s="547"/>
      <c r="M39" s="547"/>
      <c r="N39" s="547"/>
      <c r="O39" s="547"/>
      <c r="P39" s="547"/>
      <c r="Q39" s="547"/>
      <c r="R39" s="547"/>
      <c r="S39" s="547"/>
      <c r="T39" s="547"/>
      <c r="U39" s="547"/>
      <c r="V39" s="547"/>
      <c r="W39" s="547"/>
      <c r="X39" s="547"/>
      <c r="Y39" s="547"/>
      <c r="Z39" s="547"/>
      <c r="AA39" s="547"/>
      <c r="AB39" s="547"/>
      <c r="AC39" s="547"/>
      <c r="AD39" s="547"/>
      <c r="AE39" s="547"/>
      <c r="AF39" s="548"/>
    </row>
    <row r="40" spans="1:32" ht="23.25" x14ac:dyDescent="0.25">
      <c r="A40" s="570" t="s">
        <v>348</v>
      </c>
      <c r="B40" s="575">
        <v>43344</v>
      </c>
      <c r="C40" s="575">
        <v>43345</v>
      </c>
      <c r="D40" s="575">
        <v>43346</v>
      </c>
      <c r="E40" s="575">
        <v>43347</v>
      </c>
      <c r="F40" s="575">
        <v>43348</v>
      </c>
      <c r="G40" s="575">
        <v>43349</v>
      </c>
      <c r="H40" s="575">
        <v>43350</v>
      </c>
      <c r="I40" s="575">
        <v>43351</v>
      </c>
      <c r="J40" s="575">
        <v>43352</v>
      </c>
      <c r="K40" s="575">
        <v>43353</v>
      </c>
      <c r="L40" s="575">
        <v>43354</v>
      </c>
      <c r="M40" s="575">
        <v>43355</v>
      </c>
      <c r="N40" s="575">
        <v>43356</v>
      </c>
      <c r="O40" s="575">
        <v>43357</v>
      </c>
      <c r="P40" s="575">
        <v>43358</v>
      </c>
      <c r="Q40" s="575">
        <v>43359</v>
      </c>
      <c r="R40" s="575">
        <v>43360</v>
      </c>
      <c r="S40" s="575">
        <v>43361</v>
      </c>
      <c r="T40" s="575">
        <v>43362</v>
      </c>
      <c r="U40" s="575">
        <v>43363</v>
      </c>
      <c r="V40" s="575">
        <v>43364</v>
      </c>
      <c r="W40" s="575">
        <v>43365</v>
      </c>
      <c r="X40" s="575">
        <v>43366</v>
      </c>
      <c r="Y40" s="575">
        <v>43367</v>
      </c>
      <c r="Z40" s="575">
        <v>43368</v>
      </c>
      <c r="AA40" s="575">
        <v>43369</v>
      </c>
      <c r="AB40" s="575">
        <v>43370</v>
      </c>
      <c r="AC40" s="576">
        <v>43371</v>
      </c>
      <c r="AD40" s="576">
        <v>43372</v>
      </c>
      <c r="AE40" s="576">
        <v>43373</v>
      </c>
      <c r="AF40" s="577" t="s">
        <v>344</v>
      </c>
    </row>
    <row r="41" spans="1:32" x14ac:dyDescent="0.25">
      <c r="A41" s="190" t="s">
        <v>302</v>
      </c>
      <c r="B41" s="203"/>
      <c r="C41" s="188"/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188"/>
      <c r="Y41" s="188"/>
      <c r="Z41" s="188"/>
      <c r="AA41" s="188"/>
      <c r="AB41" s="188"/>
      <c r="AC41" s="188"/>
      <c r="AD41" s="188"/>
      <c r="AE41" s="188"/>
      <c r="AF41" s="190">
        <f ca="1">SUM(B41:AF41)</f>
        <v>0</v>
      </c>
    </row>
    <row r="42" spans="1:32" x14ac:dyDescent="0.25">
      <c r="A42" s="192" t="s">
        <v>349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92">
        <f ca="1">SUM(B42:AF42)</f>
        <v>0</v>
      </c>
    </row>
    <row r="43" spans="1:32" x14ac:dyDescent="0.25">
      <c r="A43" s="185" t="s">
        <v>350</v>
      </c>
      <c r="B43" s="204">
        <f>SUM(B41+B42)</f>
        <v>0</v>
      </c>
      <c r="C43" s="205">
        <f t="shared" ref="C43:AE43" si="6">SUM(C41+C42)</f>
        <v>0</v>
      </c>
      <c r="D43" s="205">
        <f>SUM(D41+D42)</f>
        <v>0</v>
      </c>
      <c r="E43" s="205">
        <f t="shared" si="6"/>
        <v>0</v>
      </c>
      <c r="F43" s="205">
        <f t="shared" si="6"/>
        <v>0</v>
      </c>
      <c r="G43" s="205">
        <f t="shared" si="6"/>
        <v>0</v>
      </c>
      <c r="H43" s="205">
        <f t="shared" si="6"/>
        <v>0</v>
      </c>
      <c r="I43" s="205">
        <f t="shared" si="6"/>
        <v>0</v>
      </c>
      <c r="J43" s="205">
        <f t="shared" si="6"/>
        <v>0</v>
      </c>
      <c r="K43" s="205">
        <f t="shared" si="6"/>
        <v>0</v>
      </c>
      <c r="L43" s="205">
        <f t="shared" si="6"/>
        <v>0</v>
      </c>
      <c r="M43" s="205">
        <f t="shared" si="6"/>
        <v>0</v>
      </c>
      <c r="N43" s="205">
        <f t="shared" si="6"/>
        <v>0</v>
      </c>
      <c r="O43" s="205">
        <f t="shared" si="6"/>
        <v>0</v>
      </c>
      <c r="P43" s="205">
        <f t="shared" si="6"/>
        <v>0</v>
      </c>
      <c r="Q43" s="205">
        <f t="shared" si="6"/>
        <v>0</v>
      </c>
      <c r="R43" s="205">
        <f t="shared" si="6"/>
        <v>0</v>
      </c>
      <c r="S43" s="205">
        <f t="shared" si="6"/>
        <v>0</v>
      </c>
      <c r="T43" s="205">
        <f t="shared" si="6"/>
        <v>0</v>
      </c>
      <c r="U43" s="205">
        <f t="shared" si="6"/>
        <v>0</v>
      </c>
      <c r="V43" s="205">
        <f t="shared" si="6"/>
        <v>0</v>
      </c>
      <c r="W43" s="205">
        <f t="shared" si="6"/>
        <v>0</v>
      </c>
      <c r="X43" s="205">
        <f t="shared" si="6"/>
        <v>0</v>
      </c>
      <c r="Y43" s="205">
        <f t="shared" si="6"/>
        <v>0</v>
      </c>
      <c r="Z43" s="205">
        <f t="shared" si="6"/>
        <v>0</v>
      </c>
      <c r="AA43" s="205">
        <f t="shared" si="6"/>
        <v>0</v>
      </c>
      <c r="AB43" s="205">
        <f t="shared" si="6"/>
        <v>0</v>
      </c>
      <c r="AC43" s="205">
        <f t="shared" si="6"/>
        <v>0</v>
      </c>
      <c r="AD43" s="205">
        <f t="shared" si="6"/>
        <v>0</v>
      </c>
      <c r="AE43" s="205">
        <f t="shared" si="6"/>
        <v>0</v>
      </c>
      <c r="AF43" s="193">
        <f ca="1">SUM(AF41+AF42)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5C5C-D1DF-48FD-8B55-6723D9BAAE90}">
  <sheetPr>
    <tabColor rgb="FF7030A0"/>
  </sheetPr>
  <dimension ref="A1:AG43"/>
  <sheetViews>
    <sheetView workbookViewId="0">
      <pane xSplit="1" ySplit="1" topLeftCell="AE27" activePane="bottomRight" state="frozen"/>
      <selection pane="topRight"/>
      <selection pane="bottomLeft"/>
      <selection pane="bottomRight" activeCell="AE27" sqref="AE27"/>
    </sheetView>
  </sheetViews>
  <sheetFormatPr defaultColWidth="14.7109375" defaultRowHeight="15" x14ac:dyDescent="0.25"/>
  <cols>
    <col min="1" max="1" width="30.7109375" customWidth="1"/>
  </cols>
  <sheetData>
    <row r="1" spans="1:33" ht="23.25" x14ac:dyDescent="0.25">
      <c r="A1" s="613">
        <v>2019</v>
      </c>
      <c r="B1" s="619">
        <v>43374</v>
      </c>
      <c r="C1" s="575">
        <v>43375</v>
      </c>
      <c r="D1" s="575">
        <v>43376</v>
      </c>
      <c r="E1" s="575">
        <v>43377</v>
      </c>
      <c r="F1" s="575">
        <v>43378</v>
      </c>
      <c r="G1" s="575">
        <v>43379</v>
      </c>
      <c r="H1" s="575">
        <v>43380</v>
      </c>
      <c r="I1" s="575">
        <v>43381</v>
      </c>
      <c r="J1" s="575">
        <v>43382</v>
      </c>
      <c r="K1" s="575">
        <v>43383</v>
      </c>
      <c r="L1" s="575">
        <v>43384</v>
      </c>
      <c r="M1" s="575">
        <v>43385</v>
      </c>
      <c r="N1" s="575">
        <v>43386</v>
      </c>
      <c r="O1" s="575">
        <v>43387</v>
      </c>
      <c r="P1" s="575">
        <v>43388</v>
      </c>
      <c r="Q1" s="575">
        <v>43389</v>
      </c>
      <c r="R1" s="575">
        <v>43390</v>
      </c>
      <c r="S1" s="575">
        <v>43391</v>
      </c>
      <c r="T1" s="575">
        <v>43392</v>
      </c>
      <c r="U1" s="575">
        <v>43393</v>
      </c>
      <c r="V1" s="575">
        <v>43394</v>
      </c>
      <c r="W1" s="575">
        <v>43395</v>
      </c>
      <c r="X1" s="575">
        <v>43396</v>
      </c>
      <c r="Y1" s="575">
        <v>43397</v>
      </c>
      <c r="Z1" s="575">
        <v>43398</v>
      </c>
      <c r="AA1" s="575">
        <v>43399</v>
      </c>
      <c r="AB1" s="575">
        <v>43400</v>
      </c>
      <c r="AC1" s="576">
        <v>43401</v>
      </c>
      <c r="AD1" s="576">
        <v>43402</v>
      </c>
      <c r="AE1" s="576">
        <v>43403</v>
      </c>
      <c r="AF1" s="576">
        <v>43404</v>
      </c>
      <c r="AG1" s="577" t="s">
        <v>344</v>
      </c>
    </row>
    <row r="2" spans="1:33" x14ac:dyDescent="0.25">
      <c r="A2" s="170" t="s">
        <v>110</v>
      </c>
      <c r="B2" s="172">
        <v>2</v>
      </c>
      <c r="C2" s="172">
        <v>6</v>
      </c>
      <c r="D2" s="172">
        <v>7</v>
      </c>
      <c r="E2" s="172">
        <v>7</v>
      </c>
      <c r="F2" s="172">
        <v>6</v>
      </c>
      <c r="G2" s="172">
        <v>8</v>
      </c>
      <c r="H2" s="172">
        <v>6</v>
      </c>
      <c r="I2" s="172">
        <v>12</v>
      </c>
      <c r="J2" s="172">
        <v>8</v>
      </c>
      <c r="K2" s="172">
        <v>8</v>
      </c>
      <c r="L2" s="172">
        <v>5</v>
      </c>
      <c r="M2" s="172">
        <v>0</v>
      </c>
      <c r="N2" s="172">
        <v>1</v>
      </c>
      <c r="O2" s="172">
        <v>3</v>
      </c>
      <c r="P2" s="172">
        <v>8</v>
      </c>
      <c r="Q2" s="172">
        <v>6</v>
      </c>
      <c r="R2" s="172">
        <v>4</v>
      </c>
      <c r="S2" s="172">
        <v>4</v>
      </c>
      <c r="T2" s="172">
        <v>13</v>
      </c>
      <c r="U2" s="172">
        <v>4</v>
      </c>
      <c r="V2" s="172">
        <v>11</v>
      </c>
      <c r="W2" s="172">
        <v>6</v>
      </c>
      <c r="X2" s="172">
        <v>9</v>
      </c>
      <c r="Y2" s="172">
        <v>13</v>
      </c>
      <c r="Z2" s="172">
        <v>9</v>
      </c>
      <c r="AA2" s="172">
        <v>6</v>
      </c>
      <c r="AB2" s="172">
        <v>1</v>
      </c>
      <c r="AC2" s="172">
        <v>11</v>
      </c>
      <c r="AD2" s="172">
        <v>10</v>
      </c>
      <c r="AE2" s="172">
        <v>10</v>
      </c>
      <c r="AF2" s="173">
        <v>10</v>
      </c>
      <c r="AG2" s="152">
        <f>SUM(B2:AF2)</f>
        <v>214</v>
      </c>
    </row>
    <row r="3" spans="1:33" x14ac:dyDescent="0.25">
      <c r="A3" s="162" t="s">
        <v>327</v>
      </c>
      <c r="B3" s="110">
        <v>0</v>
      </c>
      <c r="C3" s="110">
        <v>1</v>
      </c>
      <c r="D3" s="110">
        <v>0</v>
      </c>
      <c r="E3" s="110">
        <v>0</v>
      </c>
      <c r="F3" s="110">
        <v>0</v>
      </c>
      <c r="G3" s="110">
        <v>0</v>
      </c>
      <c r="H3" s="110">
        <v>1</v>
      </c>
      <c r="I3" s="110">
        <v>0</v>
      </c>
      <c r="J3" s="110">
        <v>0</v>
      </c>
      <c r="K3" s="110">
        <v>0</v>
      </c>
      <c r="L3" s="110">
        <v>0</v>
      </c>
      <c r="M3" s="110">
        <v>0</v>
      </c>
      <c r="N3" s="110">
        <v>0</v>
      </c>
      <c r="O3" s="110">
        <v>0</v>
      </c>
      <c r="P3" s="110">
        <v>1</v>
      </c>
      <c r="Q3" s="110">
        <v>0</v>
      </c>
      <c r="R3" s="110">
        <v>0</v>
      </c>
      <c r="S3" s="110">
        <v>0</v>
      </c>
      <c r="T3" s="110">
        <v>0</v>
      </c>
      <c r="U3" s="110">
        <v>0</v>
      </c>
      <c r="V3" s="110">
        <v>1</v>
      </c>
      <c r="W3" s="110">
        <v>2</v>
      </c>
      <c r="X3" s="110">
        <v>0</v>
      </c>
      <c r="Y3" s="110">
        <v>0</v>
      </c>
      <c r="Z3" s="110">
        <v>1</v>
      </c>
      <c r="AA3" s="110">
        <v>0</v>
      </c>
      <c r="AB3" s="110">
        <v>0</v>
      </c>
      <c r="AC3" s="110">
        <v>1</v>
      </c>
      <c r="AD3" s="110">
        <v>4</v>
      </c>
      <c r="AE3" s="110">
        <v>2</v>
      </c>
      <c r="AF3" s="112">
        <v>0</v>
      </c>
      <c r="AG3" s="152">
        <f t="shared" ref="AG3:AG12" si="0">SUM(B3:AF3)</f>
        <v>14</v>
      </c>
    </row>
    <row r="4" spans="1:33" x14ac:dyDescent="0.25">
      <c r="A4" s="162" t="s">
        <v>328</v>
      </c>
      <c r="B4" s="110">
        <v>0</v>
      </c>
      <c r="C4" s="110">
        <v>1</v>
      </c>
      <c r="D4" s="110">
        <v>2</v>
      </c>
      <c r="E4" s="110">
        <v>2</v>
      </c>
      <c r="F4" s="110">
        <v>5</v>
      </c>
      <c r="G4" s="110">
        <v>3</v>
      </c>
      <c r="H4" s="110">
        <v>1</v>
      </c>
      <c r="I4" s="110">
        <v>5</v>
      </c>
      <c r="J4" s="110">
        <v>3</v>
      </c>
      <c r="K4" s="110">
        <v>3</v>
      </c>
      <c r="L4" s="110">
        <v>2</v>
      </c>
      <c r="M4" s="110">
        <v>0</v>
      </c>
      <c r="N4" s="110">
        <v>0</v>
      </c>
      <c r="O4" s="110">
        <v>1</v>
      </c>
      <c r="P4" s="110">
        <v>2</v>
      </c>
      <c r="Q4" s="110">
        <v>2</v>
      </c>
      <c r="R4" s="110">
        <v>1</v>
      </c>
      <c r="S4" s="110">
        <v>3</v>
      </c>
      <c r="T4" s="110">
        <v>3</v>
      </c>
      <c r="U4" s="110">
        <v>1</v>
      </c>
      <c r="V4" s="110">
        <v>5</v>
      </c>
      <c r="W4" s="110">
        <v>2</v>
      </c>
      <c r="X4" s="110">
        <v>4</v>
      </c>
      <c r="Y4" s="110">
        <v>4</v>
      </c>
      <c r="Z4" s="110">
        <v>4</v>
      </c>
      <c r="AA4" s="110">
        <v>1</v>
      </c>
      <c r="AB4" s="110">
        <v>0</v>
      </c>
      <c r="AC4" s="110">
        <v>2</v>
      </c>
      <c r="AD4" s="110">
        <v>0</v>
      </c>
      <c r="AE4" s="110">
        <v>1</v>
      </c>
      <c r="AF4" s="112">
        <v>2</v>
      </c>
      <c r="AG4" s="152">
        <f t="shared" si="0"/>
        <v>65</v>
      </c>
    </row>
    <row r="5" spans="1:33" x14ac:dyDescent="0.25">
      <c r="A5" s="162" t="s">
        <v>329</v>
      </c>
      <c r="B5" s="110">
        <v>2</v>
      </c>
      <c r="C5" s="110">
        <v>4</v>
      </c>
      <c r="D5" s="110">
        <v>5</v>
      </c>
      <c r="E5" s="110">
        <v>5</v>
      </c>
      <c r="F5" s="110">
        <v>1</v>
      </c>
      <c r="G5" s="110">
        <v>5</v>
      </c>
      <c r="H5" s="110">
        <v>4</v>
      </c>
      <c r="I5" s="110">
        <v>7</v>
      </c>
      <c r="J5" s="110">
        <v>5</v>
      </c>
      <c r="K5" s="110">
        <v>5</v>
      </c>
      <c r="L5" s="110">
        <v>3</v>
      </c>
      <c r="M5" s="110">
        <v>0</v>
      </c>
      <c r="N5" s="110">
        <v>1</v>
      </c>
      <c r="O5" s="110">
        <v>2</v>
      </c>
      <c r="P5" s="110">
        <v>5</v>
      </c>
      <c r="Q5" s="110">
        <v>4</v>
      </c>
      <c r="R5" s="110">
        <v>3</v>
      </c>
      <c r="S5" s="110">
        <v>1</v>
      </c>
      <c r="T5" s="110">
        <v>10</v>
      </c>
      <c r="U5" s="110">
        <v>3</v>
      </c>
      <c r="V5" s="110">
        <v>5</v>
      </c>
      <c r="W5" s="110">
        <v>2</v>
      </c>
      <c r="X5" s="110">
        <v>5</v>
      </c>
      <c r="Y5" s="110">
        <v>9</v>
      </c>
      <c r="Z5" s="110">
        <v>3</v>
      </c>
      <c r="AA5" s="110">
        <v>5</v>
      </c>
      <c r="AB5" s="110">
        <v>1</v>
      </c>
      <c r="AC5" s="110">
        <v>8</v>
      </c>
      <c r="AD5" s="110">
        <v>6</v>
      </c>
      <c r="AE5" s="110">
        <v>9</v>
      </c>
      <c r="AF5" s="112">
        <v>8</v>
      </c>
      <c r="AG5" s="152">
        <f t="shared" si="0"/>
        <v>136</v>
      </c>
    </row>
    <row r="6" spans="1:33" x14ac:dyDescent="0.25">
      <c r="A6" s="162" t="s">
        <v>330</v>
      </c>
      <c r="B6" s="110">
        <v>0</v>
      </c>
      <c r="C6" s="110">
        <v>0</v>
      </c>
      <c r="D6" s="110">
        <v>0</v>
      </c>
      <c r="E6" s="110">
        <v>0</v>
      </c>
      <c r="F6" s="110">
        <v>0</v>
      </c>
      <c r="G6" s="110">
        <v>0</v>
      </c>
      <c r="H6" s="110">
        <v>0</v>
      </c>
      <c r="I6" s="110">
        <v>0</v>
      </c>
      <c r="J6" s="110">
        <v>0</v>
      </c>
      <c r="K6" s="110">
        <v>0</v>
      </c>
      <c r="L6" s="110">
        <v>0</v>
      </c>
      <c r="M6" s="110">
        <v>0</v>
      </c>
      <c r="N6" s="110">
        <v>0</v>
      </c>
      <c r="O6" s="110">
        <v>0</v>
      </c>
      <c r="P6" s="110">
        <v>0</v>
      </c>
      <c r="Q6" s="110">
        <v>0</v>
      </c>
      <c r="R6" s="110">
        <v>0</v>
      </c>
      <c r="S6" s="110">
        <v>0</v>
      </c>
      <c r="T6" s="110">
        <v>0</v>
      </c>
      <c r="U6" s="110">
        <v>0</v>
      </c>
      <c r="V6" s="110">
        <v>0</v>
      </c>
      <c r="W6" s="110">
        <v>0</v>
      </c>
      <c r="X6" s="110">
        <v>0</v>
      </c>
      <c r="Y6" s="110">
        <v>0</v>
      </c>
      <c r="Z6" s="110">
        <v>1</v>
      </c>
      <c r="AA6" s="110">
        <v>0</v>
      </c>
      <c r="AB6" s="110">
        <v>0</v>
      </c>
      <c r="AC6" s="110">
        <v>0</v>
      </c>
      <c r="AD6" s="110">
        <v>0</v>
      </c>
      <c r="AE6" s="110">
        <v>0</v>
      </c>
      <c r="AF6" s="112">
        <v>0</v>
      </c>
      <c r="AG6" s="152">
        <f t="shared" si="0"/>
        <v>1</v>
      </c>
    </row>
    <row r="7" spans="1:33" x14ac:dyDescent="0.25">
      <c r="A7" s="163" t="s">
        <v>331</v>
      </c>
      <c r="B7" s="123">
        <v>0</v>
      </c>
      <c r="C7" s="123">
        <v>6</v>
      </c>
      <c r="D7" s="123">
        <v>4</v>
      </c>
      <c r="E7" s="123">
        <v>4</v>
      </c>
      <c r="F7" s="123">
        <v>0</v>
      </c>
      <c r="G7" s="123">
        <v>0</v>
      </c>
      <c r="H7" s="123">
        <v>4</v>
      </c>
      <c r="I7" s="123">
        <v>7</v>
      </c>
      <c r="J7" s="123">
        <v>4</v>
      </c>
      <c r="K7" s="123">
        <v>3</v>
      </c>
      <c r="L7" s="123">
        <v>2</v>
      </c>
      <c r="M7" s="123">
        <v>0</v>
      </c>
      <c r="N7" s="123">
        <v>0</v>
      </c>
      <c r="O7" s="123">
        <v>3</v>
      </c>
      <c r="P7" s="123">
        <v>3</v>
      </c>
      <c r="Q7" s="123">
        <v>2</v>
      </c>
      <c r="R7" s="123">
        <v>5</v>
      </c>
      <c r="S7" s="123">
        <v>2</v>
      </c>
      <c r="T7" s="123">
        <v>0</v>
      </c>
      <c r="U7" s="123">
        <v>0</v>
      </c>
      <c r="V7" s="123">
        <v>5</v>
      </c>
      <c r="W7" s="123">
        <v>1</v>
      </c>
      <c r="X7" s="123">
        <v>5</v>
      </c>
      <c r="Y7" s="123">
        <v>6</v>
      </c>
      <c r="Z7" s="123">
        <v>7</v>
      </c>
      <c r="AA7" s="123">
        <v>0</v>
      </c>
      <c r="AB7" s="123">
        <v>0</v>
      </c>
      <c r="AC7" s="123">
        <v>10</v>
      </c>
      <c r="AD7" s="123">
        <v>2</v>
      </c>
      <c r="AE7" s="123">
        <v>8</v>
      </c>
      <c r="AF7" s="125">
        <v>5</v>
      </c>
      <c r="AG7" s="154">
        <f t="shared" si="0"/>
        <v>98</v>
      </c>
    </row>
    <row r="8" spans="1:33" x14ac:dyDescent="0.25">
      <c r="A8" s="163" t="s">
        <v>332</v>
      </c>
      <c r="B8" s="123">
        <v>2</v>
      </c>
      <c r="C8" s="123">
        <v>2</v>
      </c>
      <c r="D8" s="123">
        <v>3</v>
      </c>
      <c r="E8" s="123">
        <v>3</v>
      </c>
      <c r="F8" s="123">
        <v>1</v>
      </c>
      <c r="G8" s="123">
        <v>0</v>
      </c>
      <c r="H8" s="123">
        <v>2</v>
      </c>
      <c r="I8" s="123">
        <v>5</v>
      </c>
      <c r="J8" s="123">
        <v>6</v>
      </c>
      <c r="K8" s="123">
        <v>5</v>
      </c>
      <c r="L8" s="123">
        <v>4</v>
      </c>
      <c r="M8" s="123">
        <v>0</v>
      </c>
      <c r="N8" s="123">
        <v>0</v>
      </c>
      <c r="O8" s="123">
        <v>2</v>
      </c>
      <c r="P8" s="123">
        <v>2</v>
      </c>
      <c r="Q8" s="123">
        <v>5</v>
      </c>
      <c r="R8" s="123">
        <v>3</v>
      </c>
      <c r="S8" s="123">
        <v>0</v>
      </c>
      <c r="T8" s="123">
        <v>1</v>
      </c>
      <c r="U8" s="123">
        <v>0</v>
      </c>
      <c r="V8" s="123">
        <v>3</v>
      </c>
      <c r="W8" s="123">
        <v>5</v>
      </c>
      <c r="X8" s="123">
        <v>1</v>
      </c>
      <c r="Y8" s="123">
        <v>6</v>
      </c>
      <c r="Z8" s="123">
        <v>6</v>
      </c>
      <c r="AA8" s="123">
        <v>3</v>
      </c>
      <c r="AB8" s="123">
        <v>0</v>
      </c>
      <c r="AC8" s="123">
        <v>1</v>
      </c>
      <c r="AD8" s="123">
        <v>5</v>
      </c>
      <c r="AE8" s="123">
        <v>5</v>
      </c>
      <c r="AF8" s="125">
        <v>12</v>
      </c>
      <c r="AG8" s="154">
        <f t="shared" si="0"/>
        <v>93</v>
      </c>
    </row>
    <row r="9" spans="1:33" x14ac:dyDescent="0.25">
      <c r="A9" s="163" t="s">
        <v>333</v>
      </c>
      <c r="B9" s="123">
        <v>0</v>
      </c>
      <c r="C9" s="123">
        <v>1</v>
      </c>
      <c r="D9" s="123">
        <v>1</v>
      </c>
      <c r="E9" s="123">
        <v>0</v>
      </c>
      <c r="F9" s="123">
        <v>0</v>
      </c>
      <c r="G9" s="123">
        <v>0</v>
      </c>
      <c r="H9" s="123">
        <v>0</v>
      </c>
      <c r="I9" s="123">
        <v>0</v>
      </c>
      <c r="J9" s="123">
        <v>0</v>
      </c>
      <c r="K9" s="123">
        <v>0</v>
      </c>
      <c r="L9" s="123">
        <v>0</v>
      </c>
      <c r="M9" s="123">
        <v>0</v>
      </c>
      <c r="N9" s="123">
        <v>0</v>
      </c>
      <c r="O9" s="123">
        <v>0</v>
      </c>
      <c r="P9" s="123">
        <v>0</v>
      </c>
      <c r="Q9" s="123">
        <v>0</v>
      </c>
      <c r="R9" s="123">
        <v>0</v>
      </c>
      <c r="S9" s="123">
        <v>0</v>
      </c>
      <c r="T9" s="123">
        <v>0</v>
      </c>
      <c r="U9" s="123">
        <v>0</v>
      </c>
      <c r="V9" s="123">
        <v>0</v>
      </c>
      <c r="W9" s="123">
        <v>1</v>
      </c>
      <c r="X9" s="123">
        <v>0</v>
      </c>
      <c r="Y9" s="123">
        <v>1</v>
      </c>
      <c r="Z9" s="123">
        <v>0</v>
      </c>
      <c r="AA9" s="123">
        <v>0</v>
      </c>
      <c r="AB9" s="123">
        <v>0</v>
      </c>
      <c r="AC9" s="123">
        <v>0</v>
      </c>
      <c r="AD9" s="123">
        <v>0</v>
      </c>
      <c r="AE9" s="123">
        <v>0</v>
      </c>
      <c r="AF9" s="123">
        <v>0</v>
      </c>
      <c r="AG9" s="154">
        <f t="shared" si="0"/>
        <v>4</v>
      </c>
    </row>
    <row r="10" spans="1:33" x14ac:dyDescent="0.25">
      <c r="A10" s="164" t="s">
        <v>334</v>
      </c>
      <c r="B10" s="141">
        <v>0</v>
      </c>
      <c r="C10" s="141">
        <v>1</v>
      </c>
      <c r="D10" s="141">
        <v>2</v>
      </c>
      <c r="E10" s="141">
        <v>1</v>
      </c>
      <c r="F10" s="141">
        <v>0</v>
      </c>
      <c r="G10" s="141">
        <v>0</v>
      </c>
      <c r="H10" s="141">
        <v>0</v>
      </c>
      <c r="I10" s="141">
        <v>0</v>
      </c>
      <c r="J10" s="141">
        <v>2</v>
      </c>
      <c r="K10" s="141">
        <v>0</v>
      </c>
      <c r="L10" s="141">
        <v>1</v>
      </c>
      <c r="M10" s="141">
        <v>0</v>
      </c>
      <c r="N10" s="141">
        <v>0</v>
      </c>
      <c r="O10" s="141">
        <v>1</v>
      </c>
      <c r="P10" s="141">
        <v>2</v>
      </c>
      <c r="Q10" s="141">
        <v>1</v>
      </c>
      <c r="R10" s="141">
        <v>0</v>
      </c>
      <c r="S10" s="141">
        <v>1</v>
      </c>
      <c r="T10" s="141">
        <v>2</v>
      </c>
      <c r="U10" s="141">
        <v>0</v>
      </c>
      <c r="V10" s="141">
        <v>2</v>
      </c>
      <c r="W10" s="141">
        <v>0</v>
      </c>
      <c r="X10" s="141">
        <v>0</v>
      </c>
      <c r="Y10" s="141">
        <v>2</v>
      </c>
      <c r="Z10" s="141">
        <v>2</v>
      </c>
      <c r="AA10" s="141">
        <v>1</v>
      </c>
      <c r="AB10" s="141">
        <v>0</v>
      </c>
      <c r="AC10" s="141">
        <v>1</v>
      </c>
      <c r="AD10" s="141">
        <v>1</v>
      </c>
      <c r="AE10" s="141">
        <v>2</v>
      </c>
      <c r="AF10" s="143">
        <v>10</v>
      </c>
      <c r="AG10" s="155">
        <f t="shared" si="0"/>
        <v>35</v>
      </c>
    </row>
    <row r="11" spans="1:33" x14ac:dyDescent="0.25">
      <c r="A11" s="164" t="s">
        <v>335</v>
      </c>
      <c r="B11" s="693">
        <v>0</v>
      </c>
      <c r="C11" s="693">
        <v>7524</v>
      </c>
      <c r="D11" s="693">
        <v>72609</v>
      </c>
      <c r="E11" s="693">
        <v>8358</v>
      </c>
      <c r="F11" s="693">
        <v>0</v>
      </c>
      <c r="G11" s="693">
        <v>0</v>
      </c>
      <c r="H11" s="693">
        <v>0</v>
      </c>
      <c r="I11" s="693">
        <v>0</v>
      </c>
      <c r="J11" s="693">
        <v>34940</v>
      </c>
      <c r="K11" s="693">
        <v>0</v>
      </c>
      <c r="L11" s="693">
        <v>36799</v>
      </c>
      <c r="M11" s="693">
        <v>0</v>
      </c>
      <c r="N11" s="693">
        <v>0</v>
      </c>
      <c r="O11" s="693">
        <v>28986</v>
      </c>
      <c r="P11" s="693">
        <v>28052</v>
      </c>
      <c r="Q11" s="693">
        <v>39946</v>
      </c>
      <c r="R11" s="693">
        <v>0</v>
      </c>
      <c r="S11" s="693">
        <v>35964</v>
      </c>
      <c r="T11" s="693">
        <v>74718</v>
      </c>
      <c r="U11" s="693">
        <v>0</v>
      </c>
      <c r="V11" s="693">
        <v>58384</v>
      </c>
      <c r="W11" s="693">
        <v>0</v>
      </c>
      <c r="X11" s="693">
        <v>0</v>
      </c>
      <c r="Y11" s="693">
        <v>41595</v>
      </c>
      <c r="Z11" s="693">
        <v>27450</v>
      </c>
      <c r="AA11" s="693">
        <v>32206</v>
      </c>
      <c r="AB11" s="693">
        <v>0</v>
      </c>
      <c r="AC11" s="693">
        <v>21712</v>
      </c>
      <c r="AD11" s="1039">
        <v>19584</v>
      </c>
      <c r="AE11" s="1039">
        <v>46895</v>
      </c>
      <c r="AF11" s="1040">
        <v>153943</v>
      </c>
      <c r="AG11" s="584">
        <f>SUM(B11:AF11)</f>
        <v>769665</v>
      </c>
    </row>
    <row r="12" spans="1:33" x14ac:dyDescent="0.25">
      <c r="A12" s="164" t="s">
        <v>336</v>
      </c>
      <c r="B12" s="141">
        <v>0</v>
      </c>
      <c r="C12" s="141">
        <v>0</v>
      </c>
      <c r="D12" s="141">
        <v>0</v>
      </c>
      <c r="E12" s="141">
        <v>0</v>
      </c>
      <c r="F12" s="141">
        <v>0</v>
      </c>
      <c r="G12" s="141">
        <v>0</v>
      </c>
      <c r="H12" s="141">
        <v>0</v>
      </c>
      <c r="I12" s="141">
        <v>0</v>
      </c>
      <c r="J12" s="141">
        <v>0</v>
      </c>
      <c r="K12" s="141">
        <v>0</v>
      </c>
      <c r="L12" s="141">
        <v>0</v>
      </c>
      <c r="M12" s="141">
        <v>0</v>
      </c>
      <c r="N12" s="141">
        <v>0</v>
      </c>
      <c r="O12" s="141">
        <v>0</v>
      </c>
      <c r="P12" s="141">
        <v>1</v>
      </c>
      <c r="Q12" s="141">
        <v>0</v>
      </c>
      <c r="R12" s="141">
        <v>0</v>
      </c>
      <c r="S12" s="141">
        <v>0</v>
      </c>
      <c r="T12" s="141">
        <v>0</v>
      </c>
      <c r="U12" s="141">
        <v>0</v>
      </c>
      <c r="V12" s="141">
        <v>0</v>
      </c>
      <c r="W12" s="141">
        <v>0</v>
      </c>
      <c r="X12" s="141">
        <v>0</v>
      </c>
      <c r="Y12" s="141">
        <v>0</v>
      </c>
      <c r="Z12" s="141">
        <v>0</v>
      </c>
      <c r="AA12" s="141">
        <v>0</v>
      </c>
      <c r="AB12" s="141">
        <v>0</v>
      </c>
      <c r="AC12" s="141">
        <v>0</v>
      </c>
      <c r="AD12" s="141">
        <v>0</v>
      </c>
      <c r="AE12" s="141">
        <v>0</v>
      </c>
      <c r="AF12" s="141">
        <v>0</v>
      </c>
      <c r="AG12" s="155">
        <f t="shared" si="0"/>
        <v>1</v>
      </c>
    </row>
    <row r="13" spans="1:33" x14ac:dyDescent="0.25">
      <c r="A13" s="164" t="s">
        <v>338</v>
      </c>
      <c r="B13" s="137">
        <v>0</v>
      </c>
      <c r="C13" s="137">
        <v>0</v>
      </c>
      <c r="D13" s="137">
        <v>0</v>
      </c>
      <c r="E13" s="137">
        <v>0</v>
      </c>
      <c r="F13" s="137">
        <v>0</v>
      </c>
      <c r="G13" s="137">
        <v>0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7">
        <v>0</v>
      </c>
      <c r="P13" s="137">
        <v>8358</v>
      </c>
      <c r="Q13" s="137">
        <v>0</v>
      </c>
      <c r="R13" s="137">
        <v>0</v>
      </c>
      <c r="S13" s="137">
        <v>0</v>
      </c>
      <c r="T13" s="137">
        <v>0</v>
      </c>
      <c r="U13" s="137">
        <v>0</v>
      </c>
      <c r="V13" s="137">
        <v>0</v>
      </c>
      <c r="W13" s="137">
        <v>0</v>
      </c>
      <c r="X13" s="137">
        <v>0</v>
      </c>
      <c r="Y13" s="137">
        <v>0</v>
      </c>
      <c r="Z13" s="137">
        <v>0</v>
      </c>
      <c r="AA13" s="137">
        <v>0</v>
      </c>
      <c r="AB13" s="137">
        <v>0</v>
      </c>
      <c r="AC13" s="137">
        <v>0</v>
      </c>
      <c r="AD13" s="137">
        <v>0</v>
      </c>
      <c r="AE13" s="137">
        <v>0</v>
      </c>
      <c r="AF13" s="137">
        <v>0</v>
      </c>
      <c r="AG13" s="585">
        <f>SUM(B13:AF13)</f>
        <v>8358</v>
      </c>
    </row>
    <row r="14" spans="1:33" x14ac:dyDescent="0.25">
      <c r="A14" s="164" t="s">
        <v>339</v>
      </c>
      <c r="B14" s="141">
        <v>0</v>
      </c>
      <c r="C14" s="141">
        <v>1</v>
      </c>
      <c r="D14" s="141">
        <v>2</v>
      </c>
      <c r="E14" s="141">
        <v>1</v>
      </c>
      <c r="F14" s="141">
        <v>0</v>
      </c>
      <c r="G14" s="141">
        <v>0</v>
      </c>
      <c r="H14" s="141">
        <v>0</v>
      </c>
      <c r="I14" s="141">
        <v>0</v>
      </c>
      <c r="J14" s="141">
        <v>2</v>
      </c>
      <c r="K14" s="141">
        <v>0</v>
      </c>
      <c r="L14" s="141">
        <v>1</v>
      </c>
      <c r="M14" s="141">
        <v>0</v>
      </c>
      <c r="N14" s="141">
        <v>0</v>
      </c>
      <c r="O14" s="141">
        <v>1</v>
      </c>
      <c r="P14" s="141">
        <v>1</v>
      </c>
      <c r="Q14" s="141">
        <v>1</v>
      </c>
      <c r="R14" s="141">
        <v>0</v>
      </c>
      <c r="S14" s="141">
        <v>1</v>
      </c>
      <c r="T14" s="141">
        <v>2</v>
      </c>
      <c r="U14" s="141">
        <v>0</v>
      </c>
      <c r="V14" s="141">
        <v>2</v>
      </c>
      <c r="W14" s="141">
        <v>0</v>
      </c>
      <c r="X14" s="141">
        <v>0</v>
      </c>
      <c r="Y14" s="141">
        <v>2</v>
      </c>
      <c r="Z14" s="141">
        <v>2</v>
      </c>
      <c r="AA14" s="141">
        <v>1</v>
      </c>
      <c r="AB14" s="141">
        <v>0</v>
      </c>
      <c r="AC14" s="141">
        <v>1</v>
      </c>
      <c r="AD14" s="141">
        <v>1</v>
      </c>
      <c r="AE14" s="141">
        <v>2</v>
      </c>
      <c r="AF14" s="143">
        <v>10</v>
      </c>
      <c r="AG14" s="159">
        <f>AG10-AG12</f>
        <v>34</v>
      </c>
    </row>
    <row r="15" spans="1:33" x14ac:dyDescent="0.25">
      <c r="A15" s="695" t="s">
        <v>340</v>
      </c>
      <c r="B15" s="137">
        <v>0</v>
      </c>
      <c r="C15" s="137">
        <v>7524</v>
      </c>
      <c r="D15" s="137">
        <v>72609</v>
      </c>
      <c r="E15" s="137">
        <v>8358</v>
      </c>
      <c r="F15" s="137">
        <v>0</v>
      </c>
      <c r="G15" s="137">
        <v>0</v>
      </c>
      <c r="H15" s="137">
        <v>0</v>
      </c>
      <c r="I15" s="137">
        <v>0</v>
      </c>
      <c r="J15" s="137">
        <v>34940</v>
      </c>
      <c r="K15" s="137">
        <v>0</v>
      </c>
      <c r="L15" s="137">
        <v>36799</v>
      </c>
      <c r="M15" s="137">
        <v>0</v>
      </c>
      <c r="N15" s="137">
        <v>0</v>
      </c>
      <c r="O15" s="137">
        <v>28986</v>
      </c>
      <c r="P15" s="137">
        <v>19694</v>
      </c>
      <c r="Q15" s="137">
        <v>39946</v>
      </c>
      <c r="R15" s="137">
        <v>0</v>
      </c>
      <c r="S15" s="137">
        <v>35964</v>
      </c>
      <c r="T15" s="137">
        <v>74718</v>
      </c>
      <c r="U15" s="137">
        <v>0</v>
      </c>
      <c r="V15" s="137">
        <v>58384</v>
      </c>
      <c r="W15" s="137">
        <v>0</v>
      </c>
      <c r="X15" s="137">
        <v>0</v>
      </c>
      <c r="Y15" s="137">
        <v>41595</v>
      </c>
      <c r="Z15" s="137">
        <v>27450</v>
      </c>
      <c r="AA15" s="137">
        <v>32206</v>
      </c>
      <c r="AB15" s="137">
        <v>0</v>
      </c>
      <c r="AC15" s="137">
        <v>21712</v>
      </c>
      <c r="AD15" s="137">
        <v>19584</v>
      </c>
      <c r="AE15" s="137">
        <v>46895</v>
      </c>
      <c r="AF15" s="139">
        <v>153943</v>
      </c>
      <c r="AG15" s="694">
        <f>AG11-AG13</f>
        <v>761307</v>
      </c>
    </row>
    <row r="16" spans="1:33" x14ac:dyDescent="0.25">
      <c r="A16" s="174"/>
      <c r="B16" s="572"/>
      <c r="C16" s="572"/>
      <c r="D16" s="572"/>
      <c r="E16" s="572"/>
      <c r="F16" s="572"/>
      <c r="G16" s="572"/>
      <c r="H16" s="572"/>
      <c r="I16" s="572"/>
      <c r="J16" s="572"/>
      <c r="K16" s="572"/>
      <c r="L16" s="572"/>
      <c r="M16" s="572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  <c r="AA16" s="174"/>
      <c r="AB16" s="174"/>
      <c r="AC16" s="174"/>
      <c r="AD16" s="174"/>
      <c r="AE16" s="174"/>
      <c r="AF16" s="174"/>
      <c r="AG16" s="573"/>
    </row>
    <row r="17" spans="1:33" ht="23.25" x14ac:dyDescent="0.25">
      <c r="A17" s="613">
        <v>2024</v>
      </c>
      <c r="B17" s="619">
        <v>43374</v>
      </c>
      <c r="C17" s="575">
        <v>43375</v>
      </c>
      <c r="D17" s="575">
        <v>43376</v>
      </c>
      <c r="E17" s="575">
        <v>43377</v>
      </c>
      <c r="F17" s="575">
        <v>43378</v>
      </c>
      <c r="G17" s="575">
        <v>43379</v>
      </c>
      <c r="H17" s="575">
        <v>43380</v>
      </c>
      <c r="I17" s="575">
        <v>43381</v>
      </c>
      <c r="J17" s="575">
        <v>43382</v>
      </c>
      <c r="K17" s="575">
        <v>43383</v>
      </c>
      <c r="L17" s="575">
        <v>43384</v>
      </c>
      <c r="M17" s="575">
        <v>43385</v>
      </c>
      <c r="N17" s="575">
        <v>43386</v>
      </c>
      <c r="O17" s="575">
        <v>43387</v>
      </c>
      <c r="P17" s="575">
        <v>43388</v>
      </c>
      <c r="Q17" s="575">
        <v>43389</v>
      </c>
      <c r="R17" s="575">
        <v>43390</v>
      </c>
      <c r="S17" s="575">
        <v>43391</v>
      </c>
      <c r="T17" s="575">
        <v>43392</v>
      </c>
      <c r="U17" s="575">
        <v>43393</v>
      </c>
      <c r="V17" s="575">
        <v>43394</v>
      </c>
      <c r="W17" s="575">
        <v>43395</v>
      </c>
      <c r="X17" s="575">
        <v>43396</v>
      </c>
      <c r="Y17" s="575">
        <v>43397</v>
      </c>
      <c r="Z17" s="575">
        <v>43398</v>
      </c>
      <c r="AA17" s="575">
        <v>43399</v>
      </c>
      <c r="AB17" s="575">
        <v>43400</v>
      </c>
      <c r="AC17" s="576">
        <v>43401</v>
      </c>
      <c r="AD17" s="576">
        <v>43402</v>
      </c>
      <c r="AE17" s="576">
        <v>43403</v>
      </c>
      <c r="AF17" s="576">
        <v>43404</v>
      </c>
      <c r="AG17" s="577" t="s">
        <v>344</v>
      </c>
    </row>
    <row r="18" spans="1:33" x14ac:dyDescent="0.25">
      <c r="A18" s="170" t="s">
        <v>110</v>
      </c>
      <c r="B18" s="171"/>
      <c r="C18" s="172"/>
      <c r="D18" s="172"/>
      <c r="E18" s="172"/>
      <c r="F18" s="172"/>
      <c r="G18" s="172"/>
      <c r="H18" s="172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A18" s="172"/>
      <c r="AB18" s="172"/>
      <c r="AC18" s="172"/>
      <c r="AD18" s="172"/>
      <c r="AE18" s="172"/>
      <c r="AF18" s="173"/>
      <c r="AG18" s="152">
        <f>SUM(B18:AF18)</f>
        <v>0</v>
      </c>
    </row>
    <row r="19" spans="1:33" x14ac:dyDescent="0.25">
      <c r="A19" s="162" t="s">
        <v>327</v>
      </c>
      <c r="B19" s="167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2"/>
      <c r="AG19" s="152">
        <f t="shared" ref="AG19:AG26" si="1">SUM(B19:AF19)</f>
        <v>0</v>
      </c>
    </row>
    <row r="20" spans="1:33" x14ac:dyDescent="0.25">
      <c r="A20" s="162" t="s">
        <v>328</v>
      </c>
      <c r="B20" s="167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2"/>
      <c r="AG20" s="152">
        <f t="shared" si="1"/>
        <v>0</v>
      </c>
    </row>
    <row r="21" spans="1:33" x14ac:dyDescent="0.25">
      <c r="A21" s="162" t="s">
        <v>329</v>
      </c>
      <c r="B21" s="167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2"/>
      <c r="AG21" s="152">
        <f t="shared" si="1"/>
        <v>0</v>
      </c>
    </row>
    <row r="22" spans="1:33" x14ac:dyDescent="0.25">
      <c r="A22" s="162" t="s">
        <v>330</v>
      </c>
      <c r="B22" s="167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2"/>
      <c r="AG22" s="152">
        <f t="shared" si="1"/>
        <v>0</v>
      </c>
    </row>
    <row r="23" spans="1:33" x14ac:dyDescent="0.25">
      <c r="A23" s="163" t="s">
        <v>331</v>
      </c>
      <c r="B23" s="198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5"/>
      <c r="AG23" s="154">
        <f t="shared" si="1"/>
        <v>0</v>
      </c>
    </row>
    <row r="24" spans="1:33" x14ac:dyDescent="0.25">
      <c r="A24" s="163" t="s">
        <v>332</v>
      </c>
      <c r="B24" s="198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5"/>
      <c r="AG24" s="154">
        <f t="shared" si="1"/>
        <v>0</v>
      </c>
    </row>
    <row r="25" spans="1:33" x14ac:dyDescent="0.25">
      <c r="A25" s="163" t="s">
        <v>333</v>
      </c>
      <c r="B25" s="198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54">
        <f t="shared" si="1"/>
        <v>0</v>
      </c>
    </row>
    <row r="26" spans="1:33" x14ac:dyDescent="0.25">
      <c r="A26" s="164" t="s">
        <v>334</v>
      </c>
      <c r="B26" s="168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55">
        <f t="shared" si="1"/>
        <v>0</v>
      </c>
    </row>
    <row r="27" spans="1:33" x14ac:dyDescent="0.25">
      <c r="A27" s="164" t="s">
        <v>335</v>
      </c>
      <c r="B27" s="168"/>
      <c r="C27" s="141"/>
      <c r="D27" s="141"/>
      <c r="E27" s="141"/>
      <c r="F27" s="141"/>
      <c r="G27" s="137"/>
      <c r="H27" s="141"/>
      <c r="I27" s="141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584">
        <f>SUM(B27:AF27)</f>
        <v>0</v>
      </c>
    </row>
    <row r="28" spans="1:33" x14ac:dyDescent="0.25">
      <c r="A28" s="164" t="s">
        <v>336</v>
      </c>
      <c r="B28" s="168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55">
        <f t="shared" ref="AG28" si="2">SUM(B28:AF28)</f>
        <v>0</v>
      </c>
    </row>
    <row r="29" spans="1:33" x14ac:dyDescent="0.25">
      <c r="A29" s="164" t="s">
        <v>338</v>
      </c>
      <c r="B29" s="168"/>
      <c r="C29" s="141"/>
      <c r="D29" s="141"/>
      <c r="E29" s="141"/>
      <c r="F29" s="141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137"/>
      <c r="AD29" s="137"/>
      <c r="AE29" s="137"/>
      <c r="AF29" s="137"/>
      <c r="AG29" s="585">
        <f>SUM(B29:AF29)</f>
        <v>0</v>
      </c>
    </row>
    <row r="30" spans="1:33" x14ac:dyDescent="0.25">
      <c r="A30" s="164" t="s">
        <v>339</v>
      </c>
      <c r="B30" s="168"/>
      <c r="C30" s="141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59">
        <f>AG26-AG28</f>
        <v>0</v>
      </c>
    </row>
    <row r="31" spans="1:33" x14ac:dyDescent="0.25">
      <c r="A31" s="695" t="s">
        <v>340</v>
      </c>
      <c r="B31" s="696"/>
      <c r="C31" s="693"/>
      <c r="D31" s="693"/>
      <c r="E31" s="693"/>
      <c r="F31" s="693"/>
      <c r="G31" s="693"/>
      <c r="H31" s="693"/>
      <c r="I31" s="693"/>
      <c r="J31" s="693"/>
      <c r="K31" s="693"/>
      <c r="L31" s="693"/>
      <c r="M31" s="693"/>
      <c r="N31" s="693"/>
      <c r="O31" s="693"/>
      <c r="P31" s="693"/>
      <c r="Q31" s="693"/>
      <c r="R31" s="693"/>
      <c r="S31" s="693"/>
      <c r="T31" s="693"/>
      <c r="U31" s="693"/>
      <c r="V31" s="693"/>
      <c r="W31" s="693"/>
      <c r="X31" s="693"/>
      <c r="Y31" s="693"/>
      <c r="Z31" s="693"/>
      <c r="AA31" s="693"/>
      <c r="AB31" s="693"/>
      <c r="AC31" s="693"/>
      <c r="AD31" s="693"/>
      <c r="AE31" s="693"/>
      <c r="AF31" s="693"/>
      <c r="AG31" s="694">
        <f>AG27-AG29</f>
        <v>0</v>
      </c>
    </row>
    <row r="32" spans="1:33" x14ac:dyDescent="0.25">
      <c r="A32" s="174"/>
      <c r="B32" s="572"/>
      <c r="C32" s="572"/>
      <c r="D32" s="572"/>
      <c r="E32" s="572"/>
      <c r="F32" s="572"/>
      <c r="G32" s="572"/>
      <c r="H32" s="572"/>
      <c r="I32" s="572"/>
      <c r="J32" s="572"/>
      <c r="K32" s="572"/>
      <c r="L32" s="572"/>
      <c r="M32" s="572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  <c r="AA32" s="174"/>
      <c r="AB32" s="174"/>
      <c r="AC32" s="174"/>
      <c r="AD32" s="174"/>
      <c r="AE32" s="174"/>
      <c r="AF32" s="174"/>
      <c r="AG32" s="573"/>
    </row>
    <row r="33" spans="1:33" ht="23.25" x14ac:dyDescent="0.25">
      <c r="A33" s="672" t="s">
        <v>347</v>
      </c>
      <c r="B33" s="619">
        <v>43374</v>
      </c>
      <c r="C33" s="575">
        <v>43375</v>
      </c>
      <c r="D33" s="575">
        <v>43376</v>
      </c>
      <c r="E33" s="575">
        <v>43377</v>
      </c>
      <c r="F33" s="575">
        <v>43378</v>
      </c>
      <c r="G33" s="575">
        <v>43379</v>
      </c>
      <c r="H33" s="575">
        <v>43380</v>
      </c>
      <c r="I33" s="575">
        <v>43381</v>
      </c>
      <c r="J33" s="575">
        <v>43382</v>
      </c>
      <c r="K33" s="575">
        <v>43383</v>
      </c>
      <c r="L33" s="575">
        <v>43384</v>
      </c>
      <c r="M33" s="575">
        <v>43385</v>
      </c>
      <c r="N33" s="575">
        <v>43386</v>
      </c>
      <c r="O33" s="575">
        <v>43387</v>
      </c>
      <c r="P33" s="575">
        <v>43388</v>
      </c>
      <c r="Q33" s="575">
        <v>43389</v>
      </c>
      <c r="R33" s="575">
        <v>43390</v>
      </c>
      <c r="S33" s="575">
        <v>43391</v>
      </c>
      <c r="T33" s="575">
        <v>43392</v>
      </c>
      <c r="U33" s="575">
        <v>43393</v>
      </c>
      <c r="V33" s="575">
        <v>43394</v>
      </c>
      <c r="W33" s="575">
        <v>43395</v>
      </c>
      <c r="X33" s="575">
        <v>43396</v>
      </c>
      <c r="Y33" s="575">
        <v>43397</v>
      </c>
      <c r="Z33" s="575">
        <v>43398</v>
      </c>
      <c r="AA33" s="575">
        <v>43399</v>
      </c>
      <c r="AB33" s="575">
        <v>43400</v>
      </c>
      <c r="AC33" s="576">
        <v>43401</v>
      </c>
      <c r="AD33" s="576">
        <v>43402</v>
      </c>
      <c r="AE33" s="576">
        <v>43403</v>
      </c>
      <c r="AF33" s="576">
        <v>43404</v>
      </c>
      <c r="AG33" s="577" t="s">
        <v>344</v>
      </c>
    </row>
    <row r="34" spans="1:33" x14ac:dyDescent="0.25">
      <c r="A34" s="170" t="s">
        <v>110</v>
      </c>
      <c r="B34" s="621">
        <f t="shared" ref="B34:AG34" si="3">(B18-B2)/B2</f>
        <v>-1</v>
      </c>
      <c r="C34" s="586">
        <f t="shared" si="3"/>
        <v>-1</v>
      </c>
      <c r="D34" s="586">
        <f t="shared" si="3"/>
        <v>-1</v>
      </c>
      <c r="E34" s="586">
        <f t="shared" si="3"/>
        <v>-1</v>
      </c>
      <c r="F34" s="586">
        <f t="shared" si="3"/>
        <v>-1</v>
      </c>
      <c r="G34" s="586">
        <f t="shared" si="3"/>
        <v>-1</v>
      </c>
      <c r="H34" s="586">
        <f t="shared" si="3"/>
        <v>-1</v>
      </c>
      <c r="I34" s="586">
        <f t="shared" si="3"/>
        <v>-1</v>
      </c>
      <c r="J34" s="586">
        <f t="shared" si="3"/>
        <v>-1</v>
      </c>
      <c r="K34" s="586">
        <f t="shared" si="3"/>
        <v>-1</v>
      </c>
      <c r="L34" s="586">
        <f t="shared" si="3"/>
        <v>-1</v>
      </c>
      <c r="M34" s="586" t="e">
        <f t="shared" si="3"/>
        <v>#DIV/0!</v>
      </c>
      <c r="N34" s="586">
        <f t="shared" si="3"/>
        <v>-1</v>
      </c>
      <c r="O34" s="586">
        <f t="shared" si="3"/>
        <v>-1</v>
      </c>
      <c r="P34" s="586">
        <f t="shared" si="3"/>
        <v>-1</v>
      </c>
      <c r="Q34" s="586">
        <f t="shared" si="3"/>
        <v>-1</v>
      </c>
      <c r="R34" s="586">
        <f t="shared" si="3"/>
        <v>-1</v>
      </c>
      <c r="S34" s="586">
        <f t="shared" si="3"/>
        <v>-1</v>
      </c>
      <c r="T34" s="586">
        <f t="shared" si="3"/>
        <v>-1</v>
      </c>
      <c r="U34" s="586">
        <f t="shared" si="3"/>
        <v>-1</v>
      </c>
      <c r="V34" s="586">
        <f t="shared" si="3"/>
        <v>-1</v>
      </c>
      <c r="W34" s="586">
        <f t="shared" si="3"/>
        <v>-1</v>
      </c>
      <c r="X34" s="586">
        <f t="shared" si="3"/>
        <v>-1</v>
      </c>
      <c r="Y34" s="586">
        <f t="shared" si="3"/>
        <v>-1</v>
      </c>
      <c r="Z34" s="586">
        <f t="shared" si="3"/>
        <v>-1</v>
      </c>
      <c r="AA34" s="586">
        <f t="shared" si="3"/>
        <v>-1</v>
      </c>
      <c r="AB34" s="586">
        <f t="shared" si="3"/>
        <v>-1</v>
      </c>
      <c r="AC34" s="586">
        <f t="shared" si="3"/>
        <v>-1</v>
      </c>
      <c r="AD34" s="586">
        <f t="shared" si="3"/>
        <v>-1</v>
      </c>
      <c r="AE34" s="586">
        <f t="shared" si="3"/>
        <v>-1</v>
      </c>
      <c r="AF34" s="587">
        <f t="shared" si="3"/>
        <v>-1</v>
      </c>
      <c r="AG34" s="596">
        <f t="shared" si="3"/>
        <v>-1</v>
      </c>
    </row>
    <row r="35" spans="1:33" x14ac:dyDescent="0.25">
      <c r="A35" s="163" t="s">
        <v>331</v>
      </c>
      <c r="B35" s="622" t="e">
        <f t="shared" ref="B35:AG36" si="4">(B23-B7)/B7</f>
        <v>#DIV/0!</v>
      </c>
      <c r="C35" s="214">
        <f t="shared" si="4"/>
        <v>-1</v>
      </c>
      <c r="D35" s="214">
        <f t="shared" si="4"/>
        <v>-1</v>
      </c>
      <c r="E35" s="214">
        <f t="shared" si="4"/>
        <v>-1</v>
      </c>
      <c r="F35" s="214" t="e">
        <f t="shared" si="4"/>
        <v>#DIV/0!</v>
      </c>
      <c r="G35" s="214" t="e">
        <f t="shared" si="4"/>
        <v>#DIV/0!</v>
      </c>
      <c r="H35" s="214">
        <f t="shared" si="4"/>
        <v>-1</v>
      </c>
      <c r="I35" s="214">
        <f t="shared" si="4"/>
        <v>-1</v>
      </c>
      <c r="J35" s="214">
        <f t="shared" si="4"/>
        <v>-1</v>
      </c>
      <c r="K35" s="214">
        <f t="shared" si="4"/>
        <v>-1</v>
      </c>
      <c r="L35" s="214">
        <f t="shared" si="4"/>
        <v>-1</v>
      </c>
      <c r="M35" s="214" t="e">
        <f t="shared" si="4"/>
        <v>#DIV/0!</v>
      </c>
      <c r="N35" s="214" t="e">
        <f t="shared" si="4"/>
        <v>#DIV/0!</v>
      </c>
      <c r="O35" s="214">
        <f t="shared" si="4"/>
        <v>-1</v>
      </c>
      <c r="P35" s="214">
        <f t="shared" si="4"/>
        <v>-1</v>
      </c>
      <c r="Q35" s="214">
        <f t="shared" si="4"/>
        <v>-1</v>
      </c>
      <c r="R35" s="214">
        <f t="shared" si="4"/>
        <v>-1</v>
      </c>
      <c r="S35" s="214">
        <f t="shared" si="4"/>
        <v>-1</v>
      </c>
      <c r="T35" s="214" t="e">
        <f t="shared" si="4"/>
        <v>#DIV/0!</v>
      </c>
      <c r="U35" s="214" t="e">
        <f t="shared" si="4"/>
        <v>#DIV/0!</v>
      </c>
      <c r="V35" s="214">
        <f t="shared" si="4"/>
        <v>-1</v>
      </c>
      <c r="W35" s="214">
        <f t="shared" si="4"/>
        <v>-1</v>
      </c>
      <c r="X35" s="214">
        <f t="shared" si="4"/>
        <v>-1</v>
      </c>
      <c r="Y35" s="214">
        <f t="shared" si="4"/>
        <v>-1</v>
      </c>
      <c r="Z35" s="214">
        <f t="shared" si="4"/>
        <v>-1</v>
      </c>
      <c r="AA35" s="214" t="e">
        <f t="shared" si="4"/>
        <v>#DIV/0!</v>
      </c>
      <c r="AB35" s="214" t="e">
        <f t="shared" si="4"/>
        <v>#DIV/0!</v>
      </c>
      <c r="AC35" s="214">
        <f t="shared" si="4"/>
        <v>-1</v>
      </c>
      <c r="AD35" s="214">
        <f t="shared" si="4"/>
        <v>-1</v>
      </c>
      <c r="AE35" s="214">
        <f t="shared" si="4"/>
        <v>-1</v>
      </c>
      <c r="AF35" s="589">
        <f t="shared" si="4"/>
        <v>-1</v>
      </c>
      <c r="AG35" s="598">
        <f t="shared" si="4"/>
        <v>-1</v>
      </c>
    </row>
    <row r="36" spans="1:33" x14ac:dyDescent="0.25">
      <c r="A36" s="163" t="s">
        <v>332</v>
      </c>
      <c r="B36" s="622">
        <f t="shared" si="4"/>
        <v>-1</v>
      </c>
      <c r="C36" s="214">
        <f t="shared" si="4"/>
        <v>-1</v>
      </c>
      <c r="D36" s="214">
        <f t="shared" si="4"/>
        <v>-1</v>
      </c>
      <c r="E36" s="214">
        <f t="shared" si="4"/>
        <v>-1</v>
      </c>
      <c r="F36" s="214">
        <f t="shared" si="4"/>
        <v>-1</v>
      </c>
      <c r="G36" s="214" t="e">
        <f t="shared" si="4"/>
        <v>#DIV/0!</v>
      </c>
      <c r="H36" s="214">
        <f t="shared" si="4"/>
        <v>-1</v>
      </c>
      <c r="I36" s="214">
        <f t="shared" si="4"/>
        <v>-1</v>
      </c>
      <c r="J36" s="214">
        <f t="shared" si="4"/>
        <v>-1</v>
      </c>
      <c r="K36" s="214">
        <f t="shared" si="4"/>
        <v>-1</v>
      </c>
      <c r="L36" s="214">
        <f t="shared" si="4"/>
        <v>-1</v>
      </c>
      <c r="M36" s="214" t="e">
        <f t="shared" si="4"/>
        <v>#DIV/0!</v>
      </c>
      <c r="N36" s="214" t="e">
        <f t="shared" si="4"/>
        <v>#DIV/0!</v>
      </c>
      <c r="O36" s="214">
        <f t="shared" si="4"/>
        <v>-1</v>
      </c>
      <c r="P36" s="214">
        <f t="shared" si="4"/>
        <v>-1</v>
      </c>
      <c r="Q36" s="214">
        <f t="shared" si="4"/>
        <v>-1</v>
      </c>
      <c r="R36" s="214">
        <f t="shared" si="4"/>
        <v>-1</v>
      </c>
      <c r="S36" s="214" t="e">
        <f t="shared" si="4"/>
        <v>#DIV/0!</v>
      </c>
      <c r="T36" s="214">
        <f t="shared" si="4"/>
        <v>-1</v>
      </c>
      <c r="U36" s="214" t="e">
        <f t="shared" si="4"/>
        <v>#DIV/0!</v>
      </c>
      <c r="V36" s="214">
        <f t="shared" si="4"/>
        <v>-1</v>
      </c>
      <c r="W36" s="214">
        <f t="shared" si="4"/>
        <v>-1</v>
      </c>
      <c r="X36" s="214">
        <f t="shared" si="4"/>
        <v>-1</v>
      </c>
      <c r="Y36" s="214">
        <f t="shared" si="4"/>
        <v>-1</v>
      </c>
      <c r="Z36" s="214">
        <f t="shared" si="4"/>
        <v>-1</v>
      </c>
      <c r="AA36" s="214">
        <f t="shared" si="4"/>
        <v>-1</v>
      </c>
      <c r="AB36" s="214" t="e">
        <f t="shared" si="4"/>
        <v>#DIV/0!</v>
      </c>
      <c r="AC36" s="214">
        <f t="shared" si="4"/>
        <v>-1</v>
      </c>
      <c r="AD36" s="214">
        <f t="shared" si="4"/>
        <v>-1</v>
      </c>
      <c r="AE36" s="214">
        <f t="shared" si="4"/>
        <v>-1</v>
      </c>
      <c r="AF36" s="589">
        <f t="shared" si="4"/>
        <v>-1</v>
      </c>
      <c r="AG36" s="598">
        <f t="shared" si="4"/>
        <v>-1</v>
      </c>
    </row>
    <row r="37" spans="1:33" x14ac:dyDescent="0.25">
      <c r="A37" s="164" t="s">
        <v>342</v>
      </c>
      <c r="B37" s="623" t="e">
        <f t="shared" ref="B37:AG38" si="5">(B26-B10)/B10</f>
        <v>#DIV/0!</v>
      </c>
      <c r="C37" s="215">
        <f t="shared" si="5"/>
        <v>-1</v>
      </c>
      <c r="D37" s="215">
        <f t="shared" si="5"/>
        <v>-1</v>
      </c>
      <c r="E37" s="215">
        <f t="shared" si="5"/>
        <v>-1</v>
      </c>
      <c r="F37" s="215" t="e">
        <f t="shared" si="5"/>
        <v>#DIV/0!</v>
      </c>
      <c r="G37" s="215" t="e">
        <f t="shared" si="5"/>
        <v>#DIV/0!</v>
      </c>
      <c r="H37" s="215" t="e">
        <f t="shared" si="5"/>
        <v>#DIV/0!</v>
      </c>
      <c r="I37" s="215" t="e">
        <f t="shared" si="5"/>
        <v>#DIV/0!</v>
      </c>
      <c r="J37" s="215">
        <f t="shared" si="5"/>
        <v>-1</v>
      </c>
      <c r="K37" s="215" t="e">
        <f t="shared" si="5"/>
        <v>#DIV/0!</v>
      </c>
      <c r="L37" s="215">
        <f t="shared" si="5"/>
        <v>-1</v>
      </c>
      <c r="M37" s="215" t="e">
        <f t="shared" si="5"/>
        <v>#DIV/0!</v>
      </c>
      <c r="N37" s="215" t="e">
        <f t="shared" si="5"/>
        <v>#DIV/0!</v>
      </c>
      <c r="O37" s="215">
        <f t="shared" si="5"/>
        <v>-1</v>
      </c>
      <c r="P37" s="215">
        <f t="shared" si="5"/>
        <v>-1</v>
      </c>
      <c r="Q37" s="215">
        <f t="shared" si="5"/>
        <v>-1</v>
      </c>
      <c r="R37" s="215" t="e">
        <f t="shared" si="5"/>
        <v>#DIV/0!</v>
      </c>
      <c r="S37" s="215">
        <f t="shared" si="5"/>
        <v>-1</v>
      </c>
      <c r="T37" s="215">
        <f t="shared" si="5"/>
        <v>-1</v>
      </c>
      <c r="U37" s="215" t="e">
        <f t="shared" si="5"/>
        <v>#DIV/0!</v>
      </c>
      <c r="V37" s="215">
        <f t="shared" si="5"/>
        <v>-1</v>
      </c>
      <c r="W37" s="215" t="e">
        <f t="shared" si="5"/>
        <v>#DIV/0!</v>
      </c>
      <c r="X37" s="215" t="e">
        <f t="shared" si="5"/>
        <v>#DIV/0!</v>
      </c>
      <c r="Y37" s="215">
        <f t="shared" si="5"/>
        <v>-1</v>
      </c>
      <c r="Z37" s="215">
        <f t="shared" si="5"/>
        <v>-1</v>
      </c>
      <c r="AA37" s="215">
        <f t="shared" si="5"/>
        <v>-1</v>
      </c>
      <c r="AB37" s="215" t="e">
        <f t="shared" si="5"/>
        <v>#DIV/0!</v>
      </c>
      <c r="AC37" s="215">
        <f t="shared" si="5"/>
        <v>-1</v>
      </c>
      <c r="AD37" s="215">
        <f t="shared" si="5"/>
        <v>-1</v>
      </c>
      <c r="AE37" s="215">
        <f t="shared" si="5"/>
        <v>-1</v>
      </c>
      <c r="AF37" s="591">
        <f t="shared" si="5"/>
        <v>-1</v>
      </c>
      <c r="AG37" s="600">
        <f t="shared" si="5"/>
        <v>-1</v>
      </c>
    </row>
    <row r="38" spans="1:33" x14ac:dyDescent="0.25">
      <c r="A38" s="183" t="s">
        <v>343</v>
      </c>
      <c r="B38" s="697" t="e">
        <f t="shared" si="5"/>
        <v>#DIV/0!</v>
      </c>
      <c r="C38" s="602">
        <f t="shared" si="5"/>
        <v>-1</v>
      </c>
      <c r="D38" s="602">
        <f t="shared" si="5"/>
        <v>-1</v>
      </c>
      <c r="E38" s="602">
        <f t="shared" si="5"/>
        <v>-1</v>
      </c>
      <c r="F38" s="602" t="e">
        <f t="shared" si="5"/>
        <v>#DIV/0!</v>
      </c>
      <c r="G38" s="602" t="e">
        <f t="shared" si="5"/>
        <v>#DIV/0!</v>
      </c>
      <c r="H38" s="602" t="e">
        <f t="shared" si="5"/>
        <v>#DIV/0!</v>
      </c>
      <c r="I38" s="602" t="e">
        <f t="shared" si="5"/>
        <v>#DIV/0!</v>
      </c>
      <c r="J38" s="602">
        <f t="shared" si="5"/>
        <v>-1</v>
      </c>
      <c r="K38" s="602" t="e">
        <f t="shared" si="5"/>
        <v>#DIV/0!</v>
      </c>
      <c r="L38" s="602">
        <f t="shared" si="5"/>
        <v>-1</v>
      </c>
      <c r="M38" s="602" t="e">
        <f t="shared" si="5"/>
        <v>#DIV/0!</v>
      </c>
      <c r="N38" s="602" t="e">
        <f t="shared" si="5"/>
        <v>#DIV/0!</v>
      </c>
      <c r="O38" s="602">
        <f t="shared" si="5"/>
        <v>-1</v>
      </c>
      <c r="P38" s="602">
        <f t="shared" si="5"/>
        <v>-1</v>
      </c>
      <c r="Q38" s="602">
        <f t="shared" si="5"/>
        <v>-1</v>
      </c>
      <c r="R38" s="602" t="e">
        <f t="shared" si="5"/>
        <v>#DIV/0!</v>
      </c>
      <c r="S38" s="602">
        <f t="shared" si="5"/>
        <v>-1</v>
      </c>
      <c r="T38" s="602">
        <f t="shared" si="5"/>
        <v>-1</v>
      </c>
      <c r="U38" s="602" t="e">
        <f t="shared" si="5"/>
        <v>#DIV/0!</v>
      </c>
      <c r="V38" s="602">
        <f t="shared" si="5"/>
        <v>-1</v>
      </c>
      <c r="W38" s="602" t="e">
        <f t="shared" si="5"/>
        <v>#DIV/0!</v>
      </c>
      <c r="X38" s="602" t="e">
        <f t="shared" si="5"/>
        <v>#DIV/0!</v>
      </c>
      <c r="Y38" s="602">
        <f t="shared" si="5"/>
        <v>-1</v>
      </c>
      <c r="Z38" s="602">
        <f t="shared" si="5"/>
        <v>-1</v>
      </c>
      <c r="AA38" s="602">
        <f t="shared" si="5"/>
        <v>-1</v>
      </c>
      <c r="AB38" s="602" t="e">
        <f t="shared" si="5"/>
        <v>#DIV/0!</v>
      </c>
      <c r="AC38" s="602">
        <f t="shared" si="5"/>
        <v>-1</v>
      </c>
      <c r="AD38" s="602">
        <f t="shared" si="5"/>
        <v>-1</v>
      </c>
      <c r="AE38" s="602">
        <f t="shared" si="5"/>
        <v>-1</v>
      </c>
      <c r="AF38" s="603">
        <f t="shared" si="5"/>
        <v>-1</v>
      </c>
      <c r="AG38" s="607">
        <f t="shared" si="5"/>
        <v>-1</v>
      </c>
    </row>
    <row r="39" spans="1:33" x14ac:dyDescent="0.25">
      <c r="A39" s="664"/>
      <c r="B39" s="547"/>
      <c r="C39" s="547"/>
      <c r="D39" s="547"/>
      <c r="E39" s="547"/>
      <c r="F39" s="547"/>
      <c r="G39" s="547"/>
      <c r="H39" s="547"/>
      <c r="I39" s="547"/>
      <c r="J39" s="547"/>
      <c r="K39" s="547"/>
      <c r="L39" s="547"/>
      <c r="M39" s="547"/>
      <c r="N39" s="547"/>
      <c r="O39" s="547"/>
      <c r="P39" s="547"/>
      <c r="Q39" s="547"/>
      <c r="R39" s="547"/>
      <c r="S39" s="547"/>
      <c r="T39" s="547"/>
      <c r="U39" s="547"/>
      <c r="V39" s="547"/>
      <c r="W39" s="547"/>
      <c r="X39" s="547"/>
      <c r="Y39" s="547"/>
      <c r="Z39" s="547"/>
      <c r="AA39" s="547"/>
      <c r="AB39" s="547"/>
      <c r="AC39" s="547"/>
      <c r="AD39" s="547"/>
      <c r="AE39" s="547"/>
      <c r="AF39" s="547"/>
      <c r="AG39" s="618"/>
    </row>
    <row r="40" spans="1:33" ht="23.25" x14ac:dyDescent="0.25">
      <c r="A40" s="201" t="s">
        <v>348</v>
      </c>
      <c r="B40" s="619">
        <v>43374</v>
      </c>
      <c r="C40" s="575">
        <v>43375</v>
      </c>
      <c r="D40" s="575">
        <v>43376</v>
      </c>
      <c r="E40" s="575">
        <v>43377</v>
      </c>
      <c r="F40" s="575">
        <v>43378</v>
      </c>
      <c r="G40" s="575">
        <v>43379</v>
      </c>
      <c r="H40" s="575">
        <v>43380</v>
      </c>
      <c r="I40" s="575">
        <v>43381</v>
      </c>
      <c r="J40" s="575">
        <v>43382</v>
      </c>
      <c r="K40" s="575">
        <v>43383</v>
      </c>
      <c r="L40" s="575">
        <v>43384</v>
      </c>
      <c r="M40" s="575">
        <v>43385</v>
      </c>
      <c r="N40" s="575">
        <v>43386</v>
      </c>
      <c r="O40" s="575">
        <v>43387</v>
      </c>
      <c r="P40" s="575">
        <v>43388</v>
      </c>
      <c r="Q40" s="575">
        <v>43389</v>
      </c>
      <c r="R40" s="575">
        <v>43390</v>
      </c>
      <c r="S40" s="575">
        <v>43391</v>
      </c>
      <c r="T40" s="575">
        <v>43392</v>
      </c>
      <c r="U40" s="575">
        <v>43393</v>
      </c>
      <c r="V40" s="575">
        <v>43394</v>
      </c>
      <c r="W40" s="575">
        <v>43395</v>
      </c>
      <c r="X40" s="575">
        <v>43396</v>
      </c>
      <c r="Y40" s="575">
        <v>43397</v>
      </c>
      <c r="Z40" s="575">
        <v>43398</v>
      </c>
      <c r="AA40" s="575">
        <v>43399</v>
      </c>
      <c r="AB40" s="575">
        <v>43400</v>
      </c>
      <c r="AC40" s="576">
        <v>43401</v>
      </c>
      <c r="AD40" s="576">
        <v>43402</v>
      </c>
      <c r="AE40" s="576">
        <v>43403</v>
      </c>
      <c r="AF40" s="576">
        <v>43404</v>
      </c>
      <c r="AG40" s="177" t="s">
        <v>344</v>
      </c>
    </row>
    <row r="41" spans="1:33" x14ac:dyDescent="0.25">
      <c r="A41" s="190" t="s">
        <v>302</v>
      </c>
      <c r="B41" s="203"/>
      <c r="C41" s="188"/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188"/>
      <c r="Y41" s="188"/>
      <c r="Z41" s="188"/>
      <c r="AA41" s="188"/>
      <c r="AB41" s="188"/>
      <c r="AC41" s="188"/>
      <c r="AD41" s="188"/>
      <c r="AE41" s="188"/>
      <c r="AF41" s="189"/>
      <c r="AG41" s="190">
        <f>SUM(B41:AF41)</f>
        <v>0</v>
      </c>
    </row>
    <row r="42" spans="1:33" x14ac:dyDescent="0.25">
      <c r="A42" s="192" t="s">
        <v>349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91"/>
      <c r="AG42" s="192">
        <f>SUM(B42:AF42)</f>
        <v>0</v>
      </c>
    </row>
    <row r="43" spans="1:33" x14ac:dyDescent="0.25">
      <c r="A43" s="185" t="s">
        <v>350</v>
      </c>
      <c r="B43" s="204">
        <f>SUM(B41+B42)</f>
        <v>0</v>
      </c>
      <c r="C43" s="205">
        <f t="shared" ref="C43:AG43" si="6">SUM(C41+C42)</f>
        <v>0</v>
      </c>
      <c r="D43" s="205">
        <f t="shared" si="6"/>
        <v>0</v>
      </c>
      <c r="E43" s="205">
        <f t="shared" si="6"/>
        <v>0</v>
      </c>
      <c r="F43" s="205">
        <f t="shared" si="6"/>
        <v>0</v>
      </c>
      <c r="G43" s="205">
        <f t="shared" si="6"/>
        <v>0</v>
      </c>
      <c r="H43" s="205">
        <f t="shared" si="6"/>
        <v>0</v>
      </c>
      <c r="I43" s="205">
        <f t="shared" si="6"/>
        <v>0</v>
      </c>
      <c r="J43" s="205">
        <f t="shared" si="6"/>
        <v>0</v>
      </c>
      <c r="K43" s="205">
        <f t="shared" si="6"/>
        <v>0</v>
      </c>
      <c r="L43" s="205">
        <f t="shared" si="6"/>
        <v>0</v>
      </c>
      <c r="M43" s="205">
        <f t="shared" si="6"/>
        <v>0</v>
      </c>
      <c r="N43" s="205">
        <f t="shared" si="6"/>
        <v>0</v>
      </c>
      <c r="O43" s="205">
        <f t="shared" si="6"/>
        <v>0</v>
      </c>
      <c r="P43" s="205">
        <f t="shared" si="6"/>
        <v>0</v>
      </c>
      <c r="Q43" s="205">
        <f t="shared" si="6"/>
        <v>0</v>
      </c>
      <c r="R43" s="205">
        <f t="shared" si="6"/>
        <v>0</v>
      </c>
      <c r="S43" s="205">
        <f t="shared" si="6"/>
        <v>0</v>
      </c>
      <c r="T43" s="205">
        <f t="shared" si="6"/>
        <v>0</v>
      </c>
      <c r="U43" s="205">
        <f t="shared" si="6"/>
        <v>0</v>
      </c>
      <c r="V43" s="205">
        <f t="shared" si="6"/>
        <v>0</v>
      </c>
      <c r="W43" s="205">
        <f t="shared" si="6"/>
        <v>0</v>
      </c>
      <c r="X43" s="205">
        <f t="shared" si="6"/>
        <v>0</v>
      </c>
      <c r="Y43" s="205">
        <f t="shared" si="6"/>
        <v>0</v>
      </c>
      <c r="Z43" s="205">
        <f t="shared" si="6"/>
        <v>0</v>
      </c>
      <c r="AA43" s="205">
        <f t="shared" si="6"/>
        <v>0</v>
      </c>
      <c r="AB43" s="205">
        <f t="shared" si="6"/>
        <v>0</v>
      </c>
      <c r="AC43" s="205">
        <f t="shared" si="6"/>
        <v>0</v>
      </c>
      <c r="AD43" s="205">
        <f t="shared" si="6"/>
        <v>0</v>
      </c>
      <c r="AE43" s="205">
        <f t="shared" si="6"/>
        <v>0</v>
      </c>
      <c r="AF43" s="206">
        <f t="shared" si="6"/>
        <v>0</v>
      </c>
      <c r="AG43" s="193">
        <f t="shared" si="6"/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1403-5396-49AB-B6AF-93F574A356C1}">
  <sheetPr>
    <tabColor rgb="FF002060"/>
  </sheetPr>
  <dimension ref="A1:AF43"/>
  <sheetViews>
    <sheetView workbookViewId="0">
      <pane xSplit="1" ySplit="1" topLeftCell="B2" activePane="bottomRight" state="frozen"/>
      <selection pane="topRight"/>
      <selection pane="bottomLeft"/>
      <selection pane="bottomRight" activeCell="V24" sqref="V24"/>
    </sheetView>
  </sheetViews>
  <sheetFormatPr defaultColWidth="14.7109375" defaultRowHeight="15" x14ac:dyDescent="0.25"/>
  <cols>
    <col min="1" max="1" width="30.7109375" customWidth="1"/>
  </cols>
  <sheetData>
    <row r="1" spans="1:32" ht="23.25" x14ac:dyDescent="0.25">
      <c r="A1" s="613">
        <v>2019</v>
      </c>
      <c r="B1" s="619">
        <v>43405</v>
      </c>
      <c r="C1" s="575">
        <v>43406</v>
      </c>
      <c r="D1" s="575">
        <v>43407</v>
      </c>
      <c r="E1" s="575">
        <v>43408</v>
      </c>
      <c r="F1" s="575">
        <v>43409</v>
      </c>
      <c r="G1" s="575">
        <v>43410</v>
      </c>
      <c r="H1" s="575">
        <v>43411</v>
      </c>
      <c r="I1" s="575">
        <v>43412</v>
      </c>
      <c r="J1" s="575">
        <v>43413</v>
      </c>
      <c r="K1" s="575">
        <v>43414</v>
      </c>
      <c r="L1" s="575">
        <v>43415</v>
      </c>
      <c r="M1" s="575">
        <v>43416</v>
      </c>
      <c r="N1" s="575">
        <v>43417</v>
      </c>
      <c r="O1" s="575">
        <v>43418</v>
      </c>
      <c r="P1" s="575">
        <v>43419</v>
      </c>
      <c r="Q1" s="575">
        <v>43420</v>
      </c>
      <c r="R1" s="575">
        <v>43421</v>
      </c>
      <c r="S1" s="575">
        <v>43422</v>
      </c>
      <c r="T1" s="575">
        <v>43423</v>
      </c>
      <c r="U1" s="575">
        <v>43424</v>
      </c>
      <c r="V1" s="575">
        <v>43425</v>
      </c>
      <c r="W1" s="575">
        <v>43426</v>
      </c>
      <c r="X1" s="575">
        <v>43427</v>
      </c>
      <c r="Y1" s="575">
        <v>43428</v>
      </c>
      <c r="Z1" s="575">
        <v>43429</v>
      </c>
      <c r="AA1" s="575">
        <v>43430</v>
      </c>
      <c r="AB1" s="575">
        <v>43431</v>
      </c>
      <c r="AC1" s="576">
        <v>43432</v>
      </c>
      <c r="AD1" s="576">
        <v>43433</v>
      </c>
      <c r="AE1" s="576">
        <v>43434</v>
      </c>
      <c r="AF1" s="577" t="s">
        <v>344</v>
      </c>
    </row>
    <row r="2" spans="1:32" x14ac:dyDescent="0.25">
      <c r="A2" s="170" t="s">
        <v>110</v>
      </c>
      <c r="B2" s="172">
        <v>1</v>
      </c>
      <c r="C2" s="172">
        <v>2</v>
      </c>
      <c r="D2" s="172">
        <v>1</v>
      </c>
      <c r="E2" s="172">
        <v>9</v>
      </c>
      <c r="F2" s="172">
        <v>4</v>
      </c>
      <c r="G2" s="172">
        <v>4</v>
      </c>
      <c r="H2" s="172">
        <v>5</v>
      </c>
      <c r="I2" s="172">
        <v>7</v>
      </c>
      <c r="J2" s="172">
        <v>0</v>
      </c>
      <c r="K2" s="172">
        <v>0</v>
      </c>
      <c r="L2" s="172">
        <v>1</v>
      </c>
      <c r="M2" s="172">
        <v>4</v>
      </c>
      <c r="N2" s="172">
        <v>2</v>
      </c>
      <c r="O2" s="172">
        <v>6</v>
      </c>
      <c r="P2" s="172">
        <v>2</v>
      </c>
      <c r="Q2" s="172">
        <v>0</v>
      </c>
      <c r="R2" s="172">
        <v>0</v>
      </c>
      <c r="S2" s="172">
        <v>4</v>
      </c>
      <c r="T2" s="172">
        <v>4</v>
      </c>
      <c r="U2" s="172">
        <v>4</v>
      </c>
      <c r="V2" s="172">
        <v>4</v>
      </c>
      <c r="W2" s="172">
        <v>2</v>
      </c>
      <c r="X2" s="172">
        <v>2</v>
      </c>
      <c r="Y2" s="172">
        <v>1</v>
      </c>
      <c r="Z2" s="172">
        <v>3</v>
      </c>
      <c r="AA2" s="172">
        <v>1</v>
      </c>
      <c r="AB2" s="172">
        <v>0</v>
      </c>
      <c r="AC2" s="172">
        <v>2</v>
      </c>
      <c r="AD2" s="172">
        <v>1</v>
      </c>
      <c r="AE2" s="172">
        <v>1</v>
      </c>
      <c r="AF2" s="152">
        <f t="shared" ref="AF2:AF13" si="0">SUM(B2:AE2)</f>
        <v>77</v>
      </c>
    </row>
    <row r="3" spans="1:32" x14ac:dyDescent="0.25">
      <c r="A3" s="162" t="s">
        <v>327</v>
      </c>
      <c r="B3" s="110">
        <v>0</v>
      </c>
      <c r="C3" s="110">
        <v>0</v>
      </c>
      <c r="D3" s="110">
        <v>0</v>
      </c>
      <c r="E3" s="110">
        <v>0</v>
      </c>
      <c r="F3" s="110">
        <v>0</v>
      </c>
      <c r="G3" s="110">
        <v>0</v>
      </c>
      <c r="H3" s="110">
        <v>0</v>
      </c>
      <c r="I3" s="110">
        <v>2</v>
      </c>
      <c r="J3" s="110">
        <v>0</v>
      </c>
      <c r="K3" s="110">
        <v>0</v>
      </c>
      <c r="L3" s="110">
        <v>0</v>
      </c>
      <c r="M3" s="110">
        <v>0</v>
      </c>
      <c r="N3" s="110">
        <v>0</v>
      </c>
      <c r="O3" s="110">
        <v>0</v>
      </c>
      <c r="P3" s="110">
        <v>0</v>
      </c>
      <c r="Q3" s="110">
        <v>0</v>
      </c>
      <c r="R3" s="110">
        <v>0</v>
      </c>
      <c r="S3" s="110">
        <v>0</v>
      </c>
      <c r="T3" s="110">
        <v>0</v>
      </c>
      <c r="U3" s="110">
        <v>0</v>
      </c>
      <c r="V3" s="110">
        <v>0</v>
      </c>
      <c r="W3" s="110">
        <v>0</v>
      </c>
      <c r="X3" s="110">
        <v>0</v>
      </c>
      <c r="Y3" s="110">
        <v>0</v>
      </c>
      <c r="Z3" s="110">
        <v>0</v>
      </c>
      <c r="AA3" s="110">
        <v>0</v>
      </c>
      <c r="AB3" s="110">
        <v>0</v>
      </c>
      <c r="AC3" s="110">
        <v>0</v>
      </c>
      <c r="AD3" s="110">
        <v>0</v>
      </c>
      <c r="AE3" s="110">
        <v>0</v>
      </c>
      <c r="AF3" s="152">
        <f t="shared" si="0"/>
        <v>2</v>
      </c>
    </row>
    <row r="4" spans="1:32" x14ac:dyDescent="0.25">
      <c r="A4" s="162" t="s">
        <v>328</v>
      </c>
      <c r="B4" s="110">
        <v>0</v>
      </c>
      <c r="C4" s="110">
        <v>0</v>
      </c>
      <c r="D4" s="110">
        <v>0</v>
      </c>
      <c r="E4" s="110">
        <v>3</v>
      </c>
      <c r="F4" s="110">
        <v>2</v>
      </c>
      <c r="G4" s="110">
        <v>0</v>
      </c>
      <c r="H4" s="110">
        <v>3</v>
      </c>
      <c r="I4" s="110">
        <v>4</v>
      </c>
      <c r="J4" s="110">
        <v>0</v>
      </c>
      <c r="K4" s="110">
        <v>0</v>
      </c>
      <c r="L4" s="110">
        <v>1</v>
      </c>
      <c r="M4" s="110">
        <v>2</v>
      </c>
      <c r="N4" s="110">
        <v>1</v>
      </c>
      <c r="O4" s="110">
        <v>3</v>
      </c>
      <c r="P4" s="110">
        <v>1</v>
      </c>
      <c r="Q4" s="110">
        <v>0</v>
      </c>
      <c r="R4" s="110">
        <v>0</v>
      </c>
      <c r="S4" s="110">
        <v>0</v>
      </c>
      <c r="T4" s="110">
        <v>0</v>
      </c>
      <c r="U4" s="110">
        <v>0</v>
      </c>
      <c r="V4" s="110">
        <v>0</v>
      </c>
      <c r="W4" s="110">
        <v>0</v>
      </c>
      <c r="X4" s="110">
        <v>2</v>
      </c>
      <c r="Y4" s="110">
        <v>0</v>
      </c>
      <c r="Z4" s="110">
        <v>2</v>
      </c>
      <c r="AA4" s="110">
        <v>1</v>
      </c>
      <c r="AB4" s="110">
        <v>0</v>
      </c>
      <c r="AC4" s="110">
        <v>0</v>
      </c>
      <c r="AD4" s="110">
        <v>0</v>
      </c>
      <c r="AE4" s="110">
        <v>1</v>
      </c>
      <c r="AF4" s="152">
        <f t="shared" si="0"/>
        <v>26</v>
      </c>
    </row>
    <row r="5" spans="1:32" x14ac:dyDescent="0.25">
      <c r="A5" s="162" t="s">
        <v>329</v>
      </c>
      <c r="B5" s="110">
        <v>1</v>
      </c>
      <c r="C5" s="110">
        <v>2</v>
      </c>
      <c r="D5" s="110">
        <v>1</v>
      </c>
      <c r="E5" s="110">
        <v>6</v>
      </c>
      <c r="F5" s="110">
        <v>2</v>
      </c>
      <c r="G5" s="110">
        <v>4</v>
      </c>
      <c r="H5" s="110">
        <v>2</v>
      </c>
      <c r="I5" s="110">
        <v>1</v>
      </c>
      <c r="J5" s="110">
        <v>0</v>
      </c>
      <c r="K5" s="110">
        <v>0</v>
      </c>
      <c r="L5" s="110">
        <v>0</v>
      </c>
      <c r="M5" s="110">
        <v>2</v>
      </c>
      <c r="N5" s="110">
        <v>1</v>
      </c>
      <c r="O5" s="110">
        <v>3</v>
      </c>
      <c r="P5" s="110">
        <v>1</v>
      </c>
      <c r="Q5" s="110">
        <v>0</v>
      </c>
      <c r="R5" s="110">
        <v>0</v>
      </c>
      <c r="S5" s="110">
        <v>4</v>
      </c>
      <c r="T5" s="110">
        <v>4</v>
      </c>
      <c r="U5" s="110">
        <v>4</v>
      </c>
      <c r="V5" s="110">
        <v>4</v>
      </c>
      <c r="W5" s="110">
        <v>2</v>
      </c>
      <c r="X5" s="110">
        <v>0</v>
      </c>
      <c r="Y5" s="110">
        <v>1</v>
      </c>
      <c r="Z5" s="110">
        <v>1</v>
      </c>
      <c r="AA5" s="110">
        <v>0</v>
      </c>
      <c r="AB5" s="110">
        <v>0</v>
      </c>
      <c r="AC5" s="110">
        <v>2</v>
      </c>
      <c r="AD5" s="110">
        <v>1</v>
      </c>
      <c r="AE5" s="110">
        <v>0</v>
      </c>
      <c r="AF5" s="152">
        <f t="shared" si="0"/>
        <v>49</v>
      </c>
    </row>
    <row r="6" spans="1:32" x14ac:dyDescent="0.25">
      <c r="A6" s="162" t="s">
        <v>330</v>
      </c>
      <c r="B6" s="110">
        <v>0</v>
      </c>
      <c r="C6" s="110">
        <v>0</v>
      </c>
      <c r="D6" s="110">
        <v>0</v>
      </c>
      <c r="E6" s="110">
        <v>0</v>
      </c>
      <c r="F6" s="110">
        <v>0</v>
      </c>
      <c r="G6" s="110">
        <v>0</v>
      </c>
      <c r="H6" s="110">
        <v>0</v>
      </c>
      <c r="I6" s="110">
        <v>0</v>
      </c>
      <c r="J6" s="110">
        <v>0</v>
      </c>
      <c r="K6" s="110">
        <v>0</v>
      </c>
      <c r="L6" s="110">
        <v>0</v>
      </c>
      <c r="M6" s="110">
        <v>0</v>
      </c>
      <c r="N6" s="110">
        <v>0</v>
      </c>
      <c r="O6" s="110">
        <v>0</v>
      </c>
      <c r="P6" s="110">
        <v>0</v>
      </c>
      <c r="Q6" s="110">
        <v>0</v>
      </c>
      <c r="R6" s="110">
        <v>0</v>
      </c>
      <c r="S6" s="110">
        <v>0</v>
      </c>
      <c r="T6" s="110">
        <v>0</v>
      </c>
      <c r="U6" s="110">
        <v>0</v>
      </c>
      <c r="V6" s="110">
        <v>0</v>
      </c>
      <c r="W6" s="110">
        <v>0</v>
      </c>
      <c r="X6" s="110">
        <v>0</v>
      </c>
      <c r="Y6" s="110">
        <v>0</v>
      </c>
      <c r="Z6" s="110">
        <v>0</v>
      </c>
      <c r="AA6" s="110">
        <v>0</v>
      </c>
      <c r="AB6" s="110">
        <v>0</v>
      </c>
      <c r="AC6" s="110">
        <v>0</v>
      </c>
      <c r="AD6" s="110">
        <v>0</v>
      </c>
      <c r="AE6" s="110">
        <v>0</v>
      </c>
      <c r="AF6" s="152">
        <f t="shared" si="0"/>
        <v>0</v>
      </c>
    </row>
    <row r="7" spans="1:32" x14ac:dyDescent="0.25">
      <c r="A7" s="163" t="s">
        <v>331</v>
      </c>
      <c r="B7" s="123">
        <v>2</v>
      </c>
      <c r="C7" s="123">
        <v>0</v>
      </c>
      <c r="D7" s="123">
        <v>0</v>
      </c>
      <c r="E7" s="123">
        <v>7</v>
      </c>
      <c r="F7" s="123">
        <v>3</v>
      </c>
      <c r="G7" s="123">
        <v>4</v>
      </c>
      <c r="H7" s="123">
        <v>2</v>
      </c>
      <c r="I7" s="123">
        <v>3</v>
      </c>
      <c r="J7" s="123">
        <v>0</v>
      </c>
      <c r="K7" s="123">
        <v>0</v>
      </c>
      <c r="L7" s="123">
        <v>0</v>
      </c>
      <c r="M7" s="123">
        <v>3</v>
      </c>
      <c r="N7" s="123">
        <v>3</v>
      </c>
      <c r="O7" s="123">
        <v>3</v>
      </c>
      <c r="P7" s="123">
        <v>1</v>
      </c>
      <c r="Q7" s="123">
        <v>0</v>
      </c>
      <c r="R7" s="123">
        <v>0</v>
      </c>
      <c r="S7" s="123">
        <v>5</v>
      </c>
      <c r="T7" s="123">
        <v>4</v>
      </c>
      <c r="U7" s="123">
        <v>3</v>
      </c>
      <c r="V7" s="123">
        <v>5</v>
      </c>
      <c r="W7" s="123">
        <v>2</v>
      </c>
      <c r="X7" s="123">
        <v>0</v>
      </c>
      <c r="Y7" s="123">
        <v>0</v>
      </c>
      <c r="Z7" s="123">
        <v>0</v>
      </c>
      <c r="AA7" s="123">
        <v>0</v>
      </c>
      <c r="AB7" s="123">
        <v>0</v>
      </c>
      <c r="AC7" s="123">
        <v>0</v>
      </c>
      <c r="AD7" s="123">
        <v>0</v>
      </c>
      <c r="AE7" s="123">
        <v>0</v>
      </c>
      <c r="AF7" s="154">
        <f t="shared" si="0"/>
        <v>50</v>
      </c>
    </row>
    <row r="8" spans="1:32" x14ac:dyDescent="0.25">
      <c r="A8" s="163" t="s">
        <v>332</v>
      </c>
      <c r="B8" s="123">
        <v>4</v>
      </c>
      <c r="C8" s="123">
        <v>4</v>
      </c>
      <c r="D8" s="123">
        <v>0</v>
      </c>
      <c r="E8" s="123">
        <v>0</v>
      </c>
      <c r="F8" s="123">
        <v>4</v>
      </c>
      <c r="G8" s="123">
        <v>3</v>
      </c>
      <c r="H8" s="123">
        <v>5</v>
      </c>
      <c r="I8" s="123">
        <v>4</v>
      </c>
      <c r="J8" s="123">
        <v>1</v>
      </c>
      <c r="K8" s="123">
        <v>0</v>
      </c>
      <c r="L8" s="123">
        <v>3</v>
      </c>
      <c r="M8" s="123">
        <v>2</v>
      </c>
      <c r="N8" s="123">
        <v>1</v>
      </c>
      <c r="O8" s="123">
        <v>3</v>
      </c>
      <c r="P8" s="123">
        <v>4</v>
      </c>
      <c r="Q8" s="123">
        <v>1</v>
      </c>
      <c r="R8" s="123">
        <v>0</v>
      </c>
      <c r="S8" s="123">
        <v>3</v>
      </c>
      <c r="T8" s="123">
        <v>3</v>
      </c>
      <c r="U8" s="123">
        <v>4</v>
      </c>
      <c r="V8" s="123">
        <v>3</v>
      </c>
      <c r="W8" s="123">
        <v>3</v>
      </c>
      <c r="X8" s="123">
        <v>3</v>
      </c>
      <c r="Y8" s="123">
        <v>0</v>
      </c>
      <c r="Z8" s="123">
        <v>1</v>
      </c>
      <c r="AA8" s="123">
        <v>2</v>
      </c>
      <c r="AB8" s="123">
        <v>0</v>
      </c>
      <c r="AC8" s="123">
        <v>0</v>
      </c>
      <c r="AD8" s="123">
        <v>0</v>
      </c>
      <c r="AE8" s="123">
        <v>0</v>
      </c>
      <c r="AF8" s="154">
        <f t="shared" si="0"/>
        <v>61</v>
      </c>
    </row>
    <row r="9" spans="1:32" x14ac:dyDescent="0.25">
      <c r="A9" s="163" t="s">
        <v>333</v>
      </c>
      <c r="B9" s="123">
        <v>0</v>
      </c>
      <c r="C9" s="123">
        <v>0</v>
      </c>
      <c r="D9" s="123">
        <v>0</v>
      </c>
      <c r="E9" s="123">
        <v>0</v>
      </c>
      <c r="F9" s="123">
        <v>0</v>
      </c>
      <c r="G9" s="123">
        <v>0</v>
      </c>
      <c r="H9" s="123">
        <v>0</v>
      </c>
      <c r="I9" s="123">
        <v>0</v>
      </c>
      <c r="J9" s="123">
        <v>0</v>
      </c>
      <c r="K9" s="123">
        <v>0</v>
      </c>
      <c r="L9" s="123">
        <v>0</v>
      </c>
      <c r="M9" s="123">
        <v>0</v>
      </c>
      <c r="N9" s="123">
        <v>0</v>
      </c>
      <c r="O9" s="123">
        <v>1</v>
      </c>
      <c r="P9" s="123">
        <v>0</v>
      </c>
      <c r="Q9" s="123">
        <v>0</v>
      </c>
      <c r="R9" s="123">
        <v>0</v>
      </c>
      <c r="S9" s="123">
        <v>0</v>
      </c>
      <c r="T9" s="123">
        <v>0</v>
      </c>
      <c r="U9" s="123">
        <v>1</v>
      </c>
      <c r="V9" s="123">
        <v>0</v>
      </c>
      <c r="W9" s="123">
        <v>0</v>
      </c>
      <c r="X9" s="123">
        <v>0</v>
      </c>
      <c r="Y9" s="123">
        <v>0</v>
      </c>
      <c r="Z9" s="123">
        <v>0</v>
      </c>
      <c r="AA9" s="123">
        <v>0</v>
      </c>
      <c r="AB9" s="123">
        <v>0</v>
      </c>
      <c r="AC9" s="123">
        <v>0</v>
      </c>
      <c r="AD9" s="123">
        <v>0</v>
      </c>
      <c r="AE9" s="123">
        <v>0</v>
      </c>
      <c r="AF9" s="154">
        <f t="shared" si="0"/>
        <v>2</v>
      </c>
    </row>
    <row r="10" spans="1:32" x14ac:dyDescent="0.25">
      <c r="A10" s="164" t="s">
        <v>334</v>
      </c>
      <c r="B10" s="141">
        <v>0</v>
      </c>
      <c r="C10" s="141">
        <v>0</v>
      </c>
      <c r="D10" s="141">
        <v>0</v>
      </c>
      <c r="E10" s="141">
        <v>2</v>
      </c>
      <c r="F10" s="141">
        <v>2</v>
      </c>
      <c r="G10" s="141">
        <v>0</v>
      </c>
      <c r="H10" s="141">
        <v>1</v>
      </c>
      <c r="I10" s="141">
        <v>0</v>
      </c>
      <c r="J10" s="141">
        <v>1</v>
      </c>
      <c r="K10" s="141">
        <v>0</v>
      </c>
      <c r="L10" s="141">
        <v>1</v>
      </c>
      <c r="M10" s="141">
        <v>1</v>
      </c>
      <c r="N10" s="141">
        <v>2</v>
      </c>
      <c r="O10" s="141">
        <v>1</v>
      </c>
      <c r="P10" s="141">
        <v>0</v>
      </c>
      <c r="Q10" s="141">
        <v>0</v>
      </c>
      <c r="R10" s="141">
        <v>0</v>
      </c>
      <c r="S10" s="141">
        <v>1</v>
      </c>
      <c r="T10" s="141">
        <v>2</v>
      </c>
      <c r="U10" s="141">
        <v>1</v>
      </c>
      <c r="V10" s="141">
        <v>0</v>
      </c>
      <c r="W10" s="141">
        <v>2</v>
      </c>
      <c r="X10" s="141">
        <v>0</v>
      </c>
      <c r="Y10" s="141">
        <v>0</v>
      </c>
      <c r="Z10" s="141">
        <v>2</v>
      </c>
      <c r="AA10" s="141">
        <v>0</v>
      </c>
      <c r="AB10" s="141">
        <v>1</v>
      </c>
      <c r="AC10" s="141">
        <v>0</v>
      </c>
      <c r="AD10" s="141">
        <v>2</v>
      </c>
      <c r="AE10" s="141">
        <v>0</v>
      </c>
      <c r="AF10" s="155">
        <f t="shared" si="0"/>
        <v>22</v>
      </c>
    </row>
    <row r="11" spans="1:32" x14ac:dyDescent="0.25">
      <c r="A11" s="164" t="s">
        <v>335</v>
      </c>
      <c r="B11" s="693">
        <v>0</v>
      </c>
      <c r="C11" s="693">
        <v>0</v>
      </c>
      <c r="D11" s="693">
        <v>0</v>
      </c>
      <c r="E11" s="693">
        <v>55364</v>
      </c>
      <c r="F11" s="693">
        <v>42493</v>
      </c>
      <c r="G11" s="693">
        <v>0</v>
      </c>
      <c r="H11" s="693">
        <v>21577</v>
      </c>
      <c r="I11" s="693">
        <v>6000</v>
      </c>
      <c r="J11" s="693">
        <v>33435</v>
      </c>
      <c r="K11" s="693">
        <v>0</v>
      </c>
      <c r="L11" s="693">
        <v>18377</v>
      </c>
      <c r="M11" s="693">
        <v>22827</v>
      </c>
      <c r="N11" s="693">
        <v>29949</v>
      </c>
      <c r="O11" s="693">
        <v>33284</v>
      </c>
      <c r="P11" s="693">
        <v>0</v>
      </c>
      <c r="Q11" s="693">
        <v>0</v>
      </c>
      <c r="R11" s="693">
        <v>0</v>
      </c>
      <c r="S11" s="693">
        <v>9974</v>
      </c>
      <c r="T11" s="693">
        <v>31611</v>
      </c>
      <c r="U11" s="693">
        <v>5288</v>
      </c>
      <c r="V11" s="693">
        <v>3720</v>
      </c>
      <c r="W11" s="693">
        <v>37943</v>
      </c>
      <c r="X11" s="693">
        <v>0</v>
      </c>
      <c r="Y11" s="693">
        <v>0</v>
      </c>
      <c r="Z11" s="693">
        <v>74252</v>
      </c>
      <c r="AA11" s="693">
        <v>0</v>
      </c>
      <c r="AB11" s="693">
        <v>24155</v>
      </c>
      <c r="AC11" s="693">
        <v>0</v>
      </c>
      <c r="AD11" s="1039">
        <v>84100</v>
      </c>
      <c r="AE11" s="1039">
        <v>0</v>
      </c>
      <c r="AF11" s="584">
        <f t="shared" si="0"/>
        <v>534349</v>
      </c>
    </row>
    <row r="12" spans="1:32" x14ac:dyDescent="0.25">
      <c r="A12" s="164" t="s">
        <v>336</v>
      </c>
      <c r="B12" s="141">
        <v>0</v>
      </c>
      <c r="C12" s="141">
        <v>0</v>
      </c>
      <c r="D12" s="141">
        <v>0</v>
      </c>
      <c r="E12" s="141">
        <v>0</v>
      </c>
      <c r="F12" s="141">
        <v>0</v>
      </c>
      <c r="G12" s="141">
        <v>0</v>
      </c>
      <c r="H12" s="141">
        <v>1</v>
      </c>
      <c r="I12" s="141">
        <v>0</v>
      </c>
      <c r="J12" s="141">
        <v>0</v>
      </c>
      <c r="K12" s="141">
        <v>0</v>
      </c>
      <c r="L12" s="141">
        <v>0</v>
      </c>
      <c r="M12" s="141">
        <v>0</v>
      </c>
      <c r="N12" s="141">
        <v>0</v>
      </c>
      <c r="O12" s="141">
        <v>0</v>
      </c>
      <c r="P12" s="141">
        <v>0</v>
      </c>
      <c r="Q12" s="141">
        <v>0</v>
      </c>
      <c r="R12" s="141">
        <v>0</v>
      </c>
      <c r="S12" s="141">
        <v>0</v>
      </c>
      <c r="T12" s="141">
        <v>0</v>
      </c>
      <c r="U12" s="141">
        <v>0</v>
      </c>
      <c r="V12" s="141">
        <v>0</v>
      </c>
      <c r="W12" s="141">
        <v>0</v>
      </c>
      <c r="X12" s="141">
        <v>0</v>
      </c>
      <c r="Y12" s="141">
        <v>0</v>
      </c>
      <c r="Z12" s="141">
        <v>0</v>
      </c>
      <c r="AA12" s="141">
        <v>0</v>
      </c>
      <c r="AB12" s="141">
        <v>0</v>
      </c>
      <c r="AC12" s="141">
        <v>0</v>
      </c>
      <c r="AD12" s="141">
        <v>0</v>
      </c>
      <c r="AE12" s="141">
        <v>0</v>
      </c>
      <c r="AF12" s="155">
        <f t="shared" si="0"/>
        <v>1</v>
      </c>
    </row>
    <row r="13" spans="1:32" x14ac:dyDescent="0.25">
      <c r="A13" s="164" t="s">
        <v>338</v>
      </c>
      <c r="B13" s="137">
        <v>0</v>
      </c>
      <c r="C13" s="137">
        <v>0</v>
      </c>
      <c r="D13" s="137">
        <v>0</v>
      </c>
      <c r="E13" s="137">
        <v>0</v>
      </c>
      <c r="F13" s="137">
        <v>0</v>
      </c>
      <c r="G13" s="137">
        <v>0</v>
      </c>
      <c r="H13" s="137">
        <v>39946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7">
        <v>0</v>
      </c>
      <c r="P13" s="137">
        <v>0</v>
      </c>
      <c r="Q13" s="137">
        <v>0</v>
      </c>
      <c r="R13" s="137">
        <v>0</v>
      </c>
      <c r="S13" s="137">
        <v>0</v>
      </c>
      <c r="T13" s="137">
        <v>0</v>
      </c>
      <c r="U13" s="137">
        <v>0</v>
      </c>
      <c r="V13" s="137">
        <v>0</v>
      </c>
      <c r="W13" s="137">
        <v>0</v>
      </c>
      <c r="X13" s="137">
        <v>0</v>
      </c>
      <c r="Y13" s="137">
        <v>0</v>
      </c>
      <c r="Z13" s="137">
        <v>0</v>
      </c>
      <c r="AA13" s="137">
        <v>0</v>
      </c>
      <c r="AB13" s="137">
        <v>0</v>
      </c>
      <c r="AC13" s="137">
        <v>0</v>
      </c>
      <c r="AD13" s="137">
        <v>0</v>
      </c>
      <c r="AE13" s="137">
        <v>0</v>
      </c>
      <c r="AF13" s="584">
        <f t="shared" si="0"/>
        <v>39946</v>
      </c>
    </row>
    <row r="14" spans="1:32" x14ac:dyDescent="0.25">
      <c r="A14" s="164" t="s">
        <v>339</v>
      </c>
      <c r="B14" s="141">
        <v>0</v>
      </c>
      <c r="C14" s="141">
        <v>0</v>
      </c>
      <c r="D14" s="141">
        <v>0</v>
      </c>
      <c r="E14" s="141">
        <v>2</v>
      </c>
      <c r="F14" s="141">
        <v>2</v>
      </c>
      <c r="G14" s="141">
        <v>0</v>
      </c>
      <c r="H14" s="141">
        <v>0</v>
      </c>
      <c r="I14" s="141">
        <v>0</v>
      </c>
      <c r="J14" s="141">
        <v>1</v>
      </c>
      <c r="K14" s="141">
        <v>0</v>
      </c>
      <c r="L14" s="141">
        <v>1</v>
      </c>
      <c r="M14" s="141">
        <v>1</v>
      </c>
      <c r="N14" s="141">
        <v>2</v>
      </c>
      <c r="O14" s="141">
        <v>1</v>
      </c>
      <c r="P14" s="141">
        <v>0</v>
      </c>
      <c r="Q14" s="141">
        <v>0</v>
      </c>
      <c r="R14" s="141">
        <v>0</v>
      </c>
      <c r="S14" s="141">
        <v>1</v>
      </c>
      <c r="T14" s="141">
        <v>2</v>
      </c>
      <c r="U14" s="141">
        <v>1</v>
      </c>
      <c r="V14" s="141">
        <v>0</v>
      </c>
      <c r="W14" s="141">
        <v>2</v>
      </c>
      <c r="X14" s="141">
        <v>0</v>
      </c>
      <c r="Y14" s="141">
        <v>0</v>
      </c>
      <c r="Z14" s="141">
        <v>2</v>
      </c>
      <c r="AA14" s="141">
        <v>0</v>
      </c>
      <c r="AB14" s="141">
        <v>1</v>
      </c>
      <c r="AC14" s="141">
        <v>0</v>
      </c>
      <c r="AD14" s="141">
        <v>2</v>
      </c>
      <c r="AE14" s="141">
        <v>0</v>
      </c>
      <c r="AF14" s="159">
        <f>AF10-AF12</f>
        <v>21</v>
      </c>
    </row>
    <row r="15" spans="1:32" x14ac:dyDescent="0.25">
      <c r="A15" s="699" t="s">
        <v>340</v>
      </c>
      <c r="B15" s="137">
        <v>0</v>
      </c>
      <c r="C15" s="137">
        <v>0</v>
      </c>
      <c r="D15" s="137">
        <v>0</v>
      </c>
      <c r="E15" s="137">
        <v>55364</v>
      </c>
      <c r="F15" s="137">
        <v>42493</v>
      </c>
      <c r="G15" s="137">
        <v>0</v>
      </c>
      <c r="H15" s="137">
        <v>-18369</v>
      </c>
      <c r="I15" s="137">
        <v>6000</v>
      </c>
      <c r="J15" s="137">
        <v>33435</v>
      </c>
      <c r="K15" s="137">
        <v>0</v>
      </c>
      <c r="L15" s="137">
        <v>18377</v>
      </c>
      <c r="M15" s="137">
        <v>22827</v>
      </c>
      <c r="N15" s="137">
        <v>29949</v>
      </c>
      <c r="O15" s="137">
        <v>33284</v>
      </c>
      <c r="P15" s="137">
        <v>0</v>
      </c>
      <c r="Q15" s="137">
        <v>0</v>
      </c>
      <c r="R15" s="137">
        <v>0</v>
      </c>
      <c r="S15" s="137">
        <v>9974</v>
      </c>
      <c r="T15" s="137">
        <v>31611</v>
      </c>
      <c r="U15" s="137">
        <v>5288</v>
      </c>
      <c r="V15" s="137">
        <v>3720</v>
      </c>
      <c r="W15" s="137">
        <v>37943</v>
      </c>
      <c r="X15" s="137">
        <v>0</v>
      </c>
      <c r="Y15" s="137">
        <v>0</v>
      </c>
      <c r="Z15" s="137">
        <v>74252</v>
      </c>
      <c r="AA15" s="137">
        <v>0</v>
      </c>
      <c r="AB15" s="137">
        <v>24155</v>
      </c>
      <c r="AC15" s="137">
        <v>0</v>
      </c>
      <c r="AD15" s="137">
        <v>84100</v>
      </c>
      <c r="AE15" s="137">
        <v>0</v>
      </c>
      <c r="AF15" s="698">
        <f>AF11-AF13</f>
        <v>494403</v>
      </c>
    </row>
    <row r="16" spans="1:32" x14ac:dyDescent="0.25">
      <c r="A16" s="174"/>
      <c r="B16" s="572"/>
      <c r="C16" s="572"/>
      <c r="D16" s="572"/>
      <c r="E16" s="572"/>
      <c r="F16" s="572"/>
      <c r="G16" s="572"/>
      <c r="H16" s="572"/>
      <c r="I16" s="572"/>
      <c r="J16" s="572"/>
      <c r="K16" s="572"/>
      <c r="L16" s="572"/>
      <c r="M16" s="572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  <c r="AA16" s="174"/>
      <c r="AB16" s="174"/>
      <c r="AC16" s="174"/>
      <c r="AD16" s="174"/>
      <c r="AE16" s="174"/>
      <c r="AF16" s="573"/>
    </row>
    <row r="17" spans="1:32" ht="23.25" x14ac:dyDescent="0.25">
      <c r="A17" s="613">
        <v>2024</v>
      </c>
      <c r="B17" s="619">
        <v>43405</v>
      </c>
      <c r="C17" s="575">
        <v>43406</v>
      </c>
      <c r="D17" s="575">
        <v>43407</v>
      </c>
      <c r="E17" s="575">
        <v>43408</v>
      </c>
      <c r="F17" s="575">
        <v>43409</v>
      </c>
      <c r="G17" s="575">
        <v>43410</v>
      </c>
      <c r="H17" s="575">
        <v>43411</v>
      </c>
      <c r="I17" s="575">
        <v>43412</v>
      </c>
      <c r="J17" s="575">
        <v>43413</v>
      </c>
      <c r="K17" s="575">
        <v>43414</v>
      </c>
      <c r="L17" s="575">
        <v>43415</v>
      </c>
      <c r="M17" s="575">
        <v>43416</v>
      </c>
      <c r="N17" s="575">
        <v>43417</v>
      </c>
      <c r="O17" s="575">
        <v>43418</v>
      </c>
      <c r="P17" s="575">
        <v>43419</v>
      </c>
      <c r="Q17" s="575">
        <v>43420</v>
      </c>
      <c r="R17" s="575">
        <v>43421</v>
      </c>
      <c r="S17" s="575">
        <v>43422</v>
      </c>
      <c r="T17" s="575">
        <v>43423</v>
      </c>
      <c r="U17" s="575">
        <v>43424</v>
      </c>
      <c r="V17" s="575">
        <v>43425</v>
      </c>
      <c r="W17" s="575">
        <v>43426</v>
      </c>
      <c r="X17" s="575">
        <v>43427</v>
      </c>
      <c r="Y17" s="575">
        <v>43428</v>
      </c>
      <c r="Z17" s="575">
        <v>43429</v>
      </c>
      <c r="AA17" s="575">
        <v>43430</v>
      </c>
      <c r="AB17" s="575">
        <v>43431</v>
      </c>
      <c r="AC17" s="576">
        <v>43432</v>
      </c>
      <c r="AD17" s="576">
        <v>43433</v>
      </c>
      <c r="AE17" s="576">
        <v>43434</v>
      </c>
      <c r="AF17" s="577" t="s">
        <v>344</v>
      </c>
    </row>
    <row r="18" spans="1:32" x14ac:dyDescent="0.25">
      <c r="A18" s="170" t="s">
        <v>110</v>
      </c>
      <c r="B18" s="171"/>
      <c r="C18" s="172"/>
      <c r="D18" s="172"/>
      <c r="E18" s="172"/>
      <c r="F18" s="172"/>
      <c r="G18" s="172"/>
      <c r="H18" s="172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A18" s="172"/>
      <c r="AB18" s="172"/>
      <c r="AC18" s="172"/>
      <c r="AD18" s="172"/>
      <c r="AE18" s="172"/>
      <c r="AF18" s="152">
        <f t="shared" ref="AF18:AF29" si="1">SUM(B18:AE18)</f>
        <v>0</v>
      </c>
    </row>
    <row r="19" spans="1:32" x14ac:dyDescent="0.25">
      <c r="A19" s="162" t="s">
        <v>327</v>
      </c>
      <c r="B19" s="167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52">
        <f t="shared" si="1"/>
        <v>0</v>
      </c>
    </row>
    <row r="20" spans="1:32" x14ac:dyDescent="0.25">
      <c r="A20" s="162" t="s">
        <v>328</v>
      </c>
      <c r="B20" s="167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52">
        <f t="shared" si="1"/>
        <v>0</v>
      </c>
    </row>
    <row r="21" spans="1:32" x14ac:dyDescent="0.25">
      <c r="A21" s="162" t="s">
        <v>329</v>
      </c>
      <c r="B21" s="167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52">
        <f t="shared" si="1"/>
        <v>0</v>
      </c>
    </row>
    <row r="22" spans="1:32" x14ac:dyDescent="0.25">
      <c r="A22" s="162" t="s">
        <v>330</v>
      </c>
      <c r="B22" s="167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52">
        <f t="shared" si="1"/>
        <v>0</v>
      </c>
    </row>
    <row r="23" spans="1:32" x14ac:dyDescent="0.25">
      <c r="A23" s="163" t="s">
        <v>331</v>
      </c>
      <c r="B23" s="198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54">
        <f t="shared" si="1"/>
        <v>0</v>
      </c>
    </row>
    <row r="24" spans="1:32" x14ac:dyDescent="0.25">
      <c r="A24" s="163" t="s">
        <v>332</v>
      </c>
      <c r="B24" s="198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54">
        <f t="shared" si="1"/>
        <v>0</v>
      </c>
    </row>
    <row r="25" spans="1:32" x14ac:dyDescent="0.25">
      <c r="A25" s="163" t="s">
        <v>333</v>
      </c>
      <c r="B25" s="198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54">
        <f t="shared" si="1"/>
        <v>0</v>
      </c>
    </row>
    <row r="26" spans="1:32" x14ac:dyDescent="0.25">
      <c r="A26" s="164" t="s">
        <v>334</v>
      </c>
      <c r="B26" s="168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55">
        <f t="shared" si="1"/>
        <v>0</v>
      </c>
    </row>
    <row r="27" spans="1:32" x14ac:dyDescent="0.25">
      <c r="A27" s="164" t="s">
        <v>335</v>
      </c>
      <c r="B27" s="620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584">
        <f t="shared" si="1"/>
        <v>0</v>
      </c>
    </row>
    <row r="28" spans="1:32" x14ac:dyDescent="0.25">
      <c r="A28" s="164" t="s">
        <v>336</v>
      </c>
      <c r="B28" s="168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37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55">
        <f t="shared" si="1"/>
        <v>0</v>
      </c>
    </row>
    <row r="29" spans="1:32" x14ac:dyDescent="0.25">
      <c r="A29" s="164" t="s">
        <v>338</v>
      </c>
      <c r="B29" s="620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137"/>
      <c r="AD29" s="137"/>
      <c r="AE29" s="137"/>
      <c r="AF29" s="584">
        <f t="shared" si="1"/>
        <v>0</v>
      </c>
    </row>
    <row r="30" spans="1:32" x14ac:dyDescent="0.25">
      <c r="A30" s="164" t="s">
        <v>339</v>
      </c>
      <c r="B30" s="168"/>
      <c r="C30" s="141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37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59">
        <f>AF26-AF28</f>
        <v>0</v>
      </c>
    </row>
    <row r="31" spans="1:32" x14ac:dyDescent="0.25">
      <c r="A31" s="699" t="s">
        <v>340</v>
      </c>
      <c r="B31" s="620"/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  <c r="AC31" s="137"/>
      <c r="AD31" s="137"/>
      <c r="AE31" s="137"/>
      <c r="AF31" s="698">
        <f>AF27-AF29</f>
        <v>0</v>
      </c>
    </row>
    <row r="32" spans="1:32" x14ac:dyDescent="0.25">
      <c r="A32" s="174"/>
      <c r="B32" s="572"/>
      <c r="C32" s="572"/>
      <c r="D32" s="572"/>
      <c r="E32" s="572"/>
      <c r="F32" s="572"/>
      <c r="G32" s="572"/>
      <c r="H32" s="572"/>
      <c r="I32" s="572"/>
      <c r="J32" s="572"/>
      <c r="K32" s="572"/>
      <c r="L32" s="572"/>
      <c r="M32" s="572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  <c r="AA32" s="174"/>
      <c r="AB32" s="174"/>
      <c r="AC32" s="174"/>
      <c r="AD32" s="174"/>
      <c r="AE32" s="174"/>
      <c r="AF32" s="573"/>
    </row>
    <row r="33" spans="1:32" ht="23.25" x14ac:dyDescent="0.25">
      <c r="A33" s="594" t="s">
        <v>347</v>
      </c>
      <c r="B33" s="574">
        <v>43405</v>
      </c>
      <c r="C33" s="575">
        <v>43406</v>
      </c>
      <c r="D33" s="575">
        <v>43407</v>
      </c>
      <c r="E33" s="575">
        <v>43408</v>
      </c>
      <c r="F33" s="575">
        <v>43409</v>
      </c>
      <c r="G33" s="575">
        <v>43410</v>
      </c>
      <c r="H33" s="575">
        <v>43411</v>
      </c>
      <c r="I33" s="575">
        <v>43412</v>
      </c>
      <c r="J33" s="575">
        <v>43413</v>
      </c>
      <c r="K33" s="575">
        <v>43414</v>
      </c>
      <c r="L33" s="575">
        <v>43415</v>
      </c>
      <c r="M33" s="575">
        <v>43416</v>
      </c>
      <c r="N33" s="575">
        <v>43417</v>
      </c>
      <c r="O33" s="575">
        <v>43418</v>
      </c>
      <c r="P33" s="575">
        <v>43419</v>
      </c>
      <c r="Q33" s="575">
        <v>43420</v>
      </c>
      <c r="R33" s="575">
        <v>43421</v>
      </c>
      <c r="S33" s="575">
        <v>43422</v>
      </c>
      <c r="T33" s="575">
        <v>43423</v>
      </c>
      <c r="U33" s="575">
        <v>43424</v>
      </c>
      <c r="V33" s="575">
        <v>43425</v>
      </c>
      <c r="W33" s="575">
        <v>43426</v>
      </c>
      <c r="X33" s="575">
        <v>43427</v>
      </c>
      <c r="Y33" s="575">
        <v>43428</v>
      </c>
      <c r="Z33" s="575">
        <v>43429</v>
      </c>
      <c r="AA33" s="575">
        <v>43430</v>
      </c>
      <c r="AB33" s="575">
        <v>43431</v>
      </c>
      <c r="AC33" s="576">
        <v>43432</v>
      </c>
      <c r="AD33" s="576">
        <v>43433</v>
      </c>
      <c r="AE33" s="576">
        <v>43434</v>
      </c>
      <c r="AF33" s="577" t="s">
        <v>344</v>
      </c>
    </row>
    <row r="34" spans="1:32" x14ac:dyDescent="0.25">
      <c r="A34" s="170" t="s">
        <v>110</v>
      </c>
      <c r="B34" s="621">
        <f t="shared" ref="B34:AE34" si="2">(B18-B2)/B2</f>
        <v>-1</v>
      </c>
      <c r="C34" s="586">
        <f t="shared" si="2"/>
        <v>-1</v>
      </c>
      <c r="D34" s="586">
        <f t="shared" si="2"/>
        <v>-1</v>
      </c>
      <c r="E34" s="586">
        <f t="shared" si="2"/>
        <v>-1</v>
      </c>
      <c r="F34" s="586">
        <f t="shared" si="2"/>
        <v>-1</v>
      </c>
      <c r="G34" s="586">
        <f t="shared" si="2"/>
        <v>-1</v>
      </c>
      <c r="H34" s="586">
        <f t="shared" si="2"/>
        <v>-1</v>
      </c>
      <c r="I34" s="586">
        <f t="shared" si="2"/>
        <v>-1</v>
      </c>
      <c r="J34" s="586" t="e">
        <f t="shared" si="2"/>
        <v>#DIV/0!</v>
      </c>
      <c r="K34" s="586" t="e">
        <f t="shared" si="2"/>
        <v>#DIV/0!</v>
      </c>
      <c r="L34" s="586">
        <f t="shared" si="2"/>
        <v>-1</v>
      </c>
      <c r="M34" s="586">
        <f t="shared" si="2"/>
        <v>-1</v>
      </c>
      <c r="N34" s="586">
        <f t="shared" si="2"/>
        <v>-1</v>
      </c>
      <c r="O34" s="586">
        <f t="shared" si="2"/>
        <v>-1</v>
      </c>
      <c r="P34" s="586">
        <f t="shared" si="2"/>
        <v>-1</v>
      </c>
      <c r="Q34" s="586" t="e">
        <f t="shared" si="2"/>
        <v>#DIV/0!</v>
      </c>
      <c r="R34" s="586" t="e">
        <f t="shared" si="2"/>
        <v>#DIV/0!</v>
      </c>
      <c r="S34" s="586">
        <f t="shared" si="2"/>
        <v>-1</v>
      </c>
      <c r="T34" s="586">
        <f t="shared" si="2"/>
        <v>-1</v>
      </c>
      <c r="U34" s="586">
        <f t="shared" si="2"/>
        <v>-1</v>
      </c>
      <c r="V34" s="586">
        <f t="shared" si="2"/>
        <v>-1</v>
      </c>
      <c r="W34" s="586">
        <f t="shared" si="2"/>
        <v>-1</v>
      </c>
      <c r="X34" s="586">
        <f t="shared" si="2"/>
        <v>-1</v>
      </c>
      <c r="Y34" s="586">
        <f t="shared" si="2"/>
        <v>-1</v>
      </c>
      <c r="Z34" s="586">
        <f t="shared" si="2"/>
        <v>-1</v>
      </c>
      <c r="AA34" s="586">
        <f t="shared" si="2"/>
        <v>-1</v>
      </c>
      <c r="AB34" s="586" t="e">
        <f t="shared" si="2"/>
        <v>#DIV/0!</v>
      </c>
      <c r="AC34" s="586">
        <f t="shared" si="2"/>
        <v>-1</v>
      </c>
      <c r="AD34" s="586">
        <f t="shared" si="2"/>
        <v>-1</v>
      </c>
      <c r="AE34" s="586">
        <f t="shared" si="2"/>
        <v>-1</v>
      </c>
      <c r="AF34" s="596">
        <f>(AF18-AF2)/AF2</f>
        <v>-1</v>
      </c>
    </row>
    <row r="35" spans="1:32" x14ac:dyDescent="0.25">
      <c r="A35" s="163" t="s">
        <v>331</v>
      </c>
      <c r="B35" s="622">
        <f t="shared" ref="B35:AE36" si="3">(B23-B7)/B7</f>
        <v>-1</v>
      </c>
      <c r="C35" s="214" t="e">
        <f t="shared" si="3"/>
        <v>#DIV/0!</v>
      </c>
      <c r="D35" s="214" t="e">
        <f t="shared" si="3"/>
        <v>#DIV/0!</v>
      </c>
      <c r="E35" s="214">
        <f t="shared" si="3"/>
        <v>-1</v>
      </c>
      <c r="F35" s="214">
        <f t="shared" si="3"/>
        <v>-1</v>
      </c>
      <c r="G35" s="214">
        <f t="shared" si="3"/>
        <v>-1</v>
      </c>
      <c r="H35" s="214">
        <f t="shared" si="3"/>
        <v>-1</v>
      </c>
      <c r="I35" s="214">
        <f t="shared" si="3"/>
        <v>-1</v>
      </c>
      <c r="J35" s="214" t="e">
        <f t="shared" si="3"/>
        <v>#DIV/0!</v>
      </c>
      <c r="K35" s="214" t="e">
        <f t="shared" si="3"/>
        <v>#DIV/0!</v>
      </c>
      <c r="L35" s="214" t="e">
        <f t="shared" si="3"/>
        <v>#DIV/0!</v>
      </c>
      <c r="M35" s="214">
        <f t="shared" si="3"/>
        <v>-1</v>
      </c>
      <c r="N35" s="214">
        <f t="shared" si="3"/>
        <v>-1</v>
      </c>
      <c r="O35" s="214">
        <f t="shared" si="3"/>
        <v>-1</v>
      </c>
      <c r="P35" s="214">
        <f t="shared" si="3"/>
        <v>-1</v>
      </c>
      <c r="Q35" s="214" t="e">
        <f t="shared" si="3"/>
        <v>#DIV/0!</v>
      </c>
      <c r="R35" s="214" t="e">
        <f t="shared" si="3"/>
        <v>#DIV/0!</v>
      </c>
      <c r="S35" s="214">
        <f t="shared" si="3"/>
        <v>-1</v>
      </c>
      <c r="T35" s="214">
        <f t="shared" si="3"/>
        <v>-1</v>
      </c>
      <c r="U35" s="214">
        <f t="shared" si="3"/>
        <v>-1</v>
      </c>
      <c r="V35" s="214">
        <f t="shared" si="3"/>
        <v>-1</v>
      </c>
      <c r="W35" s="214">
        <f t="shared" si="3"/>
        <v>-1</v>
      </c>
      <c r="X35" s="214" t="e">
        <f t="shared" si="3"/>
        <v>#DIV/0!</v>
      </c>
      <c r="Y35" s="214" t="e">
        <f t="shared" si="3"/>
        <v>#DIV/0!</v>
      </c>
      <c r="Z35" s="214" t="e">
        <f t="shared" si="3"/>
        <v>#DIV/0!</v>
      </c>
      <c r="AA35" s="214" t="e">
        <f t="shared" si="3"/>
        <v>#DIV/0!</v>
      </c>
      <c r="AB35" s="214" t="e">
        <f t="shared" si="3"/>
        <v>#DIV/0!</v>
      </c>
      <c r="AC35" s="214" t="e">
        <f t="shared" si="3"/>
        <v>#DIV/0!</v>
      </c>
      <c r="AD35" s="214" t="e">
        <f t="shared" si="3"/>
        <v>#DIV/0!</v>
      </c>
      <c r="AE35" s="214" t="e">
        <f t="shared" si="3"/>
        <v>#DIV/0!</v>
      </c>
      <c r="AF35" s="690">
        <f t="shared" ref="AF35:AF38" si="4">(AF19-AF3)/AF3</f>
        <v>-1</v>
      </c>
    </row>
    <row r="36" spans="1:32" x14ac:dyDescent="0.25">
      <c r="A36" s="163" t="s">
        <v>332</v>
      </c>
      <c r="B36" s="622">
        <f t="shared" si="3"/>
        <v>-1</v>
      </c>
      <c r="C36" s="214">
        <f t="shared" si="3"/>
        <v>-1</v>
      </c>
      <c r="D36" s="214" t="e">
        <f t="shared" si="3"/>
        <v>#DIV/0!</v>
      </c>
      <c r="E36" s="214" t="e">
        <f t="shared" si="3"/>
        <v>#DIV/0!</v>
      </c>
      <c r="F36" s="214">
        <f t="shared" si="3"/>
        <v>-1</v>
      </c>
      <c r="G36" s="214">
        <f t="shared" si="3"/>
        <v>-1</v>
      </c>
      <c r="H36" s="214">
        <f t="shared" si="3"/>
        <v>-1</v>
      </c>
      <c r="I36" s="214">
        <f t="shared" si="3"/>
        <v>-1</v>
      </c>
      <c r="J36" s="214">
        <f t="shared" si="3"/>
        <v>-1</v>
      </c>
      <c r="K36" s="214" t="e">
        <f t="shared" si="3"/>
        <v>#DIV/0!</v>
      </c>
      <c r="L36" s="214">
        <f t="shared" si="3"/>
        <v>-1</v>
      </c>
      <c r="M36" s="214">
        <f t="shared" si="3"/>
        <v>-1</v>
      </c>
      <c r="N36" s="214">
        <f t="shared" si="3"/>
        <v>-1</v>
      </c>
      <c r="O36" s="214">
        <f t="shared" si="3"/>
        <v>-1</v>
      </c>
      <c r="P36" s="214">
        <f t="shared" si="3"/>
        <v>-1</v>
      </c>
      <c r="Q36" s="214">
        <f t="shared" si="3"/>
        <v>-1</v>
      </c>
      <c r="R36" s="214" t="e">
        <f t="shared" si="3"/>
        <v>#DIV/0!</v>
      </c>
      <c r="S36" s="214">
        <f t="shared" si="3"/>
        <v>-1</v>
      </c>
      <c r="T36" s="214">
        <f t="shared" si="3"/>
        <v>-1</v>
      </c>
      <c r="U36" s="214">
        <f t="shared" si="3"/>
        <v>-1</v>
      </c>
      <c r="V36" s="214">
        <f t="shared" si="3"/>
        <v>-1</v>
      </c>
      <c r="W36" s="214">
        <f t="shared" si="3"/>
        <v>-1</v>
      </c>
      <c r="X36" s="214">
        <f t="shared" si="3"/>
        <v>-1</v>
      </c>
      <c r="Y36" s="214" t="e">
        <f t="shared" si="3"/>
        <v>#DIV/0!</v>
      </c>
      <c r="Z36" s="214">
        <f t="shared" si="3"/>
        <v>-1</v>
      </c>
      <c r="AA36" s="214">
        <f t="shared" si="3"/>
        <v>-1</v>
      </c>
      <c r="AB36" s="214" t="e">
        <f t="shared" si="3"/>
        <v>#DIV/0!</v>
      </c>
      <c r="AC36" s="214" t="e">
        <f t="shared" si="3"/>
        <v>#DIV/0!</v>
      </c>
      <c r="AD36" s="214" t="e">
        <f t="shared" si="3"/>
        <v>#DIV/0!</v>
      </c>
      <c r="AE36" s="214" t="e">
        <f t="shared" si="3"/>
        <v>#DIV/0!</v>
      </c>
      <c r="AF36" s="690">
        <f t="shared" si="4"/>
        <v>-1</v>
      </c>
    </row>
    <row r="37" spans="1:32" x14ac:dyDescent="0.25">
      <c r="A37" s="164" t="s">
        <v>342</v>
      </c>
      <c r="B37" s="623" t="e">
        <f t="shared" ref="B37:AE38" si="5">(B26-B10)/B10</f>
        <v>#DIV/0!</v>
      </c>
      <c r="C37" s="215" t="e">
        <f t="shared" si="5"/>
        <v>#DIV/0!</v>
      </c>
      <c r="D37" s="215" t="e">
        <f t="shared" si="5"/>
        <v>#DIV/0!</v>
      </c>
      <c r="E37" s="215">
        <f t="shared" si="5"/>
        <v>-1</v>
      </c>
      <c r="F37" s="215">
        <f t="shared" si="5"/>
        <v>-1</v>
      </c>
      <c r="G37" s="215" t="e">
        <f t="shared" si="5"/>
        <v>#DIV/0!</v>
      </c>
      <c r="H37" s="215">
        <f t="shared" si="5"/>
        <v>-1</v>
      </c>
      <c r="I37" s="215" t="e">
        <f t="shared" si="5"/>
        <v>#DIV/0!</v>
      </c>
      <c r="J37" s="215">
        <f t="shared" si="5"/>
        <v>-1</v>
      </c>
      <c r="K37" s="215" t="e">
        <f t="shared" si="5"/>
        <v>#DIV/0!</v>
      </c>
      <c r="L37" s="215">
        <f>(L26-L10)/L10</f>
        <v>-1</v>
      </c>
      <c r="M37" s="215">
        <f t="shared" si="5"/>
        <v>-1</v>
      </c>
      <c r="N37" s="215">
        <f t="shared" si="5"/>
        <v>-1</v>
      </c>
      <c r="O37" s="215">
        <f t="shared" si="5"/>
        <v>-1</v>
      </c>
      <c r="P37" s="215" t="e">
        <f t="shared" si="5"/>
        <v>#DIV/0!</v>
      </c>
      <c r="Q37" s="215" t="e">
        <f t="shared" si="5"/>
        <v>#DIV/0!</v>
      </c>
      <c r="R37" s="215" t="e">
        <f t="shared" si="5"/>
        <v>#DIV/0!</v>
      </c>
      <c r="S37" s="215">
        <f t="shared" si="5"/>
        <v>-1</v>
      </c>
      <c r="T37" s="215">
        <f t="shared" si="5"/>
        <v>-1</v>
      </c>
      <c r="U37" s="215">
        <f t="shared" si="5"/>
        <v>-1</v>
      </c>
      <c r="V37" s="215" t="e">
        <f t="shared" si="5"/>
        <v>#DIV/0!</v>
      </c>
      <c r="W37" s="215">
        <f t="shared" si="5"/>
        <v>-1</v>
      </c>
      <c r="X37" s="215" t="e">
        <f t="shared" si="5"/>
        <v>#DIV/0!</v>
      </c>
      <c r="Y37" s="215" t="e">
        <f t="shared" si="5"/>
        <v>#DIV/0!</v>
      </c>
      <c r="Z37" s="215">
        <f t="shared" si="5"/>
        <v>-1</v>
      </c>
      <c r="AA37" s="215" t="e">
        <f t="shared" si="5"/>
        <v>#DIV/0!</v>
      </c>
      <c r="AB37" s="215">
        <f t="shared" si="5"/>
        <v>-1</v>
      </c>
      <c r="AC37" s="215" t="e">
        <f t="shared" si="5"/>
        <v>#DIV/0!</v>
      </c>
      <c r="AD37" s="215">
        <f t="shared" si="5"/>
        <v>-1</v>
      </c>
      <c r="AE37" s="215" t="e">
        <f t="shared" si="5"/>
        <v>#DIV/0!</v>
      </c>
      <c r="AF37" s="691">
        <f t="shared" si="4"/>
        <v>-1</v>
      </c>
    </row>
    <row r="38" spans="1:32" x14ac:dyDescent="0.25">
      <c r="A38" s="183" t="s">
        <v>343</v>
      </c>
      <c r="B38" s="697" t="e">
        <f t="shared" si="5"/>
        <v>#DIV/0!</v>
      </c>
      <c r="C38" s="602" t="e">
        <f t="shared" si="5"/>
        <v>#DIV/0!</v>
      </c>
      <c r="D38" s="602" t="e">
        <f t="shared" si="5"/>
        <v>#DIV/0!</v>
      </c>
      <c r="E38" s="602">
        <f t="shared" si="5"/>
        <v>-1</v>
      </c>
      <c r="F38" s="602">
        <f t="shared" si="5"/>
        <v>-1</v>
      </c>
      <c r="G38" s="602" t="e">
        <f t="shared" si="5"/>
        <v>#DIV/0!</v>
      </c>
      <c r="H38" s="602">
        <f t="shared" si="5"/>
        <v>-1</v>
      </c>
      <c r="I38" s="602">
        <f t="shared" si="5"/>
        <v>-1</v>
      </c>
      <c r="J38" s="602">
        <f t="shared" si="5"/>
        <v>-1</v>
      </c>
      <c r="K38" s="602" t="e">
        <f t="shared" si="5"/>
        <v>#DIV/0!</v>
      </c>
      <c r="L38" s="602">
        <f>(L27-L11)/L11</f>
        <v>-1</v>
      </c>
      <c r="M38" s="602">
        <f t="shared" si="5"/>
        <v>-1</v>
      </c>
      <c r="N38" s="602">
        <f t="shared" si="5"/>
        <v>-1</v>
      </c>
      <c r="O38" s="602">
        <f t="shared" si="5"/>
        <v>-1</v>
      </c>
      <c r="P38" s="602" t="e">
        <f>(P28-P11)/P11</f>
        <v>#DIV/0!</v>
      </c>
      <c r="Q38" s="602" t="e">
        <f t="shared" si="5"/>
        <v>#DIV/0!</v>
      </c>
      <c r="R38" s="602" t="e">
        <f t="shared" si="5"/>
        <v>#DIV/0!</v>
      </c>
      <c r="S38" s="602">
        <f t="shared" si="5"/>
        <v>-1</v>
      </c>
      <c r="T38" s="602">
        <f t="shared" si="5"/>
        <v>-1</v>
      </c>
      <c r="U38" s="602">
        <f t="shared" si="5"/>
        <v>-1</v>
      </c>
      <c r="V38" s="602">
        <f t="shared" si="5"/>
        <v>-1</v>
      </c>
      <c r="W38" s="602">
        <f t="shared" si="5"/>
        <v>-1</v>
      </c>
      <c r="X38" s="602" t="e">
        <f t="shared" si="5"/>
        <v>#DIV/0!</v>
      </c>
      <c r="Y38" s="602" t="e">
        <f t="shared" si="5"/>
        <v>#DIV/0!</v>
      </c>
      <c r="Z38" s="602">
        <f t="shared" si="5"/>
        <v>-1</v>
      </c>
      <c r="AA38" s="602" t="e">
        <f t="shared" si="5"/>
        <v>#DIV/0!</v>
      </c>
      <c r="AB38" s="602">
        <f t="shared" si="5"/>
        <v>-1</v>
      </c>
      <c r="AC38" s="602" t="e">
        <f t="shared" si="5"/>
        <v>#DIV/0!</v>
      </c>
      <c r="AD38" s="602">
        <f t="shared" si="5"/>
        <v>-1</v>
      </c>
      <c r="AE38" s="602" t="e">
        <f t="shared" si="5"/>
        <v>#DIV/0!</v>
      </c>
      <c r="AF38" s="692" t="e">
        <f t="shared" si="4"/>
        <v>#DIV/0!</v>
      </c>
    </row>
    <row r="39" spans="1:32" x14ac:dyDescent="0.25">
      <c r="A39" s="174"/>
      <c r="B39" s="174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4"/>
      <c r="Q39" s="174"/>
      <c r="R39" s="174"/>
      <c r="S39" s="174"/>
      <c r="T39" s="174"/>
      <c r="U39" s="174"/>
      <c r="V39" s="174"/>
      <c r="W39" s="174"/>
      <c r="X39" s="174"/>
      <c r="Y39" s="174"/>
      <c r="Z39" s="174"/>
      <c r="AA39" s="174"/>
      <c r="AB39" s="174"/>
      <c r="AC39" s="174"/>
      <c r="AD39" s="174"/>
      <c r="AE39" s="174"/>
      <c r="AF39" s="174"/>
    </row>
    <row r="40" spans="1:32" ht="23.25" x14ac:dyDescent="0.25">
      <c r="A40" s="570" t="s">
        <v>348</v>
      </c>
      <c r="B40" s="574">
        <v>43405</v>
      </c>
      <c r="C40" s="575">
        <v>43406</v>
      </c>
      <c r="D40" s="575">
        <v>43407</v>
      </c>
      <c r="E40" s="575">
        <v>43408</v>
      </c>
      <c r="F40" s="575">
        <v>43409</v>
      </c>
      <c r="G40" s="575">
        <v>43410</v>
      </c>
      <c r="H40" s="575">
        <v>43411</v>
      </c>
      <c r="I40" s="575">
        <v>43412</v>
      </c>
      <c r="J40" s="575">
        <v>43413</v>
      </c>
      <c r="K40" s="575">
        <v>43414</v>
      </c>
      <c r="L40" s="575">
        <v>43415</v>
      </c>
      <c r="M40" s="575">
        <v>43416</v>
      </c>
      <c r="N40" s="575">
        <v>43417</v>
      </c>
      <c r="O40" s="575">
        <v>43418</v>
      </c>
      <c r="P40" s="575">
        <v>43419</v>
      </c>
      <c r="Q40" s="575">
        <v>43420</v>
      </c>
      <c r="R40" s="575">
        <v>43421</v>
      </c>
      <c r="S40" s="575">
        <v>43422</v>
      </c>
      <c r="T40" s="575">
        <v>43423</v>
      </c>
      <c r="U40" s="575">
        <v>43424</v>
      </c>
      <c r="V40" s="575">
        <v>43425</v>
      </c>
      <c r="W40" s="575">
        <v>43426</v>
      </c>
      <c r="X40" s="575">
        <v>43427</v>
      </c>
      <c r="Y40" s="575">
        <v>43428</v>
      </c>
      <c r="Z40" s="575">
        <v>43429</v>
      </c>
      <c r="AA40" s="575">
        <v>43430</v>
      </c>
      <c r="AB40" s="575">
        <v>43431</v>
      </c>
      <c r="AC40" s="576">
        <v>43432</v>
      </c>
      <c r="AD40" s="576">
        <v>43433</v>
      </c>
      <c r="AE40" s="576">
        <v>43434</v>
      </c>
      <c r="AF40" s="577" t="s">
        <v>344</v>
      </c>
    </row>
    <row r="41" spans="1:32" x14ac:dyDescent="0.25">
      <c r="A41" s="190" t="s">
        <v>302</v>
      </c>
      <c r="B41" s="203"/>
      <c r="C41" s="188"/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188"/>
      <c r="Y41" s="188"/>
      <c r="Z41" s="188"/>
      <c r="AA41" s="188"/>
      <c r="AB41" s="188"/>
      <c r="AC41" s="188"/>
      <c r="AD41" s="188"/>
      <c r="AE41" s="188"/>
      <c r="AF41" s="190">
        <f ca="1">SUM(B41:AF41)</f>
        <v>0</v>
      </c>
    </row>
    <row r="42" spans="1:32" x14ac:dyDescent="0.25">
      <c r="A42" s="192" t="s">
        <v>349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92">
        <f ca="1">SUM(B42:AF42)</f>
        <v>0</v>
      </c>
    </row>
    <row r="43" spans="1:32" x14ac:dyDescent="0.25">
      <c r="A43" s="185" t="s">
        <v>350</v>
      </c>
      <c r="B43" s="204">
        <f>SUM(B41+B42)</f>
        <v>0</v>
      </c>
      <c r="C43" s="205">
        <f t="shared" ref="C43:AE43" si="6">SUM(C41+C42)</f>
        <v>0</v>
      </c>
      <c r="D43" s="205">
        <f>SUM(D41+D42)</f>
        <v>0</v>
      </c>
      <c r="E43" s="205">
        <f t="shared" si="6"/>
        <v>0</v>
      </c>
      <c r="F43" s="205">
        <f t="shared" si="6"/>
        <v>0</v>
      </c>
      <c r="G43" s="205">
        <f t="shared" si="6"/>
        <v>0</v>
      </c>
      <c r="H43" s="205">
        <f t="shared" si="6"/>
        <v>0</v>
      </c>
      <c r="I43" s="205">
        <f t="shared" si="6"/>
        <v>0</v>
      </c>
      <c r="J43" s="205">
        <f t="shared" si="6"/>
        <v>0</v>
      </c>
      <c r="K43" s="205">
        <f t="shared" si="6"/>
        <v>0</v>
      </c>
      <c r="L43" s="205">
        <f t="shared" si="6"/>
        <v>0</v>
      </c>
      <c r="M43" s="205">
        <f t="shared" si="6"/>
        <v>0</v>
      </c>
      <c r="N43" s="205">
        <f t="shared" si="6"/>
        <v>0</v>
      </c>
      <c r="O43" s="205">
        <f t="shared" si="6"/>
        <v>0</v>
      </c>
      <c r="P43" s="205">
        <f t="shared" si="6"/>
        <v>0</v>
      </c>
      <c r="Q43" s="205">
        <f t="shared" si="6"/>
        <v>0</v>
      </c>
      <c r="R43" s="205">
        <f t="shared" si="6"/>
        <v>0</v>
      </c>
      <c r="S43" s="205">
        <f t="shared" si="6"/>
        <v>0</v>
      </c>
      <c r="T43" s="205">
        <f t="shared" si="6"/>
        <v>0</v>
      </c>
      <c r="U43" s="205">
        <f t="shared" si="6"/>
        <v>0</v>
      </c>
      <c r="V43" s="205">
        <f t="shared" si="6"/>
        <v>0</v>
      </c>
      <c r="W43" s="205">
        <f t="shared" si="6"/>
        <v>0</v>
      </c>
      <c r="X43" s="205">
        <f t="shared" si="6"/>
        <v>0</v>
      </c>
      <c r="Y43" s="205">
        <f t="shared" si="6"/>
        <v>0</v>
      </c>
      <c r="Z43" s="205">
        <f t="shared" si="6"/>
        <v>0</v>
      </c>
      <c r="AA43" s="205">
        <f t="shared" si="6"/>
        <v>0</v>
      </c>
      <c r="AB43" s="205">
        <f t="shared" si="6"/>
        <v>0</v>
      </c>
      <c r="AC43" s="205">
        <f t="shared" si="6"/>
        <v>0</v>
      </c>
      <c r="AD43" s="205">
        <f t="shared" si="6"/>
        <v>0</v>
      </c>
      <c r="AE43" s="205">
        <f t="shared" si="6"/>
        <v>0</v>
      </c>
      <c r="AF43" s="193">
        <f ca="1">SUM(AF41+AF42)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6043-F94D-450F-B69B-CF558E9AFE59}">
  <sheetPr>
    <tabColor rgb="FF7030A0"/>
  </sheetPr>
  <dimension ref="A1:AG43"/>
  <sheetViews>
    <sheetView workbookViewId="0">
      <pane xSplit="1" ySplit="1" topLeftCell="B2" activePane="bottomRight" state="frozen"/>
      <selection pane="topRight"/>
      <selection pane="bottomLeft"/>
      <selection pane="bottomRight" activeCell="X22" sqref="X22"/>
    </sheetView>
  </sheetViews>
  <sheetFormatPr defaultColWidth="14.7109375" defaultRowHeight="15" x14ac:dyDescent="0.25"/>
  <cols>
    <col min="1" max="1" width="30.7109375" customWidth="1"/>
  </cols>
  <sheetData>
    <row r="1" spans="1:33" ht="23.25" x14ac:dyDescent="0.25">
      <c r="A1" s="660">
        <v>2019</v>
      </c>
      <c r="B1" s="619">
        <v>43435</v>
      </c>
      <c r="C1" s="575">
        <v>43436</v>
      </c>
      <c r="D1" s="575">
        <v>43437</v>
      </c>
      <c r="E1" s="575">
        <v>43438</v>
      </c>
      <c r="F1" s="575">
        <v>43439</v>
      </c>
      <c r="G1" s="575">
        <v>43440</v>
      </c>
      <c r="H1" s="575">
        <v>43441</v>
      </c>
      <c r="I1" s="575">
        <v>43442</v>
      </c>
      <c r="J1" s="575">
        <v>43443</v>
      </c>
      <c r="K1" s="575">
        <v>43444</v>
      </c>
      <c r="L1" s="575">
        <v>43445</v>
      </c>
      <c r="M1" s="575">
        <v>43446</v>
      </c>
      <c r="N1" s="575">
        <v>43447</v>
      </c>
      <c r="O1" s="575">
        <v>43448</v>
      </c>
      <c r="P1" s="575">
        <v>43449</v>
      </c>
      <c r="Q1" s="575">
        <v>43450</v>
      </c>
      <c r="R1" s="575">
        <v>43451</v>
      </c>
      <c r="S1" s="575">
        <v>43452</v>
      </c>
      <c r="T1" s="575">
        <v>43453</v>
      </c>
      <c r="U1" s="575">
        <v>43454</v>
      </c>
      <c r="V1" s="575">
        <v>43455</v>
      </c>
      <c r="W1" s="575">
        <v>43456</v>
      </c>
      <c r="X1" s="575">
        <v>43457</v>
      </c>
      <c r="Y1" s="575">
        <v>43458</v>
      </c>
      <c r="Z1" s="575">
        <v>43459</v>
      </c>
      <c r="AA1" s="575">
        <v>43460</v>
      </c>
      <c r="AB1" s="575">
        <v>43461</v>
      </c>
      <c r="AC1" s="576">
        <v>43462</v>
      </c>
      <c r="AD1" s="576">
        <v>43463</v>
      </c>
      <c r="AE1" s="576">
        <v>43464</v>
      </c>
      <c r="AF1" s="576">
        <v>43465</v>
      </c>
      <c r="AG1" s="577" t="s">
        <v>344</v>
      </c>
    </row>
    <row r="2" spans="1:33" x14ac:dyDescent="0.25">
      <c r="A2" s="170" t="s">
        <v>110</v>
      </c>
      <c r="B2" s="172">
        <v>0</v>
      </c>
      <c r="C2" s="172">
        <v>2</v>
      </c>
      <c r="D2" s="172">
        <v>0</v>
      </c>
      <c r="E2" s="172">
        <v>3</v>
      </c>
      <c r="F2" s="172">
        <v>1</v>
      </c>
      <c r="G2" s="172">
        <v>4</v>
      </c>
      <c r="H2" s="172">
        <v>1</v>
      </c>
      <c r="I2" s="172">
        <v>0</v>
      </c>
      <c r="J2" s="172">
        <v>2</v>
      </c>
      <c r="K2" s="172">
        <v>3</v>
      </c>
      <c r="L2" s="172">
        <v>2</v>
      </c>
      <c r="M2" s="172">
        <v>3</v>
      </c>
      <c r="N2" s="172">
        <v>3</v>
      </c>
      <c r="O2" s="172">
        <v>1</v>
      </c>
      <c r="P2" s="172">
        <v>1</v>
      </c>
      <c r="Q2" s="172">
        <v>1</v>
      </c>
      <c r="R2" s="172">
        <v>2</v>
      </c>
      <c r="S2" s="172">
        <v>0</v>
      </c>
      <c r="T2" s="172">
        <v>1</v>
      </c>
      <c r="U2" s="172">
        <v>4</v>
      </c>
      <c r="V2" s="172">
        <v>0</v>
      </c>
      <c r="W2" s="172">
        <v>1</v>
      </c>
      <c r="X2" s="172">
        <v>2</v>
      </c>
      <c r="Y2" s="172">
        <v>1</v>
      </c>
      <c r="Z2" s="172">
        <v>2</v>
      </c>
      <c r="AA2" s="172">
        <v>0</v>
      </c>
      <c r="AB2" s="172">
        <v>2</v>
      </c>
      <c r="AC2" s="172">
        <v>1</v>
      </c>
      <c r="AD2" s="172">
        <v>1</v>
      </c>
      <c r="AE2" s="172">
        <v>4</v>
      </c>
      <c r="AF2" s="173">
        <v>0</v>
      </c>
      <c r="AG2" s="701">
        <f>SUM(B2:AF2)</f>
        <v>48</v>
      </c>
    </row>
    <row r="3" spans="1:33" x14ac:dyDescent="0.25">
      <c r="A3" s="162" t="s">
        <v>327</v>
      </c>
      <c r="B3" s="110">
        <v>0</v>
      </c>
      <c r="C3" s="110">
        <v>0</v>
      </c>
      <c r="D3" s="110">
        <v>0</v>
      </c>
      <c r="E3" s="110">
        <v>0</v>
      </c>
      <c r="F3" s="110">
        <v>0</v>
      </c>
      <c r="G3" s="110">
        <v>0</v>
      </c>
      <c r="H3" s="110">
        <v>0</v>
      </c>
      <c r="I3" s="110">
        <v>0</v>
      </c>
      <c r="J3" s="110">
        <v>0</v>
      </c>
      <c r="K3" s="110">
        <v>1</v>
      </c>
      <c r="L3" s="110">
        <v>0</v>
      </c>
      <c r="M3" s="110">
        <v>0</v>
      </c>
      <c r="N3" s="110">
        <v>0</v>
      </c>
      <c r="O3" s="110">
        <v>0</v>
      </c>
      <c r="P3" s="110">
        <v>0</v>
      </c>
      <c r="Q3" s="110">
        <v>0</v>
      </c>
      <c r="R3" s="110">
        <v>1</v>
      </c>
      <c r="S3" s="110">
        <v>0</v>
      </c>
      <c r="T3" s="110">
        <v>0</v>
      </c>
      <c r="U3" s="110">
        <v>1</v>
      </c>
      <c r="V3" s="110">
        <v>0</v>
      </c>
      <c r="W3" s="110">
        <v>0</v>
      </c>
      <c r="X3" s="110">
        <v>0</v>
      </c>
      <c r="Y3" s="110">
        <v>0</v>
      </c>
      <c r="Z3" s="110">
        <v>0</v>
      </c>
      <c r="AA3" s="110">
        <v>0</v>
      </c>
      <c r="AB3" s="110">
        <v>0</v>
      </c>
      <c r="AC3" s="110">
        <v>0</v>
      </c>
      <c r="AD3" s="110">
        <v>0</v>
      </c>
      <c r="AE3" s="110">
        <v>0</v>
      </c>
      <c r="AF3" s="112">
        <v>0</v>
      </c>
      <c r="AG3" s="701">
        <f t="shared" ref="AG3:AG13" si="0">SUM(B3:AF3)</f>
        <v>3</v>
      </c>
    </row>
    <row r="4" spans="1:33" x14ac:dyDescent="0.25">
      <c r="A4" s="162" t="s">
        <v>328</v>
      </c>
      <c r="B4" s="110">
        <v>0</v>
      </c>
      <c r="C4" s="110">
        <v>1</v>
      </c>
      <c r="D4" s="110">
        <v>0</v>
      </c>
      <c r="E4" s="110">
        <v>0</v>
      </c>
      <c r="F4" s="110">
        <v>0</v>
      </c>
      <c r="G4" s="110">
        <v>0</v>
      </c>
      <c r="H4" s="110">
        <v>1</v>
      </c>
      <c r="I4" s="110">
        <v>0</v>
      </c>
      <c r="J4" s="110">
        <v>1</v>
      </c>
      <c r="K4" s="110">
        <v>0</v>
      </c>
      <c r="L4" s="110">
        <v>0</v>
      </c>
      <c r="M4" s="110">
        <v>0</v>
      </c>
      <c r="N4" s="110">
        <v>1</v>
      </c>
      <c r="O4" s="110">
        <v>1</v>
      </c>
      <c r="P4" s="110">
        <v>0</v>
      </c>
      <c r="Q4" s="110">
        <v>0</v>
      </c>
      <c r="R4" s="110">
        <v>0</v>
      </c>
      <c r="S4" s="110">
        <v>0</v>
      </c>
      <c r="T4" s="110">
        <v>1</v>
      </c>
      <c r="U4" s="110">
        <v>1</v>
      </c>
      <c r="V4" s="110">
        <v>0</v>
      </c>
      <c r="W4" s="110">
        <v>1</v>
      </c>
      <c r="X4" s="110">
        <v>0</v>
      </c>
      <c r="Y4" s="110">
        <v>0</v>
      </c>
      <c r="Z4" s="110">
        <v>1</v>
      </c>
      <c r="AA4" s="110">
        <v>0</v>
      </c>
      <c r="AB4" s="110">
        <v>0</v>
      </c>
      <c r="AC4" s="110">
        <v>1</v>
      </c>
      <c r="AD4" s="110">
        <v>1</v>
      </c>
      <c r="AE4" s="110">
        <v>0</v>
      </c>
      <c r="AF4" s="112">
        <v>0</v>
      </c>
      <c r="AG4" s="701">
        <f t="shared" si="0"/>
        <v>11</v>
      </c>
    </row>
    <row r="5" spans="1:33" x14ac:dyDescent="0.25">
      <c r="A5" s="162" t="s">
        <v>329</v>
      </c>
      <c r="B5" s="110">
        <v>0</v>
      </c>
      <c r="C5" s="110">
        <v>1</v>
      </c>
      <c r="D5" s="110">
        <v>0</v>
      </c>
      <c r="E5" s="110">
        <v>3</v>
      </c>
      <c r="F5" s="110">
        <v>1</v>
      </c>
      <c r="G5" s="110">
        <v>4</v>
      </c>
      <c r="H5" s="110">
        <v>0</v>
      </c>
      <c r="I5" s="110">
        <v>0</v>
      </c>
      <c r="J5" s="110">
        <v>1</v>
      </c>
      <c r="K5" s="110">
        <v>2</v>
      </c>
      <c r="L5" s="110">
        <v>2</v>
      </c>
      <c r="M5" s="110">
        <v>3</v>
      </c>
      <c r="N5" s="110">
        <v>2</v>
      </c>
      <c r="O5" s="110">
        <v>0</v>
      </c>
      <c r="P5" s="110">
        <v>1</v>
      </c>
      <c r="Q5" s="110">
        <v>1</v>
      </c>
      <c r="R5" s="110">
        <v>1</v>
      </c>
      <c r="S5" s="110">
        <v>0</v>
      </c>
      <c r="T5" s="110">
        <v>0</v>
      </c>
      <c r="U5" s="110">
        <v>2</v>
      </c>
      <c r="V5" s="110">
        <v>0</v>
      </c>
      <c r="W5" s="110">
        <v>0</v>
      </c>
      <c r="X5" s="110">
        <v>2</v>
      </c>
      <c r="Y5" s="110">
        <v>1</v>
      </c>
      <c r="Z5" s="110">
        <v>1</v>
      </c>
      <c r="AA5" s="110">
        <v>0</v>
      </c>
      <c r="AB5" s="110">
        <v>2</v>
      </c>
      <c r="AC5" s="110">
        <v>0</v>
      </c>
      <c r="AD5" s="110">
        <v>0</v>
      </c>
      <c r="AE5" s="110">
        <v>4</v>
      </c>
      <c r="AF5" s="112">
        <v>0</v>
      </c>
      <c r="AG5" s="701">
        <f t="shared" si="0"/>
        <v>34</v>
      </c>
    </row>
    <row r="6" spans="1:33" x14ac:dyDescent="0.25">
      <c r="A6" s="162" t="s">
        <v>330</v>
      </c>
      <c r="B6" s="110">
        <v>0</v>
      </c>
      <c r="C6" s="110">
        <v>0</v>
      </c>
      <c r="D6" s="110">
        <v>0</v>
      </c>
      <c r="E6" s="110">
        <v>0</v>
      </c>
      <c r="F6" s="110">
        <v>0</v>
      </c>
      <c r="G6" s="110">
        <v>0</v>
      </c>
      <c r="H6" s="110">
        <v>0</v>
      </c>
      <c r="I6" s="110">
        <v>0</v>
      </c>
      <c r="J6" s="110">
        <v>0</v>
      </c>
      <c r="K6" s="110">
        <v>0</v>
      </c>
      <c r="L6" s="110">
        <v>0</v>
      </c>
      <c r="M6" s="110">
        <v>0</v>
      </c>
      <c r="N6" s="110">
        <v>0</v>
      </c>
      <c r="O6" s="110">
        <v>0</v>
      </c>
      <c r="P6" s="110">
        <v>0</v>
      </c>
      <c r="Q6" s="110">
        <v>0</v>
      </c>
      <c r="R6" s="110">
        <v>0</v>
      </c>
      <c r="S6" s="110">
        <v>0</v>
      </c>
      <c r="T6" s="110">
        <v>0</v>
      </c>
      <c r="U6" s="110">
        <v>0</v>
      </c>
      <c r="V6" s="110">
        <v>0</v>
      </c>
      <c r="W6" s="110">
        <v>0</v>
      </c>
      <c r="X6" s="110">
        <v>0</v>
      </c>
      <c r="Y6" s="110">
        <v>0</v>
      </c>
      <c r="Z6" s="110">
        <v>0</v>
      </c>
      <c r="AA6" s="110">
        <v>0</v>
      </c>
      <c r="AB6" s="110">
        <v>0</v>
      </c>
      <c r="AC6" s="110">
        <v>0</v>
      </c>
      <c r="AD6" s="110">
        <v>0</v>
      </c>
      <c r="AE6" s="110">
        <v>0</v>
      </c>
      <c r="AF6" s="112">
        <v>0</v>
      </c>
      <c r="AG6" s="701">
        <f t="shared" si="0"/>
        <v>0</v>
      </c>
    </row>
    <row r="7" spans="1:33" x14ac:dyDescent="0.25">
      <c r="A7" s="163" t="s">
        <v>331</v>
      </c>
      <c r="B7" s="123">
        <v>1</v>
      </c>
      <c r="C7" s="123">
        <v>1</v>
      </c>
      <c r="D7" s="123">
        <v>0</v>
      </c>
      <c r="E7" s="123">
        <v>3</v>
      </c>
      <c r="F7" s="123">
        <v>1</v>
      </c>
      <c r="G7" s="123">
        <v>5</v>
      </c>
      <c r="H7" s="123">
        <v>0</v>
      </c>
      <c r="I7" s="123">
        <v>0</v>
      </c>
      <c r="J7" s="123">
        <v>1</v>
      </c>
      <c r="K7" s="123">
        <v>3</v>
      </c>
      <c r="L7" s="123">
        <v>0</v>
      </c>
      <c r="M7" s="123">
        <v>4</v>
      </c>
      <c r="N7" s="123">
        <v>3</v>
      </c>
      <c r="O7" s="123">
        <v>0</v>
      </c>
      <c r="P7" s="123">
        <v>0</v>
      </c>
      <c r="Q7" s="123">
        <v>1</v>
      </c>
      <c r="R7" s="123">
        <v>2</v>
      </c>
      <c r="S7" s="123">
        <v>0</v>
      </c>
      <c r="T7" s="123">
        <v>0</v>
      </c>
      <c r="U7" s="123">
        <v>2</v>
      </c>
      <c r="V7" s="123">
        <v>0</v>
      </c>
      <c r="W7" s="123">
        <v>0</v>
      </c>
      <c r="X7" s="123">
        <v>2</v>
      </c>
      <c r="Y7" s="123">
        <v>1</v>
      </c>
      <c r="Z7" s="123">
        <v>0</v>
      </c>
      <c r="AA7" s="123">
        <v>0</v>
      </c>
      <c r="AB7" s="123">
        <v>1</v>
      </c>
      <c r="AC7" s="123">
        <v>0</v>
      </c>
      <c r="AD7" s="123">
        <v>0</v>
      </c>
      <c r="AE7" s="123">
        <v>0</v>
      </c>
      <c r="AF7" s="125">
        <v>1</v>
      </c>
      <c r="AG7" s="702">
        <f t="shared" si="0"/>
        <v>32</v>
      </c>
    </row>
    <row r="8" spans="1:33" x14ac:dyDescent="0.25">
      <c r="A8" s="163" t="s">
        <v>332</v>
      </c>
      <c r="B8" s="123">
        <v>0</v>
      </c>
      <c r="C8" s="123">
        <v>1</v>
      </c>
      <c r="D8" s="123">
        <v>0</v>
      </c>
      <c r="E8" s="123">
        <v>1</v>
      </c>
      <c r="F8" s="123">
        <v>2</v>
      </c>
      <c r="G8" s="123">
        <v>3</v>
      </c>
      <c r="H8" s="123">
        <v>1</v>
      </c>
      <c r="I8" s="123">
        <v>0</v>
      </c>
      <c r="J8" s="123">
        <v>1</v>
      </c>
      <c r="K8" s="123">
        <v>1</v>
      </c>
      <c r="L8" s="123">
        <v>2</v>
      </c>
      <c r="M8" s="123">
        <v>2</v>
      </c>
      <c r="N8" s="123">
        <v>6</v>
      </c>
      <c r="O8" s="123">
        <v>0</v>
      </c>
      <c r="P8" s="123">
        <v>0</v>
      </c>
      <c r="Q8" s="123">
        <v>1</v>
      </c>
      <c r="R8" s="123">
        <v>0</v>
      </c>
      <c r="S8" s="123">
        <v>2</v>
      </c>
      <c r="T8" s="123">
        <v>0</v>
      </c>
      <c r="U8" s="123">
        <v>0</v>
      </c>
      <c r="V8" s="123">
        <v>0</v>
      </c>
      <c r="W8" s="123">
        <v>0</v>
      </c>
      <c r="X8" s="123">
        <v>1</v>
      </c>
      <c r="Y8" s="123">
        <v>2</v>
      </c>
      <c r="Z8" s="123">
        <v>0</v>
      </c>
      <c r="AA8" s="123">
        <v>1</v>
      </c>
      <c r="AB8" s="123">
        <v>0</v>
      </c>
      <c r="AC8" s="123">
        <v>0</v>
      </c>
      <c r="AD8" s="123">
        <v>0</v>
      </c>
      <c r="AE8" s="123">
        <v>0</v>
      </c>
      <c r="AF8" s="125">
        <v>2</v>
      </c>
      <c r="AG8" s="702">
        <f>SUM(B8:AF8)</f>
        <v>29</v>
      </c>
    </row>
    <row r="9" spans="1:33" x14ac:dyDescent="0.25">
      <c r="A9" s="163" t="s">
        <v>333</v>
      </c>
      <c r="B9" s="123">
        <v>0</v>
      </c>
      <c r="C9" s="123">
        <v>0</v>
      </c>
      <c r="D9" s="123">
        <v>0</v>
      </c>
      <c r="E9" s="123">
        <v>0</v>
      </c>
      <c r="F9" s="123">
        <v>0</v>
      </c>
      <c r="G9" s="123">
        <v>0</v>
      </c>
      <c r="H9" s="123">
        <v>0</v>
      </c>
      <c r="I9" s="123">
        <v>0</v>
      </c>
      <c r="J9" s="123">
        <v>1</v>
      </c>
      <c r="K9" s="123">
        <v>0</v>
      </c>
      <c r="L9" s="123">
        <v>0</v>
      </c>
      <c r="M9" s="123">
        <v>0</v>
      </c>
      <c r="N9" s="123">
        <v>0</v>
      </c>
      <c r="O9" s="123">
        <v>0</v>
      </c>
      <c r="P9" s="123">
        <v>0</v>
      </c>
      <c r="Q9" s="123">
        <v>0</v>
      </c>
      <c r="R9" s="123">
        <v>0</v>
      </c>
      <c r="S9" s="123">
        <v>0</v>
      </c>
      <c r="T9" s="123">
        <v>0</v>
      </c>
      <c r="U9" s="123">
        <v>0</v>
      </c>
      <c r="V9" s="123">
        <v>0</v>
      </c>
      <c r="W9" s="123">
        <v>0</v>
      </c>
      <c r="X9" s="123">
        <v>0</v>
      </c>
      <c r="Y9" s="123">
        <v>0</v>
      </c>
      <c r="Z9" s="123">
        <v>0</v>
      </c>
      <c r="AA9" s="123">
        <v>0</v>
      </c>
      <c r="AB9" s="123">
        <v>0</v>
      </c>
      <c r="AC9" s="123">
        <v>0</v>
      </c>
      <c r="AD9" s="123">
        <v>0</v>
      </c>
      <c r="AE9" s="123">
        <v>0</v>
      </c>
      <c r="AF9" s="125">
        <v>0</v>
      </c>
      <c r="AG9" s="702">
        <f t="shared" si="0"/>
        <v>1</v>
      </c>
    </row>
    <row r="10" spans="1:33" x14ac:dyDescent="0.25">
      <c r="A10" s="164" t="s">
        <v>334</v>
      </c>
      <c r="B10" s="141">
        <v>0</v>
      </c>
      <c r="C10" s="141">
        <v>0</v>
      </c>
      <c r="D10" s="141">
        <v>2</v>
      </c>
      <c r="E10" s="141">
        <v>0</v>
      </c>
      <c r="F10" s="141">
        <v>0</v>
      </c>
      <c r="G10" s="141">
        <v>2</v>
      </c>
      <c r="H10" s="141">
        <v>0</v>
      </c>
      <c r="I10" s="141">
        <v>0</v>
      </c>
      <c r="J10" s="141">
        <v>1</v>
      </c>
      <c r="K10" s="141">
        <v>1</v>
      </c>
      <c r="L10" s="141">
        <v>0</v>
      </c>
      <c r="M10" s="141">
        <v>1</v>
      </c>
      <c r="N10" s="141">
        <v>5</v>
      </c>
      <c r="O10" s="141">
        <v>0</v>
      </c>
      <c r="P10" s="141">
        <v>0</v>
      </c>
      <c r="Q10" s="141">
        <v>0</v>
      </c>
      <c r="R10" s="141">
        <v>0</v>
      </c>
      <c r="S10" s="141">
        <v>2</v>
      </c>
      <c r="T10" s="141">
        <v>1</v>
      </c>
      <c r="U10" s="141">
        <v>2</v>
      </c>
      <c r="V10" s="141">
        <v>0</v>
      </c>
      <c r="W10" s="141">
        <v>0</v>
      </c>
      <c r="X10" s="141">
        <v>0</v>
      </c>
      <c r="Y10" s="141">
        <v>0</v>
      </c>
      <c r="Z10" s="141">
        <v>0</v>
      </c>
      <c r="AA10" s="141">
        <v>0</v>
      </c>
      <c r="AB10" s="141">
        <v>0</v>
      </c>
      <c r="AC10" s="141">
        <v>2</v>
      </c>
      <c r="AD10" s="141">
        <v>0</v>
      </c>
      <c r="AE10" s="141">
        <v>0</v>
      </c>
      <c r="AF10" s="143">
        <v>1</v>
      </c>
      <c r="AG10" s="703">
        <f t="shared" si="0"/>
        <v>20</v>
      </c>
    </row>
    <row r="11" spans="1:33" x14ac:dyDescent="0.25">
      <c r="A11" s="164" t="s">
        <v>335</v>
      </c>
      <c r="B11" s="693">
        <v>0</v>
      </c>
      <c r="C11" s="693">
        <v>0</v>
      </c>
      <c r="D11" s="693">
        <v>62109</v>
      </c>
      <c r="E11" s="693">
        <v>2271</v>
      </c>
      <c r="F11" s="693">
        <v>0</v>
      </c>
      <c r="G11" s="693">
        <v>47633</v>
      </c>
      <c r="H11" s="693">
        <v>0</v>
      </c>
      <c r="I11" s="693">
        <v>0</v>
      </c>
      <c r="J11" s="693">
        <v>23541</v>
      </c>
      <c r="K11" s="693">
        <v>4996</v>
      </c>
      <c r="L11" s="693">
        <v>-2168</v>
      </c>
      <c r="M11" s="693">
        <v>24153</v>
      </c>
      <c r="N11" s="693">
        <v>146556</v>
      </c>
      <c r="O11" s="693">
        <v>0</v>
      </c>
      <c r="P11" s="693">
        <v>0</v>
      </c>
      <c r="Q11" s="693">
        <v>0</v>
      </c>
      <c r="R11" s="693">
        <v>0</v>
      </c>
      <c r="S11" s="693">
        <v>34076</v>
      </c>
      <c r="T11" s="693">
        <v>5263</v>
      </c>
      <c r="U11" s="693">
        <v>30920</v>
      </c>
      <c r="V11" s="693">
        <v>0</v>
      </c>
      <c r="W11" s="693">
        <v>0</v>
      </c>
      <c r="X11" s="693">
        <v>0</v>
      </c>
      <c r="Y11" s="693">
        <v>0</v>
      </c>
      <c r="Z11" s="693">
        <v>0</v>
      </c>
      <c r="AA11" s="693">
        <v>0</v>
      </c>
      <c r="AB11" s="693">
        <v>0</v>
      </c>
      <c r="AC11" s="693">
        <v>13864</v>
      </c>
      <c r="AD11" s="1039">
        <v>0</v>
      </c>
      <c r="AE11" s="1039">
        <v>2800</v>
      </c>
      <c r="AF11" s="1040">
        <v>11365</v>
      </c>
      <c r="AG11" s="704">
        <f t="shared" si="0"/>
        <v>407379</v>
      </c>
    </row>
    <row r="12" spans="1:33" x14ac:dyDescent="0.25">
      <c r="A12" s="164" t="s">
        <v>336</v>
      </c>
      <c r="B12" s="141">
        <v>0</v>
      </c>
      <c r="C12" s="141">
        <v>0</v>
      </c>
      <c r="D12" s="141">
        <v>0</v>
      </c>
      <c r="E12" s="141">
        <v>0</v>
      </c>
      <c r="F12" s="141">
        <v>0</v>
      </c>
      <c r="G12" s="141">
        <v>0</v>
      </c>
      <c r="H12" s="141">
        <v>0</v>
      </c>
      <c r="I12" s="141">
        <v>0</v>
      </c>
      <c r="J12" s="141">
        <v>0</v>
      </c>
      <c r="K12" s="141">
        <v>0</v>
      </c>
      <c r="L12" s="141">
        <v>1</v>
      </c>
      <c r="M12" s="141">
        <v>0</v>
      </c>
      <c r="N12" s="141">
        <v>1</v>
      </c>
      <c r="O12" s="141">
        <v>0</v>
      </c>
      <c r="P12" s="141">
        <v>0</v>
      </c>
      <c r="Q12" s="141">
        <v>0</v>
      </c>
      <c r="R12" s="141">
        <v>0</v>
      </c>
      <c r="S12" s="141">
        <v>0</v>
      </c>
      <c r="T12" s="141">
        <v>0</v>
      </c>
      <c r="U12" s="141">
        <v>0</v>
      </c>
      <c r="V12" s="141">
        <v>0</v>
      </c>
      <c r="W12" s="141">
        <v>0</v>
      </c>
      <c r="X12" s="141">
        <v>0</v>
      </c>
      <c r="Y12" s="141">
        <v>0</v>
      </c>
      <c r="Z12" s="141">
        <v>0</v>
      </c>
      <c r="AA12" s="141">
        <v>0</v>
      </c>
      <c r="AB12" s="141">
        <v>0</v>
      </c>
      <c r="AC12" s="141">
        <v>0</v>
      </c>
      <c r="AD12" s="1029">
        <v>0</v>
      </c>
      <c r="AE12" s="1029">
        <v>0</v>
      </c>
      <c r="AF12" s="143">
        <v>1</v>
      </c>
      <c r="AG12" s="703">
        <f t="shared" si="0"/>
        <v>3</v>
      </c>
    </row>
    <row r="13" spans="1:33" x14ac:dyDescent="0.25">
      <c r="A13" s="164" t="s">
        <v>338</v>
      </c>
      <c r="B13" s="137">
        <v>0</v>
      </c>
      <c r="C13" s="137">
        <v>0</v>
      </c>
      <c r="D13" s="137">
        <v>0</v>
      </c>
      <c r="E13" s="137">
        <v>0</v>
      </c>
      <c r="F13" s="137">
        <v>0</v>
      </c>
      <c r="G13" s="137">
        <v>0</v>
      </c>
      <c r="H13" s="137">
        <v>0</v>
      </c>
      <c r="I13" s="137">
        <v>0</v>
      </c>
      <c r="J13" s="137">
        <v>0</v>
      </c>
      <c r="K13" s="137">
        <v>0</v>
      </c>
      <c r="L13" s="137">
        <v>54378</v>
      </c>
      <c r="M13" s="137">
        <v>0</v>
      </c>
      <c r="N13" s="137">
        <v>34577</v>
      </c>
      <c r="O13" s="137">
        <v>0</v>
      </c>
      <c r="P13" s="137">
        <v>0</v>
      </c>
      <c r="Q13" s="137">
        <v>0</v>
      </c>
      <c r="R13" s="137">
        <v>0</v>
      </c>
      <c r="S13" s="137">
        <v>0</v>
      </c>
      <c r="T13" s="137">
        <v>0</v>
      </c>
      <c r="U13" s="137">
        <v>0</v>
      </c>
      <c r="V13" s="137">
        <v>0</v>
      </c>
      <c r="W13" s="137">
        <v>0</v>
      </c>
      <c r="X13" s="137">
        <v>0</v>
      </c>
      <c r="Y13" s="137">
        <v>0</v>
      </c>
      <c r="Z13" s="137">
        <v>0</v>
      </c>
      <c r="AA13" s="137">
        <v>0</v>
      </c>
      <c r="AB13" s="137">
        <v>0</v>
      </c>
      <c r="AC13" s="137">
        <v>0</v>
      </c>
      <c r="AD13" s="1030">
        <v>0</v>
      </c>
      <c r="AE13" s="1030">
        <v>0</v>
      </c>
      <c r="AF13" s="139">
        <v>5252</v>
      </c>
      <c r="AG13" s="704">
        <f t="shared" si="0"/>
        <v>94207</v>
      </c>
    </row>
    <row r="14" spans="1:33" x14ac:dyDescent="0.25">
      <c r="A14" s="164" t="s">
        <v>339</v>
      </c>
      <c r="B14" s="141">
        <v>0</v>
      </c>
      <c r="C14" s="141">
        <v>0</v>
      </c>
      <c r="D14" s="141">
        <v>2</v>
      </c>
      <c r="E14" s="141">
        <v>0</v>
      </c>
      <c r="F14" s="141">
        <v>0</v>
      </c>
      <c r="G14" s="141">
        <v>2</v>
      </c>
      <c r="H14" s="141">
        <v>0</v>
      </c>
      <c r="I14" s="141">
        <v>0</v>
      </c>
      <c r="J14" s="141">
        <v>1</v>
      </c>
      <c r="K14" s="141">
        <v>1</v>
      </c>
      <c r="L14" s="141">
        <v>-1</v>
      </c>
      <c r="M14" s="141">
        <v>1</v>
      </c>
      <c r="N14" s="141">
        <v>4</v>
      </c>
      <c r="O14" s="141">
        <v>0</v>
      </c>
      <c r="P14" s="141">
        <v>0</v>
      </c>
      <c r="Q14" s="141">
        <v>0</v>
      </c>
      <c r="R14" s="141">
        <v>0</v>
      </c>
      <c r="S14" s="141">
        <v>2</v>
      </c>
      <c r="T14" s="141">
        <v>1</v>
      </c>
      <c r="U14" s="141">
        <v>2</v>
      </c>
      <c r="V14" s="141">
        <v>0</v>
      </c>
      <c r="W14" s="141">
        <v>0</v>
      </c>
      <c r="X14" s="141">
        <v>0</v>
      </c>
      <c r="Y14" s="141">
        <v>0</v>
      </c>
      <c r="Z14" s="141">
        <v>0</v>
      </c>
      <c r="AA14" s="141">
        <v>0</v>
      </c>
      <c r="AB14" s="141">
        <v>0</v>
      </c>
      <c r="AC14" s="141">
        <v>2</v>
      </c>
      <c r="AD14" s="141">
        <v>0</v>
      </c>
      <c r="AE14" s="141">
        <v>0</v>
      </c>
      <c r="AF14" s="143">
        <v>0</v>
      </c>
      <c r="AG14" s="705">
        <f>AG10-AG12</f>
        <v>17</v>
      </c>
    </row>
    <row r="15" spans="1:33" x14ac:dyDescent="0.25">
      <c r="A15" s="183" t="s">
        <v>340</v>
      </c>
      <c r="B15" s="137">
        <v>0</v>
      </c>
      <c r="C15" s="137">
        <v>0</v>
      </c>
      <c r="D15" s="137">
        <v>62109</v>
      </c>
      <c r="E15" s="137">
        <v>2271</v>
      </c>
      <c r="F15" s="137">
        <v>0</v>
      </c>
      <c r="G15" s="137">
        <v>47633</v>
      </c>
      <c r="H15" s="137">
        <v>0</v>
      </c>
      <c r="I15" s="137">
        <v>0</v>
      </c>
      <c r="J15" s="137">
        <v>23541</v>
      </c>
      <c r="K15" s="137">
        <v>4996</v>
      </c>
      <c r="L15" s="137">
        <v>-56546</v>
      </c>
      <c r="M15" s="137">
        <v>24153</v>
      </c>
      <c r="N15" s="137">
        <v>111979</v>
      </c>
      <c r="O15" s="137">
        <v>0</v>
      </c>
      <c r="P15" s="137">
        <v>0</v>
      </c>
      <c r="Q15" s="137">
        <v>0</v>
      </c>
      <c r="R15" s="137">
        <v>0</v>
      </c>
      <c r="S15" s="137">
        <v>34076</v>
      </c>
      <c r="T15" s="137">
        <v>5263</v>
      </c>
      <c r="U15" s="137">
        <v>30920</v>
      </c>
      <c r="V15" s="137">
        <v>0</v>
      </c>
      <c r="W15" s="137">
        <v>0</v>
      </c>
      <c r="X15" s="137">
        <v>0</v>
      </c>
      <c r="Y15" s="137">
        <v>0</v>
      </c>
      <c r="Z15" s="137">
        <v>0</v>
      </c>
      <c r="AA15" s="137">
        <v>0</v>
      </c>
      <c r="AB15" s="137">
        <v>0</v>
      </c>
      <c r="AC15" s="137">
        <v>13864</v>
      </c>
      <c r="AD15" s="137">
        <v>0</v>
      </c>
      <c r="AE15" s="137">
        <v>2800</v>
      </c>
      <c r="AF15" s="139">
        <v>6113</v>
      </c>
      <c r="AG15" s="706">
        <f>AG11-AG13</f>
        <v>313172</v>
      </c>
    </row>
    <row r="16" spans="1:33" x14ac:dyDescent="0.25">
      <c r="A16" s="664"/>
      <c r="B16" s="707"/>
      <c r="C16" s="707"/>
      <c r="D16" s="707"/>
      <c r="E16" s="707"/>
      <c r="F16" s="707"/>
      <c r="G16" s="707"/>
      <c r="H16" s="707"/>
      <c r="I16" s="707"/>
      <c r="J16" s="707"/>
      <c r="K16" s="707"/>
      <c r="L16" s="707"/>
      <c r="M16" s="707"/>
      <c r="N16" s="708"/>
      <c r="O16" s="708"/>
      <c r="P16" s="708"/>
      <c r="Q16" s="708"/>
      <c r="R16" s="708"/>
      <c r="S16" s="708"/>
      <c r="T16" s="708"/>
      <c r="U16" s="708"/>
      <c r="V16" s="708"/>
      <c r="W16" s="708"/>
      <c r="X16" s="708"/>
      <c r="Y16" s="708"/>
      <c r="Z16" s="708"/>
      <c r="AA16" s="708"/>
      <c r="AB16" s="708"/>
      <c r="AC16" s="708"/>
      <c r="AD16" s="708"/>
      <c r="AE16" s="708"/>
      <c r="AF16" s="708"/>
      <c r="AG16" s="709"/>
    </row>
    <row r="17" spans="1:33" ht="23.25" x14ac:dyDescent="0.25">
      <c r="A17" s="660">
        <v>2024</v>
      </c>
      <c r="B17" s="619">
        <v>43435</v>
      </c>
      <c r="C17" s="575">
        <v>43436</v>
      </c>
      <c r="D17" s="575">
        <v>43437</v>
      </c>
      <c r="E17" s="575">
        <v>43438</v>
      </c>
      <c r="F17" s="575">
        <v>43439</v>
      </c>
      <c r="G17" s="575">
        <v>43440</v>
      </c>
      <c r="H17" s="575">
        <v>43441</v>
      </c>
      <c r="I17" s="575">
        <v>43442</v>
      </c>
      <c r="J17" s="575">
        <v>43443</v>
      </c>
      <c r="K17" s="575">
        <v>43444</v>
      </c>
      <c r="L17" s="575">
        <v>43445</v>
      </c>
      <c r="M17" s="575">
        <v>43446</v>
      </c>
      <c r="N17" s="575">
        <v>43447</v>
      </c>
      <c r="O17" s="575">
        <v>43448</v>
      </c>
      <c r="P17" s="575">
        <v>43449</v>
      </c>
      <c r="Q17" s="575">
        <v>43450</v>
      </c>
      <c r="R17" s="575">
        <v>43451</v>
      </c>
      <c r="S17" s="575">
        <v>43452</v>
      </c>
      <c r="T17" s="575">
        <v>43453</v>
      </c>
      <c r="U17" s="575">
        <v>43454</v>
      </c>
      <c r="V17" s="575">
        <v>43455</v>
      </c>
      <c r="W17" s="575">
        <v>43456</v>
      </c>
      <c r="X17" s="575">
        <v>43457</v>
      </c>
      <c r="Y17" s="575">
        <v>43458</v>
      </c>
      <c r="Z17" s="575">
        <v>43459</v>
      </c>
      <c r="AA17" s="575">
        <v>43460</v>
      </c>
      <c r="AB17" s="575">
        <v>43461</v>
      </c>
      <c r="AC17" s="576">
        <v>43462</v>
      </c>
      <c r="AD17" s="576">
        <v>43463</v>
      </c>
      <c r="AE17" s="576">
        <v>43464</v>
      </c>
      <c r="AF17" s="576">
        <v>43465</v>
      </c>
      <c r="AG17" s="577" t="s">
        <v>344</v>
      </c>
    </row>
    <row r="18" spans="1:33" x14ac:dyDescent="0.25">
      <c r="A18" s="170" t="s">
        <v>110</v>
      </c>
      <c r="B18" s="171"/>
      <c r="C18" s="172"/>
      <c r="D18" s="172"/>
      <c r="E18" s="172"/>
      <c r="F18" s="172"/>
      <c r="G18" s="172"/>
      <c r="H18" s="172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A18" s="172"/>
      <c r="AB18" s="172"/>
      <c r="AC18" s="172"/>
      <c r="AD18" s="172"/>
      <c r="AE18" s="172"/>
      <c r="AF18" s="173"/>
      <c r="AG18" s="701">
        <f>SUM(B18:AF18)</f>
        <v>0</v>
      </c>
    </row>
    <row r="19" spans="1:33" x14ac:dyDescent="0.25">
      <c r="A19" s="162" t="s">
        <v>327</v>
      </c>
      <c r="B19" s="167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2"/>
      <c r="AG19" s="701">
        <f t="shared" ref="AG19:AG23" si="1">SUM(B19:AF19)</f>
        <v>0</v>
      </c>
    </row>
    <row r="20" spans="1:33" x14ac:dyDescent="0.25">
      <c r="A20" s="162" t="s">
        <v>328</v>
      </c>
      <c r="B20" s="167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2"/>
      <c r="AG20" s="701">
        <f t="shared" si="1"/>
        <v>0</v>
      </c>
    </row>
    <row r="21" spans="1:33" x14ac:dyDescent="0.25">
      <c r="A21" s="162" t="s">
        <v>329</v>
      </c>
      <c r="B21" s="167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2"/>
      <c r="AG21" s="701">
        <f t="shared" si="1"/>
        <v>0</v>
      </c>
    </row>
    <row r="22" spans="1:33" x14ac:dyDescent="0.25">
      <c r="A22" s="162" t="s">
        <v>330</v>
      </c>
      <c r="B22" s="167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701">
        <f t="shared" si="1"/>
        <v>0</v>
      </c>
    </row>
    <row r="23" spans="1:33" x14ac:dyDescent="0.25">
      <c r="A23" s="163" t="s">
        <v>331</v>
      </c>
      <c r="B23" s="198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5"/>
      <c r="AG23" s="702">
        <f t="shared" si="1"/>
        <v>0</v>
      </c>
    </row>
    <row r="24" spans="1:33" x14ac:dyDescent="0.25">
      <c r="A24" s="163" t="s">
        <v>332</v>
      </c>
      <c r="B24" s="198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5"/>
      <c r="AG24" s="702">
        <f>SUM(B24:AF24)</f>
        <v>0</v>
      </c>
    </row>
    <row r="25" spans="1:33" x14ac:dyDescent="0.25">
      <c r="A25" s="163" t="s">
        <v>333</v>
      </c>
      <c r="B25" s="198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702">
        <f t="shared" ref="AG25:AG29" si="2">SUM(B25:AF25)</f>
        <v>0</v>
      </c>
    </row>
    <row r="26" spans="1:33" x14ac:dyDescent="0.25">
      <c r="A26" s="164" t="s">
        <v>334</v>
      </c>
      <c r="B26" s="168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3"/>
      <c r="AG26" s="703">
        <f t="shared" si="2"/>
        <v>0</v>
      </c>
    </row>
    <row r="27" spans="1:33" x14ac:dyDescent="0.25">
      <c r="A27" s="164" t="s">
        <v>335</v>
      </c>
      <c r="B27" s="620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9"/>
      <c r="AG27" s="704">
        <f t="shared" si="2"/>
        <v>0</v>
      </c>
    </row>
    <row r="28" spans="1:33" x14ac:dyDescent="0.25">
      <c r="A28" s="164" t="s">
        <v>336</v>
      </c>
      <c r="B28" s="168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703">
        <f t="shared" si="2"/>
        <v>0</v>
      </c>
    </row>
    <row r="29" spans="1:33" x14ac:dyDescent="0.25">
      <c r="A29" s="164" t="s">
        <v>338</v>
      </c>
      <c r="B29" s="620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137"/>
      <c r="AD29" s="137"/>
      <c r="AE29" s="137"/>
      <c r="AF29" s="137"/>
      <c r="AG29" s="704">
        <f t="shared" si="2"/>
        <v>0</v>
      </c>
    </row>
    <row r="30" spans="1:33" x14ac:dyDescent="0.25">
      <c r="A30" s="164" t="s">
        <v>339</v>
      </c>
      <c r="B30" s="168"/>
      <c r="C30" s="141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705">
        <f>AG26-AG28</f>
        <v>0</v>
      </c>
    </row>
    <row r="31" spans="1:33" x14ac:dyDescent="0.25">
      <c r="A31" s="183" t="s">
        <v>340</v>
      </c>
      <c r="B31" s="710"/>
      <c r="C31" s="700"/>
      <c r="D31" s="700"/>
      <c r="E31" s="700"/>
      <c r="F31" s="700"/>
      <c r="G31" s="700"/>
      <c r="H31" s="700"/>
      <c r="I31" s="700"/>
      <c r="J31" s="700"/>
      <c r="K31" s="700"/>
      <c r="L31" s="700"/>
      <c r="M31" s="700"/>
      <c r="N31" s="700"/>
      <c r="O31" s="700"/>
      <c r="P31" s="700"/>
      <c r="Q31" s="700"/>
      <c r="R31" s="700"/>
      <c r="S31" s="700"/>
      <c r="T31" s="700"/>
      <c r="U31" s="700"/>
      <c r="V31" s="700"/>
      <c r="W31" s="700"/>
      <c r="X31" s="700"/>
      <c r="Y31" s="700"/>
      <c r="Z31" s="700"/>
      <c r="AA31" s="700"/>
      <c r="AB31" s="700"/>
      <c r="AC31" s="700"/>
      <c r="AD31" s="700"/>
      <c r="AE31" s="700"/>
      <c r="AF31" s="700"/>
      <c r="AG31" s="706">
        <f>AG27-AG29</f>
        <v>0</v>
      </c>
    </row>
    <row r="32" spans="1:33" x14ac:dyDescent="0.25">
      <c r="A32" s="669"/>
      <c r="B32" s="572"/>
      <c r="C32" s="572"/>
      <c r="D32" s="572"/>
      <c r="E32" s="572"/>
      <c r="F32" s="572"/>
      <c r="G32" s="572"/>
      <c r="H32" s="572"/>
      <c r="I32" s="572"/>
      <c r="J32" s="572"/>
      <c r="K32" s="572"/>
      <c r="L32" s="572"/>
      <c r="M32" s="572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  <c r="AA32" s="174"/>
      <c r="AB32" s="174"/>
      <c r="AC32" s="174"/>
      <c r="AD32" s="174"/>
      <c r="AE32" s="174"/>
      <c r="AF32" s="174"/>
      <c r="AG32" s="711"/>
    </row>
    <row r="33" spans="1:33" ht="23.25" x14ac:dyDescent="0.25">
      <c r="A33" s="672" t="s">
        <v>347</v>
      </c>
      <c r="B33" s="619">
        <v>43435</v>
      </c>
      <c r="C33" s="575">
        <v>43436</v>
      </c>
      <c r="D33" s="575">
        <v>43437</v>
      </c>
      <c r="E33" s="575">
        <v>43438</v>
      </c>
      <c r="F33" s="575">
        <v>43439</v>
      </c>
      <c r="G33" s="575">
        <v>43440</v>
      </c>
      <c r="H33" s="575">
        <v>43441</v>
      </c>
      <c r="I33" s="575">
        <v>43442</v>
      </c>
      <c r="J33" s="575">
        <v>43443</v>
      </c>
      <c r="K33" s="575">
        <v>43444</v>
      </c>
      <c r="L33" s="575">
        <v>43445</v>
      </c>
      <c r="M33" s="575">
        <v>43446</v>
      </c>
      <c r="N33" s="575">
        <v>43447</v>
      </c>
      <c r="O33" s="575">
        <v>43448</v>
      </c>
      <c r="P33" s="575">
        <v>43449</v>
      </c>
      <c r="Q33" s="575">
        <v>43450</v>
      </c>
      <c r="R33" s="575">
        <v>43451</v>
      </c>
      <c r="S33" s="575">
        <v>43452</v>
      </c>
      <c r="T33" s="575">
        <v>43453</v>
      </c>
      <c r="U33" s="575">
        <v>43454</v>
      </c>
      <c r="V33" s="575">
        <v>43455</v>
      </c>
      <c r="W33" s="575">
        <v>43456</v>
      </c>
      <c r="X33" s="575">
        <v>43457</v>
      </c>
      <c r="Y33" s="575">
        <v>43458</v>
      </c>
      <c r="Z33" s="575">
        <v>43459</v>
      </c>
      <c r="AA33" s="575">
        <v>43460</v>
      </c>
      <c r="AB33" s="575">
        <v>43461</v>
      </c>
      <c r="AC33" s="576">
        <v>43462</v>
      </c>
      <c r="AD33" s="576">
        <v>43463</v>
      </c>
      <c r="AE33" s="576">
        <v>43464</v>
      </c>
      <c r="AF33" s="576">
        <v>43465</v>
      </c>
      <c r="AG33" s="577" t="s">
        <v>344</v>
      </c>
    </row>
    <row r="34" spans="1:33" x14ac:dyDescent="0.25">
      <c r="A34" s="170" t="s">
        <v>110</v>
      </c>
      <c r="B34" s="621" t="e">
        <f>(B18-B2)/B2</f>
        <v>#DIV/0!</v>
      </c>
      <c r="C34" s="586">
        <f t="shared" ref="C34:AG34" si="3">(C18-C2)/C2</f>
        <v>-1</v>
      </c>
      <c r="D34" s="586" t="e">
        <f t="shared" si="3"/>
        <v>#DIV/0!</v>
      </c>
      <c r="E34" s="586">
        <f t="shared" si="3"/>
        <v>-1</v>
      </c>
      <c r="F34" s="586">
        <f t="shared" si="3"/>
        <v>-1</v>
      </c>
      <c r="G34" s="586">
        <f t="shared" si="3"/>
        <v>-1</v>
      </c>
      <c r="H34" s="586">
        <f t="shared" si="3"/>
        <v>-1</v>
      </c>
      <c r="I34" s="586" t="e">
        <f t="shared" si="3"/>
        <v>#DIV/0!</v>
      </c>
      <c r="J34" s="586">
        <f t="shared" si="3"/>
        <v>-1</v>
      </c>
      <c r="K34" s="586">
        <f t="shared" si="3"/>
        <v>-1</v>
      </c>
      <c r="L34" s="586">
        <f t="shared" si="3"/>
        <v>-1</v>
      </c>
      <c r="M34" s="586">
        <f t="shared" si="3"/>
        <v>-1</v>
      </c>
      <c r="N34" s="586">
        <f t="shared" si="3"/>
        <v>-1</v>
      </c>
      <c r="O34" s="586">
        <f t="shared" si="3"/>
        <v>-1</v>
      </c>
      <c r="P34" s="586">
        <f t="shared" si="3"/>
        <v>-1</v>
      </c>
      <c r="Q34" s="586">
        <f t="shared" si="3"/>
        <v>-1</v>
      </c>
      <c r="R34" s="586">
        <f t="shared" si="3"/>
        <v>-1</v>
      </c>
      <c r="S34" s="586" t="e">
        <f t="shared" si="3"/>
        <v>#DIV/0!</v>
      </c>
      <c r="T34" s="586">
        <f t="shared" si="3"/>
        <v>-1</v>
      </c>
      <c r="U34" s="586">
        <f t="shared" si="3"/>
        <v>-1</v>
      </c>
      <c r="V34" s="586" t="e">
        <f t="shared" si="3"/>
        <v>#DIV/0!</v>
      </c>
      <c r="W34" s="586">
        <f t="shared" si="3"/>
        <v>-1</v>
      </c>
      <c r="X34" s="586">
        <f t="shared" si="3"/>
        <v>-1</v>
      </c>
      <c r="Y34" s="586">
        <f t="shared" si="3"/>
        <v>-1</v>
      </c>
      <c r="Z34" s="586">
        <f t="shared" si="3"/>
        <v>-1</v>
      </c>
      <c r="AA34" s="586" t="e">
        <f t="shared" si="3"/>
        <v>#DIV/0!</v>
      </c>
      <c r="AB34" s="586">
        <f t="shared" si="3"/>
        <v>-1</v>
      </c>
      <c r="AC34" s="586">
        <f t="shared" si="3"/>
        <v>-1</v>
      </c>
      <c r="AD34" s="586">
        <f t="shared" si="3"/>
        <v>-1</v>
      </c>
      <c r="AE34" s="586">
        <f t="shared" si="3"/>
        <v>-1</v>
      </c>
      <c r="AF34" s="587" t="e">
        <f t="shared" si="3"/>
        <v>#DIV/0!</v>
      </c>
      <c r="AG34" s="596">
        <f t="shared" si="3"/>
        <v>-1</v>
      </c>
    </row>
    <row r="35" spans="1:33" x14ac:dyDescent="0.25">
      <c r="A35" s="163" t="s">
        <v>331</v>
      </c>
      <c r="B35" s="622">
        <f t="shared" ref="B35:AG35" si="4">(B23-B7)/B7</f>
        <v>-1</v>
      </c>
      <c r="C35" s="214">
        <f t="shared" si="4"/>
        <v>-1</v>
      </c>
      <c r="D35" s="214" t="e">
        <f t="shared" si="4"/>
        <v>#DIV/0!</v>
      </c>
      <c r="E35" s="214">
        <f t="shared" si="4"/>
        <v>-1</v>
      </c>
      <c r="F35" s="214">
        <f t="shared" si="4"/>
        <v>-1</v>
      </c>
      <c r="G35" s="214">
        <f t="shared" si="4"/>
        <v>-1</v>
      </c>
      <c r="H35" s="214" t="e">
        <f t="shared" si="4"/>
        <v>#DIV/0!</v>
      </c>
      <c r="I35" s="214" t="e">
        <f t="shared" si="4"/>
        <v>#DIV/0!</v>
      </c>
      <c r="J35" s="214">
        <f t="shared" si="4"/>
        <v>-1</v>
      </c>
      <c r="K35" s="214">
        <f>(K23-K7)/K7</f>
        <v>-1</v>
      </c>
      <c r="L35" s="214" t="e">
        <f t="shared" si="4"/>
        <v>#DIV/0!</v>
      </c>
      <c r="M35" s="214">
        <f t="shared" si="4"/>
        <v>-1</v>
      </c>
      <c r="N35" s="214">
        <f t="shared" si="4"/>
        <v>-1</v>
      </c>
      <c r="O35" s="214" t="e">
        <f t="shared" si="4"/>
        <v>#DIV/0!</v>
      </c>
      <c r="P35" s="214" t="e">
        <f t="shared" si="4"/>
        <v>#DIV/0!</v>
      </c>
      <c r="Q35" s="214">
        <f t="shared" si="4"/>
        <v>-1</v>
      </c>
      <c r="R35" s="214">
        <f t="shared" si="4"/>
        <v>-1</v>
      </c>
      <c r="S35" s="214" t="e">
        <f t="shared" si="4"/>
        <v>#DIV/0!</v>
      </c>
      <c r="T35" s="214" t="e">
        <f t="shared" si="4"/>
        <v>#DIV/0!</v>
      </c>
      <c r="U35" s="214">
        <f t="shared" si="4"/>
        <v>-1</v>
      </c>
      <c r="V35" s="214" t="e">
        <f t="shared" si="4"/>
        <v>#DIV/0!</v>
      </c>
      <c r="W35" s="214" t="e">
        <f t="shared" si="4"/>
        <v>#DIV/0!</v>
      </c>
      <c r="X35" s="214">
        <f t="shared" si="4"/>
        <v>-1</v>
      </c>
      <c r="Y35" s="214">
        <f t="shared" si="4"/>
        <v>-1</v>
      </c>
      <c r="Z35" s="214" t="e">
        <f t="shared" si="4"/>
        <v>#DIV/0!</v>
      </c>
      <c r="AA35" s="214" t="e">
        <f t="shared" si="4"/>
        <v>#DIV/0!</v>
      </c>
      <c r="AB35" s="214">
        <f t="shared" si="4"/>
        <v>-1</v>
      </c>
      <c r="AC35" s="214" t="e">
        <f t="shared" si="4"/>
        <v>#DIV/0!</v>
      </c>
      <c r="AD35" s="214" t="e">
        <f t="shared" si="4"/>
        <v>#DIV/0!</v>
      </c>
      <c r="AE35" s="214" t="e">
        <f t="shared" si="4"/>
        <v>#DIV/0!</v>
      </c>
      <c r="AF35" s="589">
        <f t="shared" si="4"/>
        <v>-1</v>
      </c>
      <c r="AG35" s="598">
        <f t="shared" si="4"/>
        <v>-1</v>
      </c>
    </row>
    <row r="36" spans="1:33" x14ac:dyDescent="0.25">
      <c r="A36" s="163" t="s">
        <v>332</v>
      </c>
      <c r="B36" s="622" t="e">
        <f t="shared" ref="B36:J36" si="5">(B24-B8)/B8</f>
        <v>#DIV/0!</v>
      </c>
      <c r="C36" s="214">
        <f t="shared" si="5"/>
        <v>-1</v>
      </c>
      <c r="D36" s="214" t="e">
        <f t="shared" si="5"/>
        <v>#DIV/0!</v>
      </c>
      <c r="E36" s="214">
        <f t="shared" si="5"/>
        <v>-1</v>
      </c>
      <c r="F36" s="214">
        <f t="shared" si="5"/>
        <v>-1</v>
      </c>
      <c r="G36" s="214">
        <f t="shared" si="5"/>
        <v>-1</v>
      </c>
      <c r="H36" s="214">
        <f t="shared" si="5"/>
        <v>-1</v>
      </c>
      <c r="I36" s="214" t="e">
        <f t="shared" si="5"/>
        <v>#DIV/0!</v>
      </c>
      <c r="J36" s="214">
        <f t="shared" si="5"/>
        <v>-1</v>
      </c>
      <c r="K36" s="214">
        <f>(K24-K8)/K8</f>
        <v>-1</v>
      </c>
      <c r="L36" s="214">
        <f t="shared" ref="L36:AG36" si="6">(L24-L8)/L8</f>
        <v>-1</v>
      </c>
      <c r="M36" s="214">
        <f t="shared" si="6"/>
        <v>-1</v>
      </c>
      <c r="N36" s="214">
        <f t="shared" si="6"/>
        <v>-1</v>
      </c>
      <c r="O36" s="214" t="e">
        <f t="shared" si="6"/>
        <v>#DIV/0!</v>
      </c>
      <c r="P36" s="214" t="e">
        <f t="shared" si="6"/>
        <v>#DIV/0!</v>
      </c>
      <c r="Q36" s="214">
        <f t="shared" si="6"/>
        <v>-1</v>
      </c>
      <c r="R36" s="214" t="e">
        <f t="shared" si="6"/>
        <v>#DIV/0!</v>
      </c>
      <c r="S36" s="214">
        <f t="shared" si="6"/>
        <v>-1</v>
      </c>
      <c r="T36" s="214" t="e">
        <f t="shared" si="6"/>
        <v>#DIV/0!</v>
      </c>
      <c r="U36" s="214" t="e">
        <f t="shared" si="6"/>
        <v>#DIV/0!</v>
      </c>
      <c r="V36" s="214" t="e">
        <f t="shared" si="6"/>
        <v>#DIV/0!</v>
      </c>
      <c r="W36" s="214" t="e">
        <f t="shared" si="6"/>
        <v>#DIV/0!</v>
      </c>
      <c r="X36" s="214">
        <f t="shared" si="6"/>
        <v>-1</v>
      </c>
      <c r="Y36" s="214">
        <f t="shared" si="6"/>
        <v>-1</v>
      </c>
      <c r="Z36" s="214" t="e">
        <f t="shared" si="6"/>
        <v>#DIV/0!</v>
      </c>
      <c r="AA36" s="214">
        <f t="shared" si="6"/>
        <v>-1</v>
      </c>
      <c r="AB36" s="214" t="e">
        <f t="shared" si="6"/>
        <v>#DIV/0!</v>
      </c>
      <c r="AC36" s="214" t="e">
        <f t="shared" si="6"/>
        <v>#DIV/0!</v>
      </c>
      <c r="AD36" s="214" t="e">
        <f t="shared" si="6"/>
        <v>#DIV/0!</v>
      </c>
      <c r="AE36" s="214" t="e">
        <f t="shared" si="6"/>
        <v>#DIV/0!</v>
      </c>
      <c r="AF36" s="589">
        <f t="shared" si="6"/>
        <v>-1</v>
      </c>
      <c r="AG36" s="598">
        <f t="shared" si="6"/>
        <v>-1</v>
      </c>
    </row>
    <row r="37" spans="1:33" x14ac:dyDescent="0.25">
      <c r="A37" s="164" t="s">
        <v>342</v>
      </c>
      <c r="B37" s="623" t="e">
        <f t="shared" ref="B37:AF37" si="7">(B26-B10)/B10</f>
        <v>#DIV/0!</v>
      </c>
      <c r="C37" s="215" t="e">
        <f t="shared" si="7"/>
        <v>#DIV/0!</v>
      </c>
      <c r="D37" s="215">
        <f t="shared" si="7"/>
        <v>-1</v>
      </c>
      <c r="E37" s="215" t="e">
        <f t="shared" si="7"/>
        <v>#DIV/0!</v>
      </c>
      <c r="F37" s="215" t="e">
        <f t="shared" si="7"/>
        <v>#DIV/0!</v>
      </c>
      <c r="G37" s="215">
        <f t="shared" si="7"/>
        <v>-1</v>
      </c>
      <c r="H37" s="215" t="e">
        <f t="shared" si="7"/>
        <v>#DIV/0!</v>
      </c>
      <c r="I37" s="215" t="e">
        <f t="shared" si="7"/>
        <v>#DIV/0!</v>
      </c>
      <c r="J37" s="215">
        <f t="shared" si="7"/>
        <v>-1</v>
      </c>
      <c r="K37" s="215">
        <f t="shared" si="7"/>
        <v>-1</v>
      </c>
      <c r="L37" s="215" t="e">
        <f t="shared" si="7"/>
        <v>#DIV/0!</v>
      </c>
      <c r="M37" s="215">
        <f t="shared" si="7"/>
        <v>-1</v>
      </c>
      <c r="N37" s="215">
        <f t="shared" si="7"/>
        <v>-1</v>
      </c>
      <c r="O37" s="215" t="e">
        <f t="shared" si="7"/>
        <v>#DIV/0!</v>
      </c>
      <c r="P37" s="215" t="e">
        <f t="shared" si="7"/>
        <v>#DIV/0!</v>
      </c>
      <c r="Q37" s="215" t="e">
        <f t="shared" si="7"/>
        <v>#DIV/0!</v>
      </c>
      <c r="R37" s="215" t="e">
        <f t="shared" si="7"/>
        <v>#DIV/0!</v>
      </c>
      <c r="S37" s="215">
        <f t="shared" si="7"/>
        <v>-1</v>
      </c>
      <c r="T37" s="215">
        <f t="shared" si="7"/>
        <v>-1</v>
      </c>
      <c r="U37" s="215">
        <f t="shared" si="7"/>
        <v>-1</v>
      </c>
      <c r="V37" s="215" t="e">
        <f t="shared" si="7"/>
        <v>#DIV/0!</v>
      </c>
      <c r="W37" s="215" t="e">
        <f t="shared" si="7"/>
        <v>#DIV/0!</v>
      </c>
      <c r="X37" s="215" t="e">
        <f t="shared" si="7"/>
        <v>#DIV/0!</v>
      </c>
      <c r="Y37" s="215" t="e">
        <f t="shared" si="7"/>
        <v>#DIV/0!</v>
      </c>
      <c r="Z37" s="215" t="e">
        <f t="shared" si="7"/>
        <v>#DIV/0!</v>
      </c>
      <c r="AA37" s="215" t="e">
        <f t="shared" si="7"/>
        <v>#DIV/0!</v>
      </c>
      <c r="AB37" s="215" t="e">
        <f t="shared" si="7"/>
        <v>#DIV/0!</v>
      </c>
      <c r="AC37" s="215">
        <f t="shared" si="7"/>
        <v>-1</v>
      </c>
      <c r="AD37" s="215" t="e">
        <f t="shared" si="7"/>
        <v>#DIV/0!</v>
      </c>
      <c r="AE37" s="215" t="e">
        <f t="shared" si="7"/>
        <v>#DIV/0!</v>
      </c>
      <c r="AF37" s="591">
        <f t="shared" si="7"/>
        <v>-1</v>
      </c>
      <c r="AG37" s="600">
        <f>(AG30-AG14)/AG14</f>
        <v>-1</v>
      </c>
    </row>
    <row r="38" spans="1:33" x14ac:dyDescent="0.25">
      <c r="A38" s="183" t="s">
        <v>343</v>
      </c>
      <c r="B38" s="697" t="e">
        <f t="shared" ref="B38:AF38" si="8">(B27-B11)/B11</f>
        <v>#DIV/0!</v>
      </c>
      <c r="C38" s="602" t="e">
        <f t="shared" si="8"/>
        <v>#DIV/0!</v>
      </c>
      <c r="D38" s="602">
        <f t="shared" si="8"/>
        <v>-1</v>
      </c>
      <c r="E38" s="602">
        <f t="shared" si="8"/>
        <v>-1</v>
      </c>
      <c r="F38" s="602" t="e">
        <f t="shared" si="8"/>
        <v>#DIV/0!</v>
      </c>
      <c r="G38" s="602">
        <f t="shared" si="8"/>
        <v>-1</v>
      </c>
      <c r="H38" s="602" t="e">
        <f t="shared" si="8"/>
        <v>#DIV/0!</v>
      </c>
      <c r="I38" s="602" t="e">
        <f t="shared" si="8"/>
        <v>#DIV/0!</v>
      </c>
      <c r="J38" s="602">
        <f t="shared" si="8"/>
        <v>-1</v>
      </c>
      <c r="K38" s="602">
        <f t="shared" si="8"/>
        <v>-1</v>
      </c>
      <c r="L38" s="602">
        <f t="shared" si="8"/>
        <v>-1</v>
      </c>
      <c r="M38" s="602">
        <f t="shared" si="8"/>
        <v>-1</v>
      </c>
      <c r="N38" s="602">
        <f t="shared" si="8"/>
        <v>-1</v>
      </c>
      <c r="O38" s="602" t="e">
        <f t="shared" si="8"/>
        <v>#DIV/0!</v>
      </c>
      <c r="P38" s="602" t="e">
        <f t="shared" si="8"/>
        <v>#DIV/0!</v>
      </c>
      <c r="Q38" s="602" t="e">
        <f t="shared" si="8"/>
        <v>#DIV/0!</v>
      </c>
      <c r="R38" s="602" t="e">
        <f t="shared" si="8"/>
        <v>#DIV/0!</v>
      </c>
      <c r="S38" s="602">
        <f t="shared" si="8"/>
        <v>-1</v>
      </c>
      <c r="T38" s="602">
        <f t="shared" si="8"/>
        <v>-1</v>
      </c>
      <c r="U38" s="602">
        <f t="shared" si="8"/>
        <v>-1</v>
      </c>
      <c r="V38" s="602" t="e">
        <f t="shared" si="8"/>
        <v>#DIV/0!</v>
      </c>
      <c r="W38" s="602" t="e">
        <f t="shared" si="8"/>
        <v>#DIV/0!</v>
      </c>
      <c r="X38" s="602" t="e">
        <f t="shared" si="8"/>
        <v>#DIV/0!</v>
      </c>
      <c r="Y38" s="602" t="e">
        <f t="shared" si="8"/>
        <v>#DIV/0!</v>
      </c>
      <c r="Z38" s="602" t="e">
        <f t="shared" si="8"/>
        <v>#DIV/0!</v>
      </c>
      <c r="AA38" s="602" t="e">
        <f t="shared" si="8"/>
        <v>#DIV/0!</v>
      </c>
      <c r="AB38" s="602" t="e">
        <f t="shared" si="8"/>
        <v>#DIV/0!</v>
      </c>
      <c r="AC38" s="602">
        <f t="shared" si="8"/>
        <v>-1</v>
      </c>
      <c r="AD38" s="602" t="e">
        <f t="shared" si="8"/>
        <v>#DIV/0!</v>
      </c>
      <c r="AE38" s="602">
        <f t="shared" si="8"/>
        <v>-1</v>
      </c>
      <c r="AF38" s="603">
        <f t="shared" si="8"/>
        <v>-1</v>
      </c>
      <c r="AG38" s="604">
        <f>(AG31-AG15)/AG15</f>
        <v>-1</v>
      </c>
    </row>
    <row r="39" spans="1:33" x14ac:dyDescent="0.25">
      <c r="A39" s="664"/>
      <c r="B39" s="547"/>
      <c r="C39" s="547"/>
      <c r="D39" s="547"/>
      <c r="E39" s="547"/>
      <c r="F39" s="547"/>
      <c r="G39" s="547"/>
      <c r="H39" s="547"/>
      <c r="I39" s="547"/>
      <c r="J39" s="547"/>
      <c r="K39" s="547"/>
      <c r="L39" s="547"/>
      <c r="M39" s="547"/>
      <c r="N39" s="547"/>
      <c r="O39" s="547"/>
      <c r="P39" s="547"/>
      <c r="Q39" s="547"/>
      <c r="R39" s="547"/>
      <c r="S39" s="547"/>
      <c r="T39" s="547"/>
      <c r="U39" s="547"/>
      <c r="V39" s="547"/>
      <c r="W39" s="547"/>
      <c r="X39" s="547"/>
      <c r="Y39" s="547"/>
      <c r="Z39" s="547"/>
      <c r="AA39" s="547"/>
      <c r="AB39" s="547"/>
      <c r="AC39" s="547"/>
      <c r="AD39" s="547"/>
      <c r="AE39" s="547"/>
      <c r="AF39" s="547"/>
      <c r="AG39" s="618"/>
    </row>
    <row r="40" spans="1:33" ht="23.25" x14ac:dyDescent="0.25">
      <c r="A40" s="201" t="s">
        <v>348</v>
      </c>
      <c r="B40" s="619">
        <v>43435</v>
      </c>
      <c r="C40" s="575">
        <v>43436</v>
      </c>
      <c r="D40" s="575">
        <v>43437</v>
      </c>
      <c r="E40" s="575">
        <v>43438</v>
      </c>
      <c r="F40" s="575">
        <v>43439</v>
      </c>
      <c r="G40" s="575">
        <v>43440</v>
      </c>
      <c r="H40" s="575">
        <v>43441</v>
      </c>
      <c r="I40" s="575">
        <v>43442</v>
      </c>
      <c r="J40" s="575">
        <v>43443</v>
      </c>
      <c r="K40" s="575">
        <v>43444</v>
      </c>
      <c r="L40" s="575">
        <v>43445</v>
      </c>
      <c r="M40" s="575">
        <v>43446</v>
      </c>
      <c r="N40" s="575">
        <v>43447</v>
      </c>
      <c r="O40" s="575">
        <v>43448</v>
      </c>
      <c r="P40" s="575">
        <v>43449</v>
      </c>
      <c r="Q40" s="575">
        <v>43450</v>
      </c>
      <c r="R40" s="575">
        <v>43451</v>
      </c>
      <c r="S40" s="575">
        <v>43452</v>
      </c>
      <c r="T40" s="575">
        <v>43453</v>
      </c>
      <c r="U40" s="575">
        <v>43454</v>
      </c>
      <c r="V40" s="575">
        <v>43455</v>
      </c>
      <c r="W40" s="575">
        <v>43456</v>
      </c>
      <c r="X40" s="575">
        <v>43457</v>
      </c>
      <c r="Y40" s="575">
        <v>43458</v>
      </c>
      <c r="Z40" s="575">
        <v>43459</v>
      </c>
      <c r="AA40" s="575">
        <v>43460</v>
      </c>
      <c r="AB40" s="575">
        <v>43461</v>
      </c>
      <c r="AC40" s="576">
        <v>43462</v>
      </c>
      <c r="AD40" s="576">
        <v>43463</v>
      </c>
      <c r="AE40" s="576">
        <v>43464</v>
      </c>
      <c r="AF40" s="576">
        <v>43465</v>
      </c>
      <c r="AG40" s="577" t="s">
        <v>344</v>
      </c>
    </row>
    <row r="41" spans="1:33" x14ac:dyDescent="0.25">
      <c r="A41" s="190" t="s">
        <v>302</v>
      </c>
      <c r="B41" s="203"/>
      <c r="C41" s="188"/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188"/>
      <c r="Y41" s="188"/>
      <c r="Z41" s="188"/>
      <c r="AA41" s="188"/>
      <c r="AB41" s="188"/>
      <c r="AC41" s="188"/>
      <c r="AD41" s="188"/>
      <c r="AE41" s="188"/>
      <c r="AF41" s="189"/>
      <c r="AG41" s="190">
        <f>SUM(B41:AF41)</f>
        <v>0</v>
      </c>
    </row>
    <row r="42" spans="1:33" x14ac:dyDescent="0.25">
      <c r="A42" s="192" t="s">
        <v>349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91"/>
      <c r="AG42" s="192">
        <f>SUM(B42:AF42)</f>
        <v>0</v>
      </c>
    </row>
    <row r="43" spans="1:33" x14ac:dyDescent="0.25">
      <c r="A43" s="185" t="s">
        <v>350</v>
      </c>
      <c r="B43" s="204">
        <f>SUM(B41+B42)</f>
        <v>0</v>
      </c>
      <c r="C43" s="205">
        <f t="shared" ref="C43:AG43" si="9">SUM(C41+C42)</f>
        <v>0</v>
      </c>
      <c r="D43" s="205">
        <f t="shared" si="9"/>
        <v>0</v>
      </c>
      <c r="E43" s="205">
        <f t="shared" si="9"/>
        <v>0</v>
      </c>
      <c r="F43" s="205">
        <f t="shared" si="9"/>
        <v>0</v>
      </c>
      <c r="G43" s="205">
        <f t="shared" si="9"/>
        <v>0</v>
      </c>
      <c r="H43" s="205">
        <f t="shared" si="9"/>
        <v>0</v>
      </c>
      <c r="I43" s="205">
        <f t="shared" si="9"/>
        <v>0</v>
      </c>
      <c r="J43" s="205">
        <f t="shared" si="9"/>
        <v>0</v>
      </c>
      <c r="K43" s="205">
        <f t="shared" si="9"/>
        <v>0</v>
      </c>
      <c r="L43" s="205">
        <f t="shared" si="9"/>
        <v>0</v>
      </c>
      <c r="M43" s="205">
        <f t="shared" si="9"/>
        <v>0</v>
      </c>
      <c r="N43" s="205">
        <f t="shared" si="9"/>
        <v>0</v>
      </c>
      <c r="O43" s="205">
        <f t="shared" si="9"/>
        <v>0</v>
      </c>
      <c r="P43" s="205">
        <f t="shared" si="9"/>
        <v>0</v>
      </c>
      <c r="Q43" s="205">
        <f t="shared" si="9"/>
        <v>0</v>
      </c>
      <c r="R43" s="205">
        <f t="shared" si="9"/>
        <v>0</v>
      </c>
      <c r="S43" s="205">
        <f t="shared" si="9"/>
        <v>0</v>
      </c>
      <c r="T43" s="205">
        <f t="shared" si="9"/>
        <v>0</v>
      </c>
      <c r="U43" s="205">
        <f t="shared" si="9"/>
        <v>0</v>
      </c>
      <c r="V43" s="205">
        <f t="shared" si="9"/>
        <v>0</v>
      </c>
      <c r="W43" s="205">
        <f t="shared" si="9"/>
        <v>0</v>
      </c>
      <c r="X43" s="205">
        <f t="shared" si="9"/>
        <v>0</v>
      </c>
      <c r="Y43" s="205">
        <f t="shared" si="9"/>
        <v>0</v>
      </c>
      <c r="Z43" s="205">
        <f t="shared" si="9"/>
        <v>0</v>
      </c>
      <c r="AA43" s="205">
        <f t="shared" si="9"/>
        <v>0</v>
      </c>
      <c r="AB43" s="205">
        <f t="shared" si="9"/>
        <v>0</v>
      </c>
      <c r="AC43" s="205">
        <f t="shared" si="9"/>
        <v>0</v>
      </c>
      <c r="AD43" s="205">
        <f t="shared" si="9"/>
        <v>0</v>
      </c>
      <c r="AE43" s="205">
        <f t="shared" si="9"/>
        <v>0</v>
      </c>
      <c r="AF43" s="206">
        <f t="shared" si="9"/>
        <v>0</v>
      </c>
      <c r="AG43" s="193">
        <f t="shared" si="9"/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AEDC-0D22-4670-B5C1-553DC90C22AB}">
  <sheetPr>
    <tabColor rgb="FFC00000"/>
  </sheetPr>
  <dimension ref="B2:X58"/>
  <sheetViews>
    <sheetView topLeftCell="C5" workbookViewId="0">
      <selection activeCell="L31" sqref="L31"/>
    </sheetView>
  </sheetViews>
  <sheetFormatPr defaultColWidth="14.7109375" defaultRowHeight="15" x14ac:dyDescent="0.25"/>
  <cols>
    <col min="9" max="9" width="6.7109375" customWidth="1"/>
    <col min="17" max="17" width="8.7109375" customWidth="1"/>
  </cols>
  <sheetData>
    <row r="2" spans="2:24" ht="26.25" x14ac:dyDescent="0.4">
      <c r="B2" s="1161">
        <v>2019</v>
      </c>
      <c r="C2" s="1162"/>
      <c r="D2" s="1162"/>
      <c r="E2" s="1162"/>
      <c r="F2" s="1162"/>
      <c r="G2" s="1162"/>
      <c r="H2" s="1163"/>
      <c r="J2" s="1164">
        <v>2024</v>
      </c>
      <c r="K2" s="1165"/>
      <c r="L2" s="1165"/>
      <c r="M2" s="1165"/>
      <c r="N2" s="1165"/>
      <c r="O2" s="1165"/>
      <c r="P2" s="1166"/>
      <c r="R2" s="1167" t="s">
        <v>363</v>
      </c>
      <c r="S2" s="1168"/>
      <c r="T2" s="1168"/>
      <c r="U2" s="1168"/>
      <c r="V2" s="1168"/>
      <c r="W2" s="1168"/>
      <c r="X2" s="1169"/>
    </row>
    <row r="3" spans="2:24" x14ac:dyDescent="0.25">
      <c r="B3" s="392" t="s">
        <v>364</v>
      </c>
      <c r="C3" s="393" t="s">
        <v>365</v>
      </c>
      <c r="D3" s="393" t="s">
        <v>366</v>
      </c>
      <c r="E3" s="393" t="s">
        <v>367</v>
      </c>
      <c r="F3" s="393" t="s">
        <v>368</v>
      </c>
      <c r="G3" s="393" t="s">
        <v>369</v>
      </c>
      <c r="H3" s="394" t="s">
        <v>370</v>
      </c>
      <c r="J3" s="392" t="s">
        <v>364</v>
      </c>
      <c r="K3" s="393" t="s">
        <v>365</v>
      </c>
      <c r="L3" s="393" t="s">
        <v>366</v>
      </c>
      <c r="M3" s="393" t="s">
        <v>367</v>
      </c>
      <c r="N3" s="822" t="s">
        <v>368</v>
      </c>
      <c r="O3" s="407" t="s">
        <v>369</v>
      </c>
      <c r="P3" s="409" t="s">
        <v>370</v>
      </c>
      <c r="R3" s="407" t="s">
        <v>364</v>
      </c>
      <c r="S3" s="408" t="s">
        <v>365</v>
      </c>
      <c r="T3" s="408" t="s">
        <v>366</v>
      </c>
      <c r="U3" s="408" t="s">
        <v>367</v>
      </c>
      <c r="V3" s="408" t="s">
        <v>368</v>
      </c>
      <c r="W3" s="408" t="s">
        <v>369</v>
      </c>
      <c r="X3" s="409" t="s">
        <v>370</v>
      </c>
    </row>
    <row r="4" spans="2:24" x14ac:dyDescent="0.25">
      <c r="B4" s="1056" t="s">
        <v>371</v>
      </c>
      <c r="C4" s="83">
        <v>3</v>
      </c>
      <c r="D4" s="399">
        <v>43783</v>
      </c>
      <c r="E4" s="83">
        <v>0</v>
      </c>
      <c r="F4" s="399">
        <v>0</v>
      </c>
      <c r="G4" s="83">
        <f t="shared" ref="G4:H21" si="0">C4-E4</f>
        <v>3</v>
      </c>
      <c r="H4" s="1057">
        <f t="shared" si="0"/>
        <v>43783</v>
      </c>
      <c r="J4" s="395" t="s">
        <v>54</v>
      </c>
      <c r="K4" s="396">
        <v>2</v>
      </c>
      <c r="L4" s="397">
        <v>48035</v>
      </c>
      <c r="M4" s="396">
        <v>1</v>
      </c>
      <c r="N4" s="397">
        <v>16590</v>
      </c>
      <c r="O4" s="83">
        <f>K4-M4</f>
        <v>1</v>
      </c>
      <c r="P4" s="400">
        <f>L4-N4</f>
        <v>31445</v>
      </c>
      <c r="R4" s="398">
        <v>1</v>
      </c>
      <c r="S4" s="402">
        <f t="shared" ref="S4:X4" si="1">(K4-C4)/C4</f>
        <v>-0.33333333333333331</v>
      </c>
      <c r="T4" s="402">
        <f t="shared" si="1"/>
        <v>9.7115318731014325E-2</v>
      </c>
      <c r="U4" s="402" t="e">
        <f t="shared" si="1"/>
        <v>#DIV/0!</v>
      </c>
      <c r="V4" s="402" t="e">
        <f t="shared" si="1"/>
        <v>#DIV/0!</v>
      </c>
      <c r="W4" s="402">
        <f t="shared" si="1"/>
        <v>-0.66666666666666663</v>
      </c>
      <c r="X4" s="403">
        <f t="shared" si="1"/>
        <v>-0.28179887170819723</v>
      </c>
    </row>
    <row r="5" spans="2:24" x14ac:dyDescent="0.25">
      <c r="B5" s="1056" t="s">
        <v>372</v>
      </c>
      <c r="C5" s="83">
        <v>3</v>
      </c>
      <c r="D5" s="399">
        <v>59588</v>
      </c>
      <c r="E5" s="83">
        <v>2</v>
      </c>
      <c r="F5" s="399">
        <v>12237</v>
      </c>
      <c r="G5" s="83">
        <f t="shared" si="0"/>
        <v>1</v>
      </c>
      <c r="H5" s="1057">
        <f t="shared" si="0"/>
        <v>47351</v>
      </c>
      <c r="J5" s="398" t="s">
        <v>55</v>
      </c>
      <c r="K5" s="83">
        <v>1</v>
      </c>
      <c r="L5" s="399">
        <v>25687</v>
      </c>
      <c r="M5" s="83">
        <v>1</v>
      </c>
      <c r="N5" s="399">
        <v>18230</v>
      </c>
      <c r="O5" s="83">
        <f t="shared" ref="O5:O55" si="2">K5-M5</f>
        <v>0</v>
      </c>
      <c r="P5" s="400">
        <f t="shared" ref="P5:P55" si="3">L5-N5</f>
        <v>7457</v>
      </c>
      <c r="R5" s="398">
        <v>2</v>
      </c>
      <c r="S5" s="402">
        <f t="shared" ref="S5:S55" si="4">(K5-C5)/C5</f>
        <v>-0.66666666666666663</v>
      </c>
      <c r="T5" s="402">
        <f t="shared" ref="T5:T55" si="5">(L5-D5)/D5</f>
        <v>-0.56892327314224345</v>
      </c>
      <c r="U5" s="402">
        <f t="shared" ref="U5:U55" si="6">(M5-E5)/E5</f>
        <v>-0.5</v>
      </c>
      <c r="V5" s="402">
        <f t="shared" ref="V5:V55" si="7">(N5-F5)/F5</f>
        <v>0.48974421835417176</v>
      </c>
      <c r="W5" s="402">
        <f t="shared" ref="W5:W55" si="8">(O5-G5)/G5</f>
        <v>-1</v>
      </c>
      <c r="X5" s="403">
        <f t="shared" ref="X5:X55" si="9">(P5-H5)/H5</f>
        <v>-0.84251652552216427</v>
      </c>
    </row>
    <row r="6" spans="2:24" x14ac:dyDescent="0.25">
      <c r="B6" s="1056" t="s">
        <v>373</v>
      </c>
      <c r="C6" s="83">
        <v>2</v>
      </c>
      <c r="D6" s="399">
        <v>13929</v>
      </c>
      <c r="E6" s="83">
        <v>0</v>
      </c>
      <c r="F6" s="399">
        <v>0</v>
      </c>
      <c r="G6" s="83">
        <f t="shared" si="0"/>
        <v>2</v>
      </c>
      <c r="H6" s="1057">
        <f t="shared" si="0"/>
        <v>13929</v>
      </c>
      <c r="J6" s="398" t="s">
        <v>56</v>
      </c>
      <c r="K6" s="83">
        <v>5</v>
      </c>
      <c r="L6" s="399">
        <v>103524</v>
      </c>
      <c r="M6" s="83">
        <v>0</v>
      </c>
      <c r="N6" s="399">
        <v>0</v>
      </c>
      <c r="O6" s="83">
        <f t="shared" si="2"/>
        <v>5</v>
      </c>
      <c r="P6" s="400">
        <f t="shared" si="3"/>
        <v>103524</v>
      </c>
      <c r="R6" s="398">
        <v>3</v>
      </c>
      <c r="S6" s="402">
        <f t="shared" si="4"/>
        <v>1.5</v>
      </c>
      <c r="T6" s="402">
        <f t="shared" si="5"/>
        <v>6.4322636226577643</v>
      </c>
      <c r="U6" s="402" t="e">
        <f t="shared" si="6"/>
        <v>#DIV/0!</v>
      </c>
      <c r="V6" s="402" t="e">
        <f t="shared" si="7"/>
        <v>#DIV/0!</v>
      </c>
      <c r="W6" s="402">
        <f t="shared" si="8"/>
        <v>1.5</v>
      </c>
      <c r="X6" s="403">
        <f t="shared" si="9"/>
        <v>6.4322636226577643</v>
      </c>
    </row>
    <row r="7" spans="2:24" x14ac:dyDescent="0.25">
      <c r="B7" s="1056" t="s">
        <v>374</v>
      </c>
      <c r="C7" s="83">
        <v>7</v>
      </c>
      <c r="D7" s="399">
        <v>90155</v>
      </c>
      <c r="E7" s="83">
        <v>0</v>
      </c>
      <c r="F7" s="399">
        <v>0</v>
      </c>
      <c r="G7" s="83">
        <f t="shared" si="0"/>
        <v>7</v>
      </c>
      <c r="H7" s="1057">
        <f t="shared" si="0"/>
        <v>90155</v>
      </c>
      <c r="J7" s="398" t="s">
        <v>57</v>
      </c>
      <c r="K7" s="83">
        <v>6</v>
      </c>
      <c r="L7" s="399">
        <v>125728</v>
      </c>
      <c r="M7" s="83">
        <v>0</v>
      </c>
      <c r="N7" s="399">
        <v>0</v>
      </c>
      <c r="O7" s="83">
        <f t="shared" si="2"/>
        <v>6</v>
      </c>
      <c r="P7" s="400">
        <f t="shared" si="3"/>
        <v>125728</v>
      </c>
      <c r="R7" s="398">
        <v>4</v>
      </c>
      <c r="S7" s="402">
        <f t="shared" si="4"/>
        <v>-0.14285714285714285</v>
      </c>
      <c r="T7" s="402">
        <f t="shared" si="5"/>
        <v>0.39457600798624592</v>
      </c>
      <c r="U7" s="402" t="e">
        <f t="shared" si="6"/>
        <v>#DIV/0!</v>
      </c>
      <c r="V7" s="402" t="e">
        <f t="shared" si="7"/>
        <v>#DIV/0!</v>
      </c>
      <c r="W7" s="402">
        <f t="shared" si="8"/>
        <v>-0.14285714285714285</v>
      </c>
      <c r="X7" s="403">
        <f t="shared" si="9"/>
        <v>0.39457600798624592</v>
      </c>
    </row>
    <row r="8" spans="2:24" x14ac:dyDescent="0.25">
      <c r="B8" s="1056" t="s">
        <v>375</v>
      </c>
      <c r="C8" s="83">
        <v>6</v>
      </c>
      <c r="D8" s="399">
        <v>145380</v>
      </c>
      <c r="E8" s="83">
        <v>0</v>
      </c>
      <c r="F8" s="399">
        <v>0</v>
      </c>
      <c r="G8" s="83">
        <f t="shared" si="0"/>
        <v>6</v>
      </c>
      <c r="H8" s="1057">
        <f t="shared" si="0"/>
        <v>145380</v>
      </c>
      <c r="J8" s="398" t="s">
        <v>58</v>
      </c>
      <c r="K8" s="83">
        <v>5</v>
      </c>
      <c r="L8" s="399">
        <v>68924</v>
      </c>
      <c r="M8" s="83">
        <v>1</v>
      </c>
      <c r="N8" s="399">
        <v>45415</v>
      </c>
      <c r="O8" s="83">
        <f t="shared" si="2"/>
        <v>4</v>
      </c>
      <c r="P8" s="400">
        <f t="shared" si="3"/>
        <v>23509</v>
      </c>
      <c r="R8" s="398">
        <v>5</v>
      </c>
      <c r="S8" s="402">
        <f t="shared" si="4"/>
        <v>-0.16666666666666666</v>
      </c>
      <c r="T8" s="402">
        <f t="shared" si="5"/>
        <v>-0.52590452606961069</v>
      </c>
      <c r="U8" s="402" t="e">
        <f t="shared" si="6"/>
        <v>#DIV/0!</v>
      </c>
      <c r="V8" s="402" t="e">
        <f t="shared" si="7"/>
        <v>#DIV/0!</v>
      </c>
      <c r="W8" s="402">
        <f t="shared" si="8"/>
        <v>-0.33333333333333331</v>
      </c>
      <c r="X8" s="403">
        <f t="shared" si="9"/>
        <v>-0.83829275003439263</v>
      </c>
    </row>
    <row r="9" spans="2:24" x14ac:dyDescent="0.25">
      <c r="B9" s="1056" t="s">
        <v>376</v>
      </c>
      <c r="C9" s="83">
        <v>6</v>
      </c>
      <c r="D9" s="399">
        <v>45487</v>
      </c>
      <c r="E9" s="83">
        <v>0</v>
      </c>
      <c r="F9" s="399">
        <v>0</v>
      </c>
      <c r="G9" s="83">
        <f t="shared" si="0"/>
        <v>6</v>
      </c>
      <c r="H9" s="1057">
        <f t="shared" si="0"/>
        <v>45487</v>
      </c>
      <c r="J9" s="398" t="s">
        <v>377</v>
      </c>
      <c r="K9" s="83">
        <v>3</v>
      </c>
      <c r="L9" s="399">
        <v>116526</v>
      </c>
      <c r="M9" s="83">
        <v>0</v>
      </c>
      <c r="N9" s="399">
        <v>0</v>
      </c>
      <c r="O9" s="83">
        <f t="shared" si="2"/>
        <v>3</v>
      </c>
      <c r="P9" s="400">
        <f t="shared" si="3"/>
        <v>116526</v>
      </c>
      <c r="R9" s="398">
        <v>6</v>
      </c>
      <c r="S9" s="402">
        <f t="shared" si="4"/>
        <v>-0.5</v>
      </c>
      <c r="T9" s="402">
        <f t="shared" si="5"/>
        <v>1.5617429155582914</v>
      </c>
      <c r="U9" s="402" t="e">
        <f t="shared" si="6"/>
        <v>#DIV/0!</v>
      </c>
      <c r="V9" s="402" t="e">
        <f t="shared" si="7"/>
        <v>#DIV/0!</v>
      </c>
      <c r="W9" s="402">
        <f t="shared" si="8"/>
        <v>-0.5</v>
      </c>
      <c r="X9" s="403">
        <f t="shared" si="9"/>
        <v>1.5617429155582914</v>
      </c>
    </row>
    <row r="10" spans="2:24" x14ac:dyDescent="0.25">
      <c r="B10" s="1056" t="s">
        <v>378</v>
      </c>
      <c r="C10" s="83">
        <v>6</v>
      </c>
      <c r="D10" s="399">
        <v>84719</v>
      </c>
      <c r="E10" s="83">
        <v>0</v>
      </c>
      <c r="F10" s="399">
        <v>0</v>
      </c>
      <c r="G10" s="83">
        <f t="shared" si="0"/>
        <v>6</v>
      </c>
      <c r="H10" s="1057">
        <f t="shared" si="0"/>
        <v>84719</v>
      </c>
      <c r="J10" s="398" t="s">
        <v>379</v>
      </c>
      <c r="K10" s="83">
        <v>7</v>
      </c>
      <c r="L10" s="399">
        <v>125154</v>
      </c>
      <c r="M10" s="83">
        <v>0</v>
      </c>
      <c r="N10" s="399">
        <v>0</v>
      </c>
      <c r="O10" s="83">
        <f t="shared" si="2"/>
        <v>7</v>
      </c>
      <c r="P10" s="400">
        <f t="shared" si="3"/>
        <v>125154</v>
      </c>
      <c r="R10" s="398">
        <v>7</v>
      </c>
      <c r="S10" s="402">
        <f t="shared" si="4"/>
        <v>0.16666666666666666</v>
      </c>
      <c r="T10" s="402">
        <f t="shared" si="5"/>
        <v>0.47728372620073417</v>
      </c>
      <c r="U10" s="402" t="e">
        <f t="shared" si="6"/>
        <v>#DIV/0!</v>
      </c>
      <c r="V10" s="402" t="e">
        <f t="shared" si="7"/>
        <v>#DIV/0!</v>
      </c>
      <c r="W10" s="402">
        <f t="shared" si="8"/>
        <v>0.16666666666666666</v>
      </c>
      <c r="X10" s="403">
        <f t="shared" si="9"/>
        <v>0.47728372620073417</v>
      </c>
    </row>
    <row r="11" spans="2:24" x14ac:dyDescent="0.25">
      <c r="B11" s="1056" t="s">
        <v>380</v>
      </c>
      <c r="C11" s="83">
        <v>9</v>
      </c>
      <c r="D11" s="399">
        <v>103126</v>
      </c>
      <c r="E11" s="83">
        <v>0</v>
      </c>
      <c r="F11" s="399">
        <v>0</v>
      </c>
      <c r="G11" s="83">
        <f t="shared" si="0"/>
        <v>9</v>
      </c>
      <c r="H11" s="1057">
        <f t="shared" si="0"/>
        <v>103126</v>
      </c>
      <c r="J11" s="398" t="s">
        <v>61</v>
      </c>
      <c r="K11" s="83">
        <v>5</v>
      </c>
      <c r="L11" s="399">
        <v>76688</v>
      </c>
      <c r="M11" s="83">
        <v>1</v>
      </c>
      <c r="N11" s="399">
        <v>14963</v>
      </c>
      <c r="O11" s="83">
        <f t="shared" si="2"/>
        <v>4</v>
      </c>
      <c r="P11" s="400">
        <f t="shared" si="3"/>
        <v>61725</v>
      </c>
      <c r="R11" s="398">
        <v>8</v>
      </c>
      <c r="S11" s="402">
        <f t="shared" si="4"/>
        <v>-0.44444444444444442</v>
      </c>
      <c r="T11" s="402">
        <f t="shared" si="5"/>
        <v>-0.25636599887516243</v>
      </c>
      <c r="U11" s="402" t="e">
        <f t="shared" si="6"/>
        <v>#DIV/0!</v>
      </c>
      <c r="V11" s="402" t="e">
        <f t="shared" si="7"/>
        <v>#DIV/0!</v>
      </c>
      <c r="W11" s="402">
        <f t="shared" si="8"/>
        <v>-0.55555555555555558</v>
      </c>
      <c r="X11" s="403">
        <f t="shared" si="9"/>
        <v>-0.40146034947539905</v>
      </c>
    </row>
    <row r="12" spans="2:24" x14ac:dyDescent="0.25">
      <c r="B12" s="1056" t="s">
        <v>381</v>
      </c>
      <c r="C12" s="83">
        <v>5</v>
      </c>
      <c r="D12" s="399">
        <v>75843</v>
      </c>
      <c r="E12" s="83">
        <v>1</v>
      </c>
      <c r="F12" s="399">
        <v>10000</v>
      </c>
      <c r="G12" s="83">
        <f t="shared" si="0"/>
        <v>4</v>
      </c>
      <c r="H12" s="1057">
        <f t="shared" si="0"/>
        <v>65843</v>
      </c>
      <c r="J12" s="398" t="s">
        <v>62</v>
      </c>
      <c r="K12" s="83">
        <v>11</v>
      </c>
      <c r="L12" s="399">
        <v>184255</v>
      </c>
      <c r="M12" s="83">
        <v>0</v>
      </c>
      <c r="N12" s="399">
        <v>0</v>
      </c>
      <c r="O12" s="83">
        <f t="shared" si="2"/>
        <v>11</v>
      </c>
      <c r="P12" s="400">
        <f t="shared" si="3"/>
        <v>184255</v>
      </c>
      <c r="R12" s="398">
        <v>9</v>
      </c>
      <c r="S12" s="402">
        <f t="shared" si="4"/>
        <v>1.2</v>
      </c>
      <c r="T12" s="402">
        <f t="shared" si="5"/>
        <v>1.429426578589982</v>
      </c>
      <c r="U12" s="402">
        <f t="shared" si="6"/>
        <v>-1</v>
      </c>
      <c r="V12" s="402">
        <f t="shared" si="7"/>
        <v>-1</v>
      </c>
      <c r="W12" s="402">
        <f t="shared" si="8"/>
        <v>1.75</v>
      </c>
      <c r="X12" s="403">
        <f t="shared" si="9"/>
        <v>1.7983992223926613</v>
      </c>
    </row>
    <row r="13" spans="2:24" x14ac:dyDescent="0.25">
      <c r="B13" s="1056" t="s">
        <v>63</v>
      </c>
      <c r="C13" s="83">
        <v>13</v>
      </c>
      <c r="D13" s="399">
        <v>220190</v>
      </c>
      <c r="E13" s="83">
        <v>1</v>
      </c>
      <c r="F13" s="399">
        <v>6668</v>
      </c>
      <c r="G13" s="83">
        <f t="shared" si="0"/>
        <v>12</v>
      </c>
      <c r="H13" s="1057">
        <f t="shared" si="0"/>
        <v>213522</v>
      </c>
      <c r="J13" s="398" t="s">
        <v>63</v>
      </c>
      <c r="K13" s="83">
        <v>3</v>
      </c>
      <c r="L13" s="399">
        <v>110055</v>
      </c>
      <c r="M13" s="83">
        <v>0</v>
      </c>
      <c r="N13" s="399">
        <v>0</v>
      </c>
      <c r="O13" s="83">
        <f t="shared" si="2"/>
        <v>3</v>
      </c>
      <c r="P13" s="400">
        <f t="shared" si="3"/>
        <v>110055</v>
      </c>
      <c r="R13" s="398">
        <v>10</v>
      </c>
      <c r="S13" s="402">
        <f t="shared" si="4"/>
        <v>-0.76923076923076927</v>
      </c>
      <c r="T13" s="402">
        <f t="shared" si="5"/>
        <v>-0.50018166129252006</v>
      </c>
      <c r="U13" s="402">
        <f t="shared" si="6"/>
        <v>-1</v>
      </c>
      <c r="V13" s="402">
        <f t="shared" si="7"/>
        <v>-1</v>
      </c>
      <c r="W13" s="402">
        <f t="shared" si="8"/>
        <v>-0.75</v>
      </c>
      <c r="X13" s="403">
        <f t="shared" si="9"/>
        <v>-0.48457301823699667</v>
      </c>
    </row>
    <row r="14" spans="2:24" x14ac:dyDescent="0.25">
      <c r="B14" s="1056" t="s">
        <v>64</v>
      </c>
      <c r="C14" s="83">
        <v>12</v>
      </c>
      <c r="D14" s="399">
        <v>116815</v>
      </c>
      <c r="E14" s="83">
        <v>0</v>
      </c>
      <c r="F14" s="399">
        <v>0</v>
      </c>
      <c r="G14" s="83">
        <f t="shared" si="0"/>
        <v>12</v>
      </c>
      <c r="H14" s="1057">
        <f t="shared" si="0"/>
        <v>116815</v>
      </c>
      <c r="J14" s="398" t="s">
        <v>64</v>
      </c>
      <c r="K14" s="83">
        <v>7</v>
      </c>
      <c r="L14" s="399">
        <v>198498</v>
      </c>
      <c r="M14" s="83">
        <v>2</v>
      </c>
      <c r="N14" s="399">
        <v>64927</v>
      </c>
      <c r="O14" s="83">
        <f t="shared" si="2"/>
        <v>5</v>
      </c>
      <c r="P14" s="400">
        <f t="shared" si="3"/>
        <v>133571</v>
      </c>
      <c r="R14" s="398">
        <v>11</v>
      </c>
      <c r="S14" s="402">
        <f t="shared" si="4"/>
        <v>-0.41666666666666669</v>
      </c>
      <c r="T14" s="402">
        <f t="shared" si="5"/>
        <v>0.69925095236057011</v>
      </c>
      <c r="U14" s="402" t="e">
        <f t="shared" si="6"/>
        <v>#DIV/0!</v>
      </c>
      <c r="V14" s="402" t="e">
        <f t="shared" si="7"/>
        <v>#DIV/0!</v>
      </c>
      <c r="W14" s="402">
        <f t="shared" si="8"/>
        <v>-0.58333333333333337</v>
      </c>
      <c r="X14" s="403">
        <f t="shared" si="9"/>
        <v>0.143440482814707</v>
      </c>
    </row>
    <row r="15" spans="2:24" x14ac:dyDescent="0.25">
      <c r="B15" s="1056" t="s">
        <v>65</v>
      </c>
      <c r="C15" s="83">
        <v>13</v>
      </c>
      <c r="D15" s="399">
        <v>158863.99</v>
      </c>
      <c r="E15" s="83">
        <v>1</v>
      </c>
      <c r="F15" s="399">
        <v>4500</v>
      </c>
      <c r="G15" s="83">
        <f t="shared" si="0"/>
        <v>12</v>
      </c>
      <c r="H15" s="1057">
        <f t="shared" si="0"/>
        <v>154363.99</v>
      </c>
      <c r="J15" s="398" t="s">
        <v>65</v>
      </c>
      <c r="K15" s="83">
        <v>13</v>
      </c>
      <c r="L15" s="399">
        <v>225063</v>
      </c>
      <c r="M15" s="83">
        <v>0</v>
      </c>
      <c r="N15" s="399">
        <v>0</v>
      </c>
      <c r="O15" s="83">
        <f t="shared" si="2"/>
        <v>13</v>
      </c>
      <c r="P15" s="400">
        <f t="shared" si="3"/>
        <v>225063</v>
      </c>
      <c r="R15" s="398">
        <v>12</v>
      </c>
      <c r="S15" s="402">
        <f t="shared" si="4"/>
        <v>0</v>
      </c>
      <c r="T15" s="402">
        <f t="shared" si="5"/>
        <v>0.4167024257668463</v>
      </c>
      <c r="U15" s="402">
        <f t="shared" si="6"/>
        <v>-1</v>
      </c>
      <c r="V15" s="402">
        <f t="shared" si="7"/>
        <v>-1</v>
      </c>
      <c r="W15" s="402">
        <f t="shared" si="8"/>
        <v>8.3333333333333329E-2</v>
      </c>
      <c r="X15" s="403">
        <f t="shared" si="9"/>
        <v>0.45800196017218792</v>
      </c>
    </row>
    <row r="16" spans="2:24" x14ac:dyDescent="0.25">
      <c r="B16" s="1056" t="s">
        <v>66</v>
      </c>
      <c r="C16" s="83">
        <v>20</v>
      </c>
      <c r="D16" s="399">
        <v>179243</v>
      </c>
      <c r="E16" s="83">
        <v>0</v>
      </c>
      <c r="F16" s="399">
        <v>0</v>
      </c>
      <c r="G16" s="83">
        <f t="shared" si="0"/>
        <v>20</v>
      </c>
      <c r="H16" s="1057">
        <f t="shared" si="0"/>
        <v>179243</v>
      </c>
      <c r="J16" s="398" t="s">
        <v>66</v>
      </c>
      <c r="K16" s="83">
        <v>11</v>
      </c>
      <c r="L16" s="399">
        <v>132099</v>
      </c>
      <c r="M16" s="83">
        <v>0</v>
      </c>
      <c r="N16" s="399">
        <v>0</v>
      </c>
      <c r="O16" s="83">
        <f t="shared" si="2"/>
        <v>11</v>
      </c>
      <c r="P16" s="400">
        <f t="shared" si="3"/>
        <v>132099</v>
      </c>
      <c r="R16" s="398">
        <v>13</v>
      </c>
      <c r="S16" s="402">
        <f t="shared" si="4"/>
        <v>-0.45</v>
      </c>
      <c r="T16" s="402">
        <f t="shared" si="5"/>
        <v>-0.26301724474595939</v>
      </c>
      <c r="U16" s="402" t="e">
        <f t="shared" si="6"/>
        <v>#DIV/0!</v>
      </c>
      <c r="V16" s="402" t="e">
        <f t="shared" si="7"/>
        <v>#DIV/0!</v>
      </c>
      <c r="W16" s="402">
        <f t="shared" si="8"/>
        <v>-0.45</v>
      </c>
      <c r="X16" s="403">
        <f t="shared" si="9"/>
        <v>-0.26301724474595939</v>
      </c>
    </row>
    <row r="17" spans="2:24" x14ac:dyDescent="0.25">
      <c r="B17" s="1056" t="s">
        <v>67</v>
      </c>
      <c r="C17" s="83">
        <v>5</v>
      </c>
      <c r="D17" s="399">
        <v>26222</v>
      </c>
      <c r="E17" s="83">
        <v>0</v>
      </c>
      <c r="F17" s="399">
        <v>0</v>
      </c>
      <c r="G17" s="83">
        <f t="shared" si="0"/>
        <v>5</v>
      </c>
      <c r="H17" s="1057">
        <f t="shared" si="0"/>
        <v>26222</v>
      </c>
      <c r="J17" s="398" t="s">
        <v>67</v>
      </c>
      <c r="K17" s="83">
        <v>8</v>
      </c>
      <c r="L17" s="399">
        <v>87372</v>
      </c>
      <c r="M17" s="83">
        <v>0</v>
      </c>
      <c r="N17" s="399">
        <v>0</v>
      </c>
      <c r="O17" s="83">
        <f t="shared" si="2"/>
        <v>8</v>
      </c>
      <c r="P17" s="400">
        <f t="shared" si="3"/>
        <v>87372</v>
      </c>
      <c r="R17" s="398">
        <v>14</v>
      </c>
      <c r="S17" s="402">
        <f t="shared" si="4"/>
        <v>0.6</v>
      </c>
      <c r="T17" s="402">
        <f t="shared" si="5"/>
        <v>2.3320112882312563</v>
      </c>
      <c r="U17" s="402" t="e">
        <f t="shared" si="6"/>
        <v>#DIV/0!</v>
      </c>
      <c r="V17" s="402" t="e">
        <f t="shared" si="7"/>
        <v>#DIV/0!</v>
      </c>
      <c r="W17" s="402">
        <f t="shared" si="8"/>
        <v>0.6</v>
      </c>
      <c r="X17" s="403">
        <f t="shared" si="9"/>
        <v>2.3320112882312563</v>
      </c>
    </row>
    <row r="18" spans="2:24" x14ac:dyDescent="0.25">
      <c r="B18" s="1056" t="s">
        <v>68</v>
      </c>
      <c r="C18" s="83">
        <v>6</v>
      </c>
      <c r="D18" s="399">
        <v>68403</v>
      </c>
      <c r="E18" s="83">
        <v>0</v>
      </c>
      <c r="F18" s="399">
        <v>0</v>
      </c>
      <c r="G18" s="83">
        <f t="shared" si="0"/>
        <v>6</v>
      </c>
      <c r="H18" s="1057">
        <f t="shared" si="0"/>
        <v>68403</v>
      </c>
      <c r="J18" s="398" t="s">
        <v>68</v>
      </c>
      <c r="K18" s="83">
        <v>8</v>
      </c>
      <c r="L18" s="399">
        <v>79148</v>
      </c>
      <c r="M18" s="83">
        <v>0</v>
      </c>
      <c r="N18" s="399">
        <v>0</v>
      </c>
      <c r="O18" s="83">
        <f t="shared" si="2"/>
        <v>8</v>
      </c>
      <c r="P18" s="400">
        <f t="shared" si="3"/>
        <v>79148</v>
      </c>
      <c r="R18" s="398">
        <v>15</v>
      </c>
      <c r="S18" s="402">
        <f t="shared" si="4"/>
        <v>0.33333333333333331</v>
      </c>
      <c r="T18" s="402">
        <f t="shared" si="5"/>
        <v>0.1570837536365364</v>
      </c>
      <c r="U18" s="402" t="e">
        <f t="shared" si="6"/>
        <v>#DIV/0!</v>
      </c>
      <c r="V18" s="402" t="e">
        <f t="shared" si="7"/>
        <v>#DIV/0!</v>
      </c>
      <c r="W18" s="402">
        <f t="shared" si="8"/>
        <v>0.33333333333333331</v>
      </c>
      <c r="X18" s="403">
        <f t="shared" si="9"/>
        <v>0.1570837536365364</v>
      </c>
    </row>
    <row r="19" spans="2:24" x14ac:dyDescent="0.25">
      <c r="B19" s="1056" t="s">
        <v>69</v>
      </c>
      <c r="C19" s="83">
        <v>10</v>
      </c>
      <c r="D19" s="399">
        <v>138299</v>
      </c>
      <c r="E19" s="83">
        <v>2</v>
      </c>
      <c r="F19" s="399">
        <v>9684</v>
      </c>
      <c r="G19" s="83">
        <f t="shared" si="0"/>
        <v>8</v>
      </c>
      <c r="H19" s="1057">
        <f t="shared" si="0"/>
        <v>128615</v>
      </c>
      <c r="J19" s="398" t="s">
        <v>69</v>
      </c>
      <c r="K19" s="83">
        <v>8</v>
      </c>
      <c r="L19" s="399">
        <v>78307</v>
      </c>
      <c r="M19" s="83">
        <v>1</v>
      </c>
      <c r="N19" s="399">
        <v>36695</v>
      </c>
      <c r="O19" s="83">
        <f t="shared" si="2"/>
        <v>7</v>
      </c>
      <c r="P19" s="400">
        <f t="shared" si="3"/>
        <v>41612</v>
      </c>
      <c r="R19" s="398">
        <v>16</v>
      </c>
      <c r="S19" s="402">
        <f t="shared" si="4"/>
        <v>-0.2</v>
      </c>
      <c r="T19" s="402">
        <f t="shared" si="5"/>
        <v>-0.43378477067802368</v>
      </c>
      <c r="U19" s="402">
        <f t="shared" si="6"/>
        <v>-0.5</v>
      </c>
      <c r="V19" s="402">
        <f t="shared" si="7"/>
        <v>2.7892399834779016</v>
      </c>
      <c r="W19" s="402">
        <f t="shared" si="8"/>
        <v>-0.125</v>
      </c>
      <c r="X19" s="403">
        <f t="shared" si="9"/>
        <v>-0.67646075496637248</v>
      </c>
    </row>
    <row r="20" spans="2:24" x14ac:dyDescent="0.25">
      <c r="B20" s="1056" t="s">
        <v>70</v>
      </c>
      <c r="C20" s="83">
        <v>13</v>
      </c>
      <c r="D20" s="399">
        <v>102516</v>
      </c>
      <c r="E20" s="83">
        <v>1</v>
      </c>
      <c r="F20" s="399">
        <v>5873</v>
      </c>
      <c r="G20" s="83">
        <f t="shared" si="0"/>
        <v>12</v>
      </c>
      <c r="H20" s="1057">
        <f t="shared" si="0"/>
        <v>96643</v>
      </c>
      <c r="J20" s="398" t="s">
        <v>70</v>
      </c>
      <c r="K20" s="83">
        <v>10</v>
      </c>
      <c r="L20" s="399">
        <v>82736</v>
      </c>
      <c r="M20" s="83">
        <v>0</v>
      </c>
      <c r="N20" s="399">
        <v>0</v>
      </c>
      <c r="O20" s="83">
        <f t="shared" si="2"/>
        <v>10</v>
      </c>
      <c r="P20" s="400">
        <f t="shared" si="3"/>
        <v>82736</v>
      </c>
      <c r="R20" s="398">
        <v>17</v>
      </c>
      <c r="S20" s="402">
        <f t="shared" si="4"/>
        <v>-0.23076923076923078</v>
      </c>
      <c r="T20" s="402">
        <f t="shared" si="5"/>
        <v>-0.19294549143548323</v>
      </c>
      <c r="U20" s="402">
        <f t="shared" si="6"/>
        <v>-1</v>
      </c>
      <c r="V20" s="402">
        <f t="shared" si="7"/>
        <v>-1</v>
      </c>
      <c r="W20" s="402">
        <f t="shared" si="8"/>
        <v>-0.16666666666666666</v>
      </c>
      <c r="X20" s="403">
        <f t="shared" si="9"/>
        <v>-0.14390074811419348</v>
      </c>
    </row>
    <row r="21" spans="2:24" x14ac:dyDescent="0.25">
      <c r="B21" s="1056" t="s">
        <v>71</v>
      </c>
      <c r="C21" s="83">
        <v>11</v>
      </c>
      <c r="D21" s="399">
        <v>88743</v>
      </c>
      <c r="E21" s="83">
        <v>1</v>
      </c>
      <c r="F21" s="399">
        <v>5939</v>
      </c>
      <c r="G21" s="83">
        <f t="shared" si="0"/>
        <v>10</v>
      </c>
      <c r="H21" s="1057">
        <f t="shared" si="0"/>
        <v>82804</v>
      </c>
      <c r="J21" s="398" t="s">
        <v>71</v>
      </c>
      <c r="K21" s="83">
        <v>7</v>
      </c>
      <c r="L21" s="399">
        <v>98301</v>
      </c>
      <c r="M21" s="83">
        <v>2</v>
      </c>
      <c r="N21" s="399">
        <v>55781</v>
      </c>
      <c r="O21" s="83">
        <f t="shared" si="2"/>
        <v>5</v>
      </c>
      <c r="P21" s="400">
        <f t="shared" si="3"/>
        <v>42520</v>
      </c>
      <c r="R21" s="398">
        <v>18</v>
      </c>
      <c r="S21" s="402">
        <f t="shared" si="4"/>
        <v>-0.36363636363636365</v>
      </c>
      <c r="T21" s="402">
        <f t="shared" si="5"/>
        <v>0.10770426963253439</v>
      </c>
      <c r="U21" s="402">
        <f t="shared" si="6"/>
        <v>1</v>
      </c>
      <c r="V21" s="402">
        <f t="shared" si="7"/>
        <v>8.3923219397204925</v>
      </c>
      <c r="W21" s="402">
        <f t="shared" si="8"/>
        <v>-0.5</v>
      </c>
      <c r="X21" s="403">
        <f t="shared" si="9"/>
        <v>-0.48649823680015458</v>
      </c>
    </row>
    <row r="22" spans="2:24" x14ac:dyDescent="0.25">
      <c r="B22" s="1056" t="s">
        <v>72</v>
      </c>
      <c r="C22" s="83">
        <v>8</v>
      </c>
      <c r="D22" s="399">
        <v>108665</v>
      </c>
      <c r="E22" s="83">
        <v>1</v>
      </c>
      <c r="F22" s="399">
        <v>16040</v>
      </c>
      <c r="G22" s="83">
        <f t="shared" ref="G22:H55" si="10">C22-E22</f>
        <v>7</v>
      </c>
      <c r="H22" s="1057">
        <f t="shared" si="10"/>
        <v>92625</v>
      </c>
      <c r="J22" s="398" t="s">
        <v>72</v>
      </c>
      <c r="K22" s="83">
        <v>7</v>
      </c>
      <c r="L22" s="399">
        <v>97832</v>
      </c>
      <c r="M22" s="83">
        <v>0</v>
      </c>
      <c r="N22" s="399">
        <v>0</v>
      </c>
      <c r="O22" s="83">
        <f t="shared" si="2"/>
        <v>7</v>
      </c>
      <c r="P22" s="400">
        <f t="shared" si="3"/>
        <v>97832</v>
      </c>
      <c r="R22" s="398">
        <v>19</v>
      </c>
      <c r="S22" s="402">
        <f t="shared" si="4"/>
        <v>-0.125</v>
      </c>
      <c r="T22" s="402">
        <f t="shared" si="5"/>
        <v>-9.9691713063083789E-2</v>
      </c>
      <c r="U22" s="402">
        <f t="shared" si="6"/>
        <v>-1</v>
      </c>
      <c r="V22" s="402">
        <f t="shared" si="7"/>
        <v>-1</v>
      </c>
      <c r="W22" s="402">
        <f t="shared" si="8"/>
        <v>0</v>
      </c>
      <c r="X22" s="403">
        <f t="shared" si="9"/>
        <v>5.6215924426450743E-2</v>
      </c>
    </row>
    <row r="23" spans="2:24" x14ac:dyDescent="0.25">
      <c r="B23" s="1056" t="s">
        <v>73</v>
      </c>
      <c r="C23" s="83">
        <v>12</v>
      </c>
      <c r="D23" s="399">
        <v>169177</v>
      </c>
      <c r="E23" s="83">
        <v>0</v>
      </c>
      <c r="F23" s="399">
        <v>0</v>
      </c>
      <c r="G23" s="83">
        <f t="shared" si="10"/>
        <v>12</v>
      </c>
      <c r="H23" s="1057">
        <f t="shared" si="10"/>
        <v>169177</v>
      </c>
      <c r="J23" s="398" t="s">
        <v>73</v>
      </c>
      <c r="K23" s="83">
        <v>8</v>
      </c>
      <c r="L23" s="399">
        <v>80140</v>
      </c>
      <c r="M23" s="83">
        <v>1</v>
      </c>
      <c r="N23" s="399">
        <v>7507</v>
      </c>
      <c r="O23" s="83">
        <f t="shared" si="2"/>
        <v>7</v>
      </c>
      <c r="P23" s="400">
        <f t="shared" si="3"/>
        <v>72633</v>
      </c>
      <c r="R23" s="398">
        <v>20</v>
      </c>
      <c r="S23" s="402">
        <f t="shared" si="4"/>
        <v>-0.33333333333333331</v>
      </c>
      <c r="T23" s="402">
        <f t="shared" si="5"/>
        <v>-0.52629494553042078</v>
      </c>
      <c r="U23" s="402" t="e">
        <f t="shared" si="6"/>
        <v>#DIV/0!</v>
      </c>
      <c r="V23" s="402" t="e">
        <f t="shared" si="7"/>
        <v>#DIV/0!</v>
      </c>
      <c r="W23" s="402">
        <f t="shared" si="8"/>
        <v>-0.41666666666666669</v>
      </c>
      <c r="X23" s="403">
        <f t="shared" si="9"/>
        <v>-0.57066858970190981</v>
      </c>
    </row>
    <row r="24" spans="2:24" x14ac:dyDescent="0.25">
      <c r="B24" s="1056" t="s">
        <v>74</v>
      </c>
      <c r="C24" s="83">
        <v>9</v>
      </c>
      <c r="D24" s="399">
        <v>80615</v>
      </c>
      <c r="E24" s="83">
        <v>1</v>
      </c>
      <c r="F24" s="399">
        <v>4625</v>
      </c>
      <c r="G24" s="83">
        <f t="shared" si="10"/>
        <v>8</v>
      </c>
      <c r="H24" s="1057">
        <f t="shared" si="10"/>
        <v>75990</v>
      </c>
      <c r="J24" s="398" t="s">
        <v>74</v>
      </c>
      <c r="K24" s="83">
        <v>5</v>
      </c>
      <c r="L24" s="399">
        <v>44585</v>
      </c>
      <c r="M24" s="83">
        <v>0</v>
      </c>
      <c r="N24" s="399">
        <v>0</v>
      </c>
      <c r="O24" s="83">
        <f t="shared" si="2"/>
        <v>5</v>
      </c>
      <c r="P24" s="400">
        <f t="shared" si="3"/>
        <v>44585</v>
      </c>
      <c r="R24" s="398">
        <v>21</v>
      </c>
      <c r="S24" s="402">
        <f t="shared" si="4"/>
        <v>-0.44444444444444442</v>
      </c>
      <c r="T24" s="402">
        <f t="shared" si="5"/>
        <v>-0.4469391552440613</v>
      </c>
      <c r="U24" s="402">
        <f t="shared" si="6"/>
        <v>-1</v>
      </c>
      <c r="V24" s="402">
        <f t="shared" si="7"/>
        <v>-1</v>
      </c>
      <c r="W24" s="402">
        <f t="shared" si="8"/>
        <v>-0.375</v>
      </c>
      <c r="X24" s="403">
        <f t="shared" si="9"/>
        <v>-0.41327806290301355</v>
      </c>
    </row>
    <row r="25" spans="2:24" x14ac:dyDescent="0.25">
      <c r="B25" s="1056" t="s">
        <v>75</v>
      </c>
      <c r="C25" s="83">
        <v>9</v>
      </c>
      <c r="D25" s="399">
        <v>90526</v>
      </c>
      <c r="E25" s="83">
        <v>1</v>
      </c>
      <c r="F25" s="399">
        <v>7454</v>
      </c>
      <c r="G25" s="83">
        <f t="shared" si="10"/>
        <v>8</v>
      </c>
      <c r="H25" s="1057">
        <f t="shared" si="10"/>
        <v>83072</v>
      </c>
      <c r="J25" s="398" t="s">
        <v>75</v>
      </c>
      <c r="K25" s="83">
        <v>9</v>
      </c>
      <c r="L25" s="399">
        <v>195904</v>
      </c>
      <c r="M25" s="83">
        <v>0</v>
      </c>
      <c r="N25" s="399">
        <v>0</v>
      </c>
      <c r="O25" s="83">
        <f t="shared" si="2"/>
        <v>9</v>
      </c>
      <c r="P25" s="400">
        <f t="shared" si="3"/>
        <v>195904</v>
      </c>
      <c r="R25" s="398">
        <v>22</v>
      </c>
      <c r="S25" s="402">
        <f t="shared" si="4"/>
        <v>0</v>
      </c>
      <c r="T25" s="402">
        <f t="shared" si="5"/>
        <v>1.1640633630117314</v>
      </c>
      <c r="U25" s="402">
        <f t="shared" si="6"/>
        <v>-1</v>
      </c>
      <c r="V25" s="402">
        <f t="shared" si="7"/>
        <v>-1</v>
      </c>
      <c r="W25" s="402">
        <f t="shared" si="8"/>
        <v>0.125</v>
      </c>
      <c r="X25" s="403">
        <f t="shared" si="9"/>
        <v>1.3582434514637904</v>
      </c>
    </row>
    <row r="26" spans="2:24" x14ac:dyDescent="0.25">
      <c r="B26" s="1056" t="s">
        <v>76</v>
      </c>
      <c r="C26" s="83">
        <v>10</v>
      </c>
      <c r="D26" s="399">
        <v>53858</v>
      </c>
      <c r="E26" s="83">
        <v>3</v>
      </c>
      <c r="F26" s="399">
        <v>17150</v>
      </c>
      <c r="G26" s="83">
        <f t="shared" si="10"/>
        <v>7</v>
      </c>
      <c r="H26" s="1057">
        <f t="shared" si="10"/>
        <v>36708</v>
      </c>
      <c r="J26" s="398" t="s">
        <v>76</v>
      </c>
      <c r="K26" s="83">
        <v>2</v>
      </c>
      <c r="L26" s="399">
        <v>30594</v>
      </c>
      <c r="M26" s="83">
        <v>5</v>
      </c>
      <c r="N26" s="399">
        <v>148531</v>
      </c>
      <c r="O26" s="83">
        <f t="shared" si="2"/>
        <v>-3</v>
      </c>
      <c r="P26" s="400">
        <f t="shared" si="3"/>
        <v>-117937</v>
      </c>
      <c r="R26" s="398">
        <v>23</v>
      </c>
      <c r="S26" s="402">
        <f t="shared" si="4"/>
        <v>-0.8</v>
      </c>
      <c r="T26" s="402">
        <f t="shared" si="5"/>
        <v>-0.43195068513498458</v>
      </c>
      <c r="U26" s="402">
        <f t="shared" si="6"/>
        <v>0.66666666666666663</v>
      </c>
      <c r="V26" s="402">
        <f t="shared" si="7"/>
        <v>7.6606997084548105</v>
      </c>
      <c r="W26" s="402">
        <f t="shared" si="8"/>
        <v>-1.4285714285714286</v>
      </c>
      <c r="X26" s="403">
        <f t="shared" si="9"/>
        <v>-4.2128418873270128</v>
      </c>
    </row>
    <row r="27" spans="2:24" x14ac:dyDescent="0.25">
      <c r="B27" s="1056" t="s">
        <v>77</v>
      </c>
      <c r="C27" s="83">
        <v>6</v>
      </c>
      <c r="D27" s="399">
        <v>113492</v>
      </c>
      <c r="E27" s="83">
        <v>0</v>
      </c>
      <c r="F27" s="399">
        <v>0</v>
      </c>
      <c r="G27" s="83">
        <f t="shared" si="10"/>
        <v>6</v>
      </c>
      <c r="H27" s="1057">
        <f t="shared" si="10"/>
        <v>113492</v>
      </c>
      <c r="J27" s="398" t="s">
        <v>77</v>
      </c>
      <c r="K27" s="83">
        <v>4</v>
      </c>
      <c r="L27" s="399">
        <v>31478</v>
      </c>
      <c r="M27" s="83">
        <v>0</v>
      </c>
      <c r="N27" s="399">
        <v>0</v>
      </c>
      <c r="O27" s="83">
        <f t="shared" si="2"/>
        <v>4</v>
      </c>
      <c r="P27" s="400">
        <f t="shared" si="3"/>
        <v>31478</v>
      </c>
      <c r="R27" s="398">
        <v>24</v>
      </c>
      <c r="S27" s="402">
        <f t="shared" si="4"/>
        <v>-0.33333333333333331</v>
      </c>
      <c r="T27" s="402">
        <f t="shared" si="5"/>
        <v>-0.72264124343566072</v>
      </c>
      <c r="U27" s="402" t="e">
        <f t="shared" si="6"/>
        <v>#DIV/0!</v>
      </c>
      <c r="V27" s="402" t="e">
        <f t="shared" si="7"/>
        <v>#DIV/0!</v>
      </c>
      <c r="W27" s="402">
        <f t="shared" si="8"/>
        <v>-0.33333333333333331</v>
      </c>
      <c r="X27" s="403">
        <f t="shared" si="9"/>
        <v>-0.72264124343566072</v>
      </c>
    </row>
    <row r="28" spans="2:24" x14ac:dyDescent="0.25">
      <c r="B28" s="1056" t="s">
        <v>78</v>
      </c>
      <c r="C28" s="83">
        <v>7</v>
      </c>
      <c r="D28" s="399">
        <v>140447</v>
      </c>
      <c r="E28" s="83">
        <v>1</v>
      </c>
      <c r="F28" s="399">
        <v>5303</v>
      </c>
      <c r="G28" s="83">
        <f t="shared" si="10"/>
        <v>6</v>
      </c>
      <c r="H28" s="1057">
        <f t="shared" si="10"/>
        <v>135144</v>
      </c>
      <c r="J28" s="398" t="s">
        <v>78</v>
      </c>
      <c r="K28" s="83">
        <v>4</v>
      </c>
      <c r="L28" s="399">
        <v>79604</v>
      </c>
      <c r="M28" s="83">
        <v>2</v>
      </c>
      <c r="N28" s="399">
        <v>87748</v>
      </c>
      <c r="O28" s="83">
        <f t="shared" si="2"/>
        <v>2</v>
      </c>
      <c r="P28" s="400">
        <f t="shared" si="3"/>
        <v>-8144</v>
      </c>
      <c r="R28" s="398">
        <v>25</v>
      </c>
      <c r="S28" s="402">
        <f t="shared" si="4"/>
        <v>-0.42857142857142855</v>
      </c>
      <c r="T28" s="402">
        <f t="shared" si="5"/>
        <v>-0.43320968052005382</v>
      </c>
      <c r="U28" s="402">
        <f t="shared" si="6"/>
        <v>1</v>
      </c>
      <c r="V28" s="402">
        <f t="shared" si="7"/>
        <v>15.546860267772958</v>
      </c>
      <c r="W28" s="402">
        <f t="shared" si="8"/>
        <v>-0.66666666666666663</v>
      </c>
      <c r="X28" s="403">
        <f t="shared" si="9"/>
        <v>-1.0602616468359676</v>
      </c>
    </row>
    <row r="29" spans="2:24" x14ac:dyDescent="0.25">
      <c r="B29" s="1056" t="s">
        <v>79</v>
      </c>
      <c r="C29" s="83">
        <v>5</v>
      </c>
      <c r="D29" s="399">
        <v>87806</v>
      </c>
      <c r="E29" s="83">
        <v>0</v>
      </c>
      <c r="F29" s="399">
        <v>0</v>
      </c>
      <c r="G29" s="83">
        <f t="shared" si="10"/>
        <v>5</v>
      </c>
      <c r="H29" s="1057">
        <f t="shared" si="10"/>
        <v>87806</v>
      </c>
      <c r="J29" s="398" t="s">
        <v>79</v>
      </c>
      <c r="K29" s="83">
        <v>7</v>
      </c>
      <c r="L29" s="399">
        <v>93732</v>
      </c>
      <c r="M29" s="83">
        <v>0</v>
      </c>
      <c r="N29" s="399">
        <v>0</v>
      </c>
      <c r="O29" s="83">
        <f t="shared" si="2"/>
        <v>7</v>
      </c>
      <c r="P29" s="400">
        <f t="shared" si="3"/>
        <v>93732</v>
      </c>
      <c r="R29" s="398">
        <v>26</v>
      </c>
      <c r="S29" s="402">
        <f t="shared" si="4"/>
        <v>0.4</v>
      </c>
      <c r="T29" s="402">
        <f t="shared" si="5"/>
        <v>6.7489693187253716E-2</v>
      </c>
      <c r="U29" s="402" t="e">
        <f t="shared" si="6"/>
        <v>#DIV/0!</v>
      </c>
      <c r="V29" s="402" t="e">
        <f t="shared" si="7"/>
        <v>#DIV/0!</v>
      </c>
      <c r="W29" s="402">
        <f t="shared" si="8"/>
        <v>0.4</v>
      </c>
      <c r="X29" s="403">
        <f t="shared" si="9"/>
        <v>6.7489693187253716E-2</v>
      </c>
    </row>
    <row r="30" spans="2:24" x14ac:dyDescent="0.25">
      <c r="B30" s="1056" t="s">
        <v>80</v>
      </c>
      <c r="C30" s="83">
        <v>3</v>
      </c>
      <c r="D30" s="399">
        <v>54449</v>
      </c>
      <c r="E30" s="83">
        <v>0</v>
      </c>
      <c r="F30" s="399">
        <v>0</v>
      </c>
      <c r="G30" s="83">
        <f t="shared" si="10"/>
        <v>3</v>
      </c>
      <c r="H30" s="1057">
        <f t="shared" si="10"/>
        <v>54449</v>
      </c>
      <c r="J30" s="398" t="s">
        <v>80</v>
      </c>
      <c r="K30" s="83">
        <v>2</v>
      </c>
      <c r="L30" s="399">
        <v>62970</v>
      </c>
      <c r="M30" s="83">
        <v>0</v>
      </c>
      <c r="N30" s="399">
        <v>0</v>
      </c>
      <c r="O30" s="83">
        <f t="shared" si="2"/>
        <v>2</v>
      </c>
      <c r="P30" s="400">
        <f t="shared" si="3"/>
        <v>62970</v>
      </c>
      <c r="R30" s="398">
        <v>27</v>
      </c>
      <c r="S30" s="402">
        <f t="shared" si="4"/>
        <v>-0.33333333333333331</v>
      </c>
      <c r="T30" s="402">
        <f t="shared" si="5"/>
        <v>0.15649506877995922</v>
      </c>
      <c r="U30" s="402" t="e">
        <f t="shared" si="6"/>
        <v>#DIV/0!</v>
      </c>
      <c r="V30" s="402" t="e">
        <f t="shared" si="7"/>
        <v>#DIV/0!</v>
      </c>
      <c r="W30" s="402">
        <f t="shared" si="8"/>
        <v>-0.33333333333333331</v>
      </c>
      <c r="X30" s="403">
        <f t="shared" si="9"/>
        <v>0.15649506877995922</v>
      </c>
    </row>
    <row r="31" spans="2:24" x14ac:dyDescent="0.25">
      <c r="B31" s="1056" t="s">
        <v>81</v>
      </c>
      <c r="C31" s="83">
        <v>2</v>
      </c>
      <c r="D31" s="399">
        <v>31118</v>
      </c>
      <c r="E31" s="83">
        <v>0</v>
      </c>
      <c r="F31" s="399">
        <v>0</v>
      </c>
      <c r="G31" s="83">
        <f t="shared" si="10"/>
        <v>2</v>
      </c>
      <c r="H31" s="1057">
        <f t="shared" si="10"/>
        <v>31118</v>
      </c>
      <c r="J31" s="398" t="s">
        <v>81</v>
      </c>
      <c r="K31" s="83">
        <v>1</v>
      </c>
      <c r="L31" s="399">
        <v>8105</v>
      </c>
      <c r="M31" s="83">
        <v>1</v>
      </c>
      <c r="N31" s="399">
        <v>19990</v>
      </c>
      <c r="O31" s="83">
        <f t="shared" si="2"/>
        <v>0</v>
      </c>
      <c r="P31" s="400">
        <f t="shared" si="3"/>
        <v>-11885</v>
      </c>
      <c r="R31" s="398">
        <v>28</v>
      </c>
      <c r="S31" s="402">
        <f t="shared" si="4"/>
        <v>-0.5</v>
      </c>
      <c r="T31" s="402">
        <f t="shared" si="5"/>
        <v>-0.73953981618355935</v>
      </c>
      <c r="U31" s="402" t="e">
        <f t="shared" si="6"/>
        <v>#DIV/0!</v>
      </c>
      <c r="V31" s="402" t="e">
        <f t="shared" si="7"/>
        <v>#DIV/0!</v>
      </c>
      <c r="W31" s="402">
        <f t="shared" si="8"/>
        <v>-1</v>
      </c>
      <c r="X31" s="403">
        <f t="shared" si="9"/>
        <v>-1.3819332862009126</v>
      </c>
    </row>
    <row r="32" spans="2:24" x14ac:dyDescent="0.25">
      <c r="B32" s="1056" t="s">
        <v>82</v>
      </c>
      <c r="C32" s="83">
        <v>6</v>
      </c>
      <c r="D32" s="399">
        <v>149688</v>
      </c>
      <c r="E32" s="83">
        <v>0</v>
      </c>
      <c r="F32" s="399">
        <v>0</v>
      </c>
      <c r="G32" s="83">
        <f t="shared" si="10"/>
        <v>6</v>
      </c>
      <c r="H32" s="1057">
        <f t="shared" si="10"/>
        <v>149688</v>
      </c>
      <c r="J32" s="398" t="s">
        <v>82</v>
      </c>
      <c r="K32" s="83"/>
      <c r="L32" s="399"/>
      <c r="M32" s="83"/>
      <c r="N32" s="399"/>
      <c r="O32" s="83">
        <f t="shared" si="2"/>
        <v>0</v>
      </c>
      <c r="P32" s="400">
        <f t="shared" si="3"/>
        <v>0</v>
      </c>
      <c r="R32" s="398">
        <v>29</v>
      </c>
      <c r="S32" s="402">
        <f t="shared" si="4"/>
        <v>-1</v>
      </c>
      <c r="T32" s="402">
        <f t="shared" si="5"/>
        <v>-1</v>
      </c>
      <c r="U32" s="402" t="e">
        <f t="shared" si="6"/>
        <v>#DIV/0!</v>
      </c>
      <c r="V32" s="402" t="e">
        <f t="shared" si="7"/>
        <v>#DIV/0!</v>
      </c>
      <c r="W32" s="402">
        <f t="shared" si="8"/>
        <v>-1</v>
      </c>
      <c r="X32" s="403">
        <f t="shared" si="9"/>
        <v>-1</v>
      </c>
    </row>
    <row r="33" spans="2:24" x14ac:dyDescent="0.25">
      <c r="B33" s="1056" t="s">
        <v>83</v>
      </c>
      <c r="C33" s="83">
        <v>6</v>
      </c>
      <c r="D33" s="399">
        <v>129797</v>
      </c>
      <c r="E33" s="83">
        <v>1</v>
      </c>
      <c r="F33" s="399">
        <v>9367</v>
      </c>
      <c r="G33" s="83">
        <f t="shared" si="10"/>
        <v>5</v>
      </c>
      <c r="H33" s="1057">
        <f t="shared" si="10"/>
        <v>120430</v>
      </c>
      <c r="J33" s="398" t="s">
        <v>83</v>
      </c>
      <c r="K33" s="83"/>
      <c r="L33" s="399"/>
      <c r="M33" s="83"/>
      <c r="N33" s="399"/>
      <c r="O33" s="83">
        <f t="shared" si="2"/>
        <v>0</v>
      </c>
      <c r="P33" s="400">
        <f t="shared" si="3"/>
        <v>0</v>
      </c>
      <c r="R33" s="398">
        <v>30</v>
      </c>
      <c r="S33" s="402">
        <f t="shared" si="4"/>
        <v>-1</v>
      </c>
      <c r="T33" s="402">
        <f t="shared" si="5"/>
        <v>-1</v>
      </c>
      <c r="U33" s="402">
        <f t="shared" si="6"/>
        <v>-1</v>
      </c>
      <c r="V33" s="402">
        <f t="shared" si="7"/>
        <v>-1</v>
      </c>
      <c r="W33" s="402">
        <f t="shared" si="8"/>
        <v>-1</v>
      </c>
      <c r="X33" s="403">
        <f t="shared" si="9"/>
        <v>-1</v>
      </c>
    </row>
    <row r="34" spans="2:24" x14ac:dyDescent="0.25">
      <c r="B34" s="1056" t="s">
        <v>288</v>
      </c>
      <c r="C34" s="83">
        <v>5</v>
      </c>
      <c r="D34" s="399">
        <v>71944</v>
      </c>
      <c r="E34" s="83">
        <v>6</v>
      </c>
      <c r="F34" s="399">
        <v>33373</v>
      </c>
      <c r="G34" s="83">
        <f t="shared" si="10"/>
        <v>-1</v>
      </c>
      <c r="H34" s="1057">
        <f t="shared" si="10"/>
        <v>38571</v>
      </c>
      <c r="J34" s="398" t="s">
        <v>288</v>
      </c>
      <c r="K34" s="83"/>
      <c r="L34" s="399"/>
      <c r="M34" s="83"/>
      <c r="N34" s="399"/>
      <c r="O34" s="83">
        <f t="shared" si="2"/>
        <v>0</v>
      </c>
      <c r="P34" s="400">
        <f t="shared" si="3"/>
        <v>0</v>
      </c>
      <c r="R34" s="398">
        <v>31</v>
      </c>
      <c r="S34" s="402">
        <f t="shared" si="4"/>
        <v>-1</v>
      </c>
      <c r="T34" s="402">
        <f t="shared" si="5"/>
        <v>-1</v>
      </c>
      <c r="U34" s="402">
        <f t="shared" si="6"/>
        <v>-1</v>
      </c>
      <c r="V34" s="402">
        <f t="shared" si="7"/>
        <v>-1</v>
      </c>
      <c r="W34" s="402">
        <f t="shared" si="8"/>
        <v>-1</v>
      </c>
      <c r="X34" s="403">
        <f t="shared" si="9"/>
        <v>-1</v>
      </c>
    </row>
    <row r="35" spans="2:24" x14ac:dyDescent="0.25">
      <c r="B35" s="1056" t="s">
        <v>85</v>
      </c>
      <c r="C35" s="83">
        <v>8</v>
      </c>
      <c r="D35" s="399">
        <v>154857</v>
      </c>
      <c r="E35" s="83">
        <v>0</v>
      </c>
      <c r="F35" s="399">
        <v>0</v>
      </c>
      <c r="G35" s="83">
        <f t="shared" si="10"/>
        <v>8</v>
      </c>
      <c r="H35" s="1057">
        <f t="shared" si="10"/>
        <v>154857</v>
      </c>
      <c r="J35" s="398" t="s">
        <v>85</v>
      </c>
      <c r="K35" s="83"/>
      <c r="L35" s="399"/>
      <c r="M35" s="83"/>
      <c r="N35" s="399"/>
      <c r="O35" s="83">
        <f t="shared" si="2"/>
        <v>0</v>
      </c>
      <c r="P35" s="400">
        <f t="shared" si="3"/>
        <v>0</v>
      </c>
      <c r="R35" s="398">
        <v>32</v>
      </c>
      <c r="S35" s="402">
        <f t="shared" si="4"/>
        <v>-1</v>
      </c>
      <c r="T35" s="402">
        <f t="shared" si="5"/>
        <v>-1</v>
      </c>
      <c r="U35" s="402" t="e">
        <f t="shared" si="6"/>
        <v>#DIV/0!</v>
      </c>
      <c r="V35" s="402" t="e">
        <f t="shared" si="7"/>
        <v>#DIV/0!</v>
      </c>
      <c r="W35" s="402">
        <f t="shared" si="8"/>
        <v>-1</v>
      </c>
      <c r="X35" s="403">
        <f t="shared" si="9"/>
        <v>-1</v>
      </c>
    </row>
    <row r="36" spans="2:24" x14ac:dyDescent="0.25">
      <c r="B36" s="1056" t="s">
        <v>86</v>
      </c>
      <c r="C36" s="83">
        <v>5</v>
      </c>
      <c r="D36" s="399">
        <v>88253</v>
      </c>
      <c r="E36" s="83">
        <v>0</v>
      </c>
      <c r="F36" s="399">
        <v>0</v>
      </c>
      <c r="G36" s="83">
        <f t="shared" si="10"/>
        <v>5</v>
      </c>
      <c r="H36" s="1057">
        <f t="shared" si="10"/>
        <v>88253</v>
      </c>
      <c r="J36" s="398" t="s">
        <v>86</v>
      </c>
      <c r="K36" s="83"/>
      <c r="L36" s="399"/>
      <c r="M36" s="83"/>
      <c r="N36" s="399"/>
      <c r="O36" s="83">
        <f t="shared" si="2"/>
        <v>0</v>
      </c>
      <c r="P36" s="400">
        <f t="shared" si="3"/>
        <v>0</v>
      </c>
      <c r="R36" s="398">
        <v>33</v>
      </c>
      <c r="S36" s="402">
        <f t="shared" si="4"/>
        <v>-1</v>
      </c>
      <c r="T36" s="402">
        <f t="shared" si="5"/>
        <v>-1</v>
      </c>
      <c r="U36" s="402" t="e">
        <f t="shared" si="6"/>
        <v>#DIV/0!</v>
      </c>
      <c r="V36" s="402" t="e">
        <f t="shared" si="7"/>
        <v>#DIV/0!</v>
      </c>
      <c r="W36" s="402">
        <f t="shared" si="8"/>
        <v>-1</v>
      </c>
      <c r="X36" s="403">
        <f t="shared" si="9"/>
        <v>-1</v>
      </c>
    </row>
    <row r="37" spans="2:24" x14ac:dyDescent="0.25">
      <c r="B37" s="1056" t="s">
        <v>87</v>
      </c>
      <c r="C37" s="83">
        <v>8</v>
      </c>
      <c r="D37" s="399">
        <v>197576</v>
      </c>
      <c r="E37" s="83">
        <v>0</v>
      </c>
      <c r="F37" s="399">
        <v>0</v>
      </c>
      <c r="G37" s="83">
        <f t="shared" si="10"/>
        <v>8</v>
      </c>
      <c r="H37" s="1057">
        <f t="shared" si="10"/>
        <v>197576</v>
      </c>
      <c r="J37" s="398" t="s">
        <v>87</v>
      </c>
      <c r="K37" s="83"/>
      <c r="L37" s="399"/>
      <c r="M37" s="83"/>
      <c r="N37" s="399"/>
      <c r="O37" s="83">
        <f t="shared" si="2"/>
        <v>0</v>
      </c>
      <c r="P37" s="400">
        <f t="shared" si="3"/>
        <v>0</v>
      </c>
      <c r="R37" s="398">
        <v>34</v>
      </c>
      <c r="S37" s="402">
        <f t="shared" si="4"/>
        <v>-1</v>
      </c>
      <c r="T37" s="402">
        <f t="shared" si="5"/>
        <v>-1</v>
      </c>
      <c r="U37" s="402" t="e">
        <f t="shared" si="6"/>
        <v>#DIV/0!</v>
      </c>
      <c r="V37" s="402" t="e">
        <f t="shared" si="7"/>
        <v>#DIV/0!</v>
      </c>
      <c r="W37" s="402">
        <f t="shared" si="8"/>
        <v>-1</v>
      </c>
      <c r="X37" s="403">
        <f t="shared" si="9"/>
        <v>-1</v>
      </c>
    </row>
    <row r="38" spans="2:24" x14ac:dyDescent="0.25">
      <c r="B38" s="1056" t="s">
        <v>88</v>
      </c>
      <c r="C38" s="83">
        <v>10</v>
      </c>
      <c r="D38" s="399">
        <v>149140</v>
      </c>
      <c r="E38" s="83">
        <v>0</v>
      </c>
      <c r="F38" s="399">
        <v>0</v>
      </c>
      <c r="G38" s="83">
        <f t="shared" si="10"/>
        <v>10</v>
      </c>
      <c r="H38" s="1057">
        <f t="shared" si="10"/>
        <v>149140</v>
      </c>
      <c r="J38" s="398" t="s">
        <v>88</v>
      </c>
      <c r="K38" s="83"/>
      <c r="L38" s="399"/>
      <c r="M38" s="83"/>
      <c r="N38" s="399"/>
      <c r="O38" s="83">
        <f t="shared" si="2"/>
        <v>0</v>
      </c>
      <c r="P38" s="400">
        <f t="shared" si="3"/>
        <v>0</v>
      </c>
      <c r="R38" s="398">
        <v>35</v>
      </c>
      <c r="S38" s="402">
        <f t="shared" si="4"/>
        <v>-1</v>
      </c>
      <c r="T38" s="402">
        <f t="shared" si="5"/>
        <v>-1</v>
      </c>
      <c r="U38" s="402" t="e">
        <f t="shared" si="6"/>
        <v>#DIV/0!</v>
      </c>
      <c r="V38" s="402" t="e">
        <f t="shared" si="7"/>
        <v>#DIV/0!</v>
      </c>
      <c r="W38" s="402">
        <f t="shared" si="8"/>
        <v>-1</v>
      </c>
      <c r="X38" s="403">
        <f t="shared" si="9"/>
        <v>-1</v>
      </c>
    </row>
    <row r="39" spans="2:24" x14ac:dyDescent="0.25">
      <c r="B39" s="1056" t="s">
        <v>89</v>
      </c>
      <c r="C39" s="83">
        <v>5</v>
      </c>
      <c r="D39" s="399">
        <v>69643</v>
      </c>
      <c r="E39" s="83">
        <v>0</v>
      </c>
      <c r="F39" s="399">
        <v>0</v>
      </c>
      <c r="G39" s="83">
        <f t="shared" si="10"/>
        <v>5</v>
      </c>
      <c r="H39" s="1057">
        <f t="shared" si="10"/>
        <v>69643</v>
      </c>
      <c r="J39" s="398" t="s">
        <v>89</v>
      </c>
      <c r="K39" s="83"/>
      <c r="L39" s="399"/>
      <c r="M39" s="83"/>
      <c r="N39" s="399"/>
      <c r="O39" s="83">
        <f t="shared" si="2"/>
        <v>0</v>
      </c>
      <c r="P39" s="400">
        <f t="shared" si="3"/>
        <v>0</v>
      </c>
      <c r="R39" s="398">
        <v>36</v>
      </c>
      <c r="S39" s="402">
        <f t="shared" si="4"/>
        <v>-1</v>
      </c>
      <c r="T39" s="402">
        <f t="shared" si="5"/>
        <v>-1</v>
      </c>
      <c r="U39" s="402" t="e">
        <f t="shared" si="6"/>
        <v>#DIV/0!</v>
      </c>
      <c r="V39" s="402" t="e">
        <f t="shared" si="7"/>
        <v>#DIV/0!</v>
      </c>
      <c r="W39" s="402">
        <f t="shared" si="8"/>
        <v>-1</v>
      </c>
      <c r="X39" s="403">
        <f t="shared" si="9"/>
        <v>-1</v>
      </c>
    </row>
    <row r="40" spans="2:24" x14ac:dyDescent="0.25">
      <c r="B40" s="1056" t="s">
        <v>90</v>
      </c>
      <c r="C40" s="83">
        <v>10</v>
      </c>
      <c r="D40" s="399">
        <v>169878</v>
      </c>
      <c r="E40" s="83">
        <v>1</v>
      </c>
      <c r="F40" s="399">
        <v>6466</v>
      </c>
      <c r="G40" s="83">
        <f t="shared" si="10"/>
        <v>9</v>
      </c>
      <c r="H40" s="1057">
        <f t="shared" si="10"/>
        <v>163412</v>
      </c>
      <c r="J40" s="398" t="s">
        <v>90</v>
      </c>
      <c r="K40" s="83"/>
      <c r="L40" s="399"/>
      <c r="M40" s="83"/>
      <c r="N40" s="399"/>
      <c r="O40" s="83">
        <f t="shared" si="2"/>
        <v>0</v>
      </c>
      <c r="P40" s="400">
        <f t="shared" si="3"/>
        <v>0</v>
      </c>
      <c r="R40" s="398">
        <v>37</v>
      </c>
      <c r="S40" s="402">
        <f t="shared" si="4"/>
        <v>-1</v>
      </c>
      <c r="T40" s="402">
        <f t="shared" si="5"/>
        <v>-1</v>
      </c>
      <c r="U40" s="402">
        <f t="shared" si="6"/>
        <v>-1</v>
      </c>
      <c r="V40" s="402">
        <f t="shared" si="7"/>
        <v>-1</v>
      </c>
      <c r="W40" s="402">
        <f t="shared" si="8"/>
        <v>-1</v>
      </c>
      <c r="X40" s="403">
        <f t="shared" si="9"/>
        <v>-1</v>
      </c>
    </row>
    <row r="41" spans="2:24" x14ac:dyDescent="0.25">
      <c r="B41" s="1056" t="s">
        <v>91</v>
      </c>
      <c r="C41" s="83">
        <v>7</v>
      </c>
      <c r="D41" s="399">
        <v>194439</v>
      </c>
      <c r="E41" s="83">
        <v>1</v>
      </c>
      <c r="F41" s="399">
        <v>6408</v>
      </c>
      <c r="G41" s="83">
        <f t="shared" si="10"/>
        <v>6</v>
      </c>
      <c r="H41" s="1057">
        <f t="shared" si="10"/>
        <v>188031</v>
      </c>
      <c r="J41" s="398" t="s">
        <v>91</v>
      </c>
      <c r="K41" s="83"/>
      <c r="L41" s="399"/>
      <c r="M41" s="83"/>
      <c r="N41" s="399"/>
      <c r="O41" s="83">
        <f t="shared" si="2"/>
        <v>0</v>
      </c>
      <c r="P41" s="400">
        <f t="shared" si="3"/>
        <v>0</v>
      </c>
      <c r="R41" s="398">
        <v>38</v>
      </c>
      <c r="S41" s="402">
        <f t="shared" si="4"/>
        <v>-1</v>
      </c>
      <c r="T41" s="402">
        <f t="shared" si="5"/>
        <v>-1</v>
      </c>
      <c r="U41" s="402">
        <f t="shared" si="6"/>
        <v>-1</v>
      </c>
      <c r="V41" s="402">
        <f t="shared" si="7"/>
        <v>-1</v>
      </c>
      <c r="W41" s="402">
        <f t="shared" si="8"/>
        <v>-1</v>
      </c>
      <c r="X41" s="403">
        <f t="shared" si="9"/>
        <v>-1</v>
      </c>
    </row>
    <row r="42" spans="2:24" x14ac:dyDescent="0.25">
      <c r="B42" s="1056" t="s">
        <v>92</v>
      </c>
      <c r="C42" s="83">
        <v>5</v>
      </c>
      <c r="D42" s="399">
        <v>115551</v>
      </c>
      <c r="E42" s="83">
        <v>2</v>
      </c>
      <c r="F42" s="399">
        <v>29131</v>
      </c>
      <c r="G42" s="83">
        <f t="shared" si="10"/>
        <v>3</v>
      </c>
      <c r="H42" s="1057">
        <f t="shared" si="10"/>
        <v>86420</v>
      </c>
      <c r="J42" s="398" t="s">
        <v>382</v>
      </c>
      <c r="K42" s="83"/>
      <c r="L42" s="399"/>
      <c r="M42" s="83"/>
      <c r="N42" s="399"/>
      <c r="O42" s="83">
        <f t="shared" si="2"/>
        <v>0</v>
      </c>
      <c r="P42" s="400">
        <f t="shared" si="3"/>
        <v>0</v>
      </c>
      <c r="R42" s="398">
        <v>39</v>
      </c>
      <c r="S42" s="402">
        <f t="shared" si="4"/>
        <v>-1</v>
      </c>
      <c r="T42" s="402">
        <f t="shared" si="5"/>
        <v>-1</v>
      </c>
      <c r="U42" s="402">
        <f t="shared" si="6"/>
        <v>-1</v>
      </c>
      <c r="V42" s="402">
        <f t="shared" si="7"/>
        <v>-1</v>
      </c>
      <c r="W42" s="402">
        <f t="shared" si="8"/>
        <v>-1</v>
      </c>
      <c r="X42" s="403">
        <f t="shared" si="9"/>
        <v>-1</v>
      </c>
    </row>
    <row r="43" spans="2:24" x14ac:dyDescent="0.25">
      <c r="B43" s="1056" t="s">
        <v>93</v>
      </c>
      <c r="C43" s="83">
        <v>5</v>
      </c>
      <c r="D43" s="399">
        <v>117185</v>
      </c>
      <c r="E43" s="83">
        <v>0</v>
      </c>
      <c r="F43" s="399">
        <v>0</v>
      </c>
      <c r="G43" s="83">
        <f t="shared" si="10"/>
        <v>5</v>
      </c>
      <c r="H43" s="1057">
        <f t="shared" si="10"/>
        <v>117185</v>
      </c>
      <c r="J43" s="398" t="s">
        <v>383</v>
      </c>
      <c r="K43" s="83"/>
      <c r="L43" s="399"/>
      <c r="M43" s="83"/>
      <c r="N43" s="399"/>
      <c r="O43" s="83">
        <f t="shared" si="2"/>
        <v>0</v>
      </c>
      <c r="P43" s="400">
        <f t="shared" si="3"/>
        <v>0</v>
      </c>
      <c r="R43" s="398">
        <v>40</v>
      </c>
      <c r="S43" s="402">
        <f t="shared" si="4"/>
        <v>-1</v>
      </c>
      <c r="T43" s="402">
        <f t="shared" si="5"/>
        <v>-1</v>
      </c>
      <c r="U43" s="402" t="e">
        <f t="shared" si="6"/>
        <v>#DIV/0!</v>
      </c>
      <c r="V43" s="402" t="e">
        <f t="shared" si="7"/>
        <v>#DIV/0!</v>
      </c>
      <c r="W43" s="402">
        <f t="shared" si="8"/>
        <v>-1</v>
      </c>
      <c r="X43" s="403">
        <f t="shared" si="9"/>
        <v>-1</v>
      </c>
    </row>
    <row r="44" spans="2:24" x14ac:dyDescent="0.25">
      <c r="B44" s="1056" t="s">
        <v>94</v>
      </c>
      <c r="C44" s="83">
        <v>4</v>
      </c>
      <c r="D44" s="399">
        <v>100725</v>
      </c>
      <c r="E44" s="83">
        <v>0</v>
      </c>
      <c r="F44" s="399">
        <v>0</v>
      </c>
      <c r="G44" s="83">
        <f t="shared" si="10"/>
        <v>4</v>
      </c>
      <c r="H44" s="1057">
        <f t="shared" si="10"/>
        <v>100725</v>
      </c>
      <c r="J44" s="398" t="s">
        <v>94</v>
      </c>
      <c r="K44" s="83"/>
      <c r="L44" s="399"/>
      <c r="M44" s="83"/>
      <c r="N44" s="399"/>
      <c r="O44" s="83">
        <f t="shared" si="2"/>
        <v>0</v>
      </c>
      <c r="P44" s="400">
        <f t="shared" si="3"/>
        <v>0</v>
      </c>
      <c r="R44" s="398">
        <v>41</v>
      </c>
      <c r="S44" s="402">
        <f t="shared" si="4"/>
        <v>-1</v>
      </c>
      <c r="T44" s="402">
        <f t="shared" si="5"/>
        <v>-1</v>
      </c>
      <c r="U44" s="402" t="e">
        <f t="shared" si="6"/>
        <v>#DIV/0!</v>
      </c>
      <c r="V44" s="402" t="e">
        <f t="shared" si="7"/>
        <v>#DIV/0!</v>
      </c>
      <c r="W44" s="402">
        <f t="shared" si="8"/>
        <v>-1</v>
      </c>
      <c r="X44" s="403">
        <f t="shared" si="9"/>
        <v>-1</v>
      </c>
    </row>
    <row r="45" spans="2:24" x14ac:dyDescent="0.25">
      <c r="B45" s="1056" t="s">
        <v>95</v>
      </c>
      <c r="C45" s="83">
        <v>8</v>
      </c>
      <c r="D45" s="399">
        <v>237064</v>
      </c>
      <c r="E45" s="83">
        <v>1</v>
      </c>
      <c r="F45" s="399">
        <v>8358</v>
      </c>
      <c r="G45" s="83">
        <f t="shared" si="10"/>
        <v>7</v>
      </c>
      <c r="H45" s="1057">
        <f t="shared" si="10"/>
        <v>228706</v>
      </c>
      <c r="J45" s="398" t="s">
        <v>95</v>
      </c>
      <c r="K45" s="83"/>
      <c r="L45" s="399"/>
      <c r="M45" s="83"/>
      <c r="N45" s="399"/>
      <c r="O45" s="83">
        <f t="shared" si="2"/>
        <v>0</v>
      </c>
      <c r="P45" s="400">
        <f t="shared" si="3"/>
        <v>0</v>
      </c>
      <c r="R45" s="398">
        <v>42</v>
      </c>
      <c r="S45" s="402">
        <f t="shared" si="4"/>
        <v>-1</v>
      </c>
      <c r="T45" s="402">
        <f t="shared" si="5"/>
        <v>-1</v>
      </c>
      <c r="U45" s="402">
        <f t="shared" si="6"/>
        <v>-1</v>
      </c>
      <c r="V45" s="402">
        <f t="shared" si="7"/>
        <v>-1</v>
      </c>
      <c r="W45" s="402">
        <f t="shared" si="8"/>
        <v>-1</v>
      </c>
      <c r="X45" s="403">
        <f t="shared" si="9"/>
        <v>-1</v>
      </c>
    </row>
    <row r="46" spans="2:24" x14ac:dyDescent="0.25">
      <c r="B46" s="1056" t="s">
        <v>96</v>
      </c>
      <c r="C46" s="83">
        <v>6</v>
      </c>
      <c r="D46" s="399">
        <v>122963</v>
      </c>
      <c r="E46" s="83">
        <v>0</v>
      </c>
      <c r="F46" s="399">
        <v>0</v>
      </c>
      <c r="G46" s="83">
        <f t="shared" si="10"/>
        <v>6</v>
      </c>
      <c r="H46" s="1057">
        <f t="shared" si="10"/>
        <v>122963</v>
      </c>
      <c r="J46" s="398" t="s">
        <v>96</v>
      </c>
      <c r="K46" s="83"/>
      <c r="L46" s="399"/>
      <c r="M46" s="83"/>
      <c r="N46" s="399"/>
      <c r="O46" s="83">
        <f t="shared" si="2"/>
        <v>0</v>
      </c>
      <c r="P46" s="400">
        <f t="shared" si="3"/>
        <v>0</v>
      </c>
      <c r="R46" s="398">
        <v>43</v>
      </c>
      <c r="S46" s="402">
        <f t="shared" si="4"/>
        <v>-1</v>
      </c>
      <c r="T46" s="402">
        <f t="shared" si="5"/>
        <v>-1</v>
      </c>
      <c r="U46" s="402" t="e">
        <f t="shared" si="6"/>
        <v>#DIV/0!</v>
      </c>
      <c r="V46" s="402" t="e">
        <f t="shared" si="7"/>
        <v>#DIV/0!</v>
      </c>
      <c r="W46" s="402">
        <f t="shared" si="8"/>
        <v>-1</v>
      </c>
      <c r="X46" s="403">
        <f t="shared" si="9"/>
        <v>-1</v>
      </c>
    </row>
    <row r="47" spans="2:24" x14ac:dyDescent="0.25">
      <c r="B47" s="1056" t="s">
        <v>289</v>
      </c>
      <c r="C47" s="83">
        <v>15</v>
      </c>
      <c r="D47" s="399">
        <v>275786</v>
      </c>
      <c r="E47" s="83">
        <v>0</v>
      </c>
      <c r="F47" s="399">
        <v>0</v>
      </c>
      <c r="G47" s="83">
        <f t="shared" si="10"/>
        <v>15</v>
      </c>
      <c r="H47" s="1057">
        <f t="shared" si="10"/>
        <v>275786</v>
      </c>
      <c r="J47" s="398" t="s">
        <v>289</v>
      </c>
      <c r="K47" s="83"/>
      <c r="L47" s="399"/>
      <c r="M47" s="83"/>
      <c r="N47" s="399"/>
      <c r="O47" s="83">
        <f t="shared" si="2"/>
        <v>0</v>
      </c>
      <c r="P47" s="400">
        <f t="shared" si="3"/>
        <v>0</v>
      </c>
      <c r="R47" s="398">
        <v>44</v>
      </c>
      <c r="S47" s="402">
        <f t="shared" si="4"/>
        <v>-1</v>
      </c>
      <c r="T47" s="402">
        <f t="shared" si="5"/>
        <v>-1</v>
      </c>
      <c r="U47" s="402" t="e">
        <f t="shared" si="6"/>
        <v>#DIV/0!</v>
      </c>
      <c r="V47" s="402" t="e">
        <f t="shared" si="7"/>
        <v>#DIV/0!</v>
      </c>
      <c r="W47" s="402">
        <f t="shared" si="8"/>
        <v>-1</v>
      </c>
      <c r="X47" s="403">
        <f t="shared" si="9"/>
        <v>-1</v>
      </c>
    </row>
    <row r="48" spans="2:24" x14ac:dyDescent="0.25">
      <c r="B48" s="1056" t="s">
        <v>98</v>
      </c>
      <c r="C48" s="83">
        <v>5</v>
      </c>
      <c r="D48" s="399">
        <v>121882</v>
      </c>
      <c r="E48" s="83">
        <v>0</v>
      </c>
      <c r="F48" s="399">
        <v>39946</v>
      </c>
      <c r="G48" s="83">
        <f t="shared" si="10"/>
        <v>5</v>
      </c>
      <c r="H48" s="1057">
        <f t="shared" si="10"/>
        <v>81936</v>
      </c>
      <c r="J48" s="398" t="s">
        <v>98</v>
      </c>
      <c r="K48" s="83"/>
      <c r="L48" s="399"/>
      <c r="M48" s="83"/>
      <c r="N48" s="399"/>
      <c r="O48" s="83">
        <f t="shared" si="2"/>
        <v>0</v>
      </c>
      <c r="P48" s="400">
        <f t="shared" si="3"/>
        <v>0</v>
      </c>
      <c r="R48" s="398">
        <v>45</v>
      </c>
      <c r="S48" s="402">
        <f t="shared" si="4"/>
        <v>-1</v>
      </c>
      <c r="T48" s="402">
        <f t="shared" si="5"/>
        <v>-1</v>
      </c>
      <c r="U48" s="402" t="e">
        <f t="shared" si="6"/>
        <v>#DIV/0!</v>
      </c>
      <c r="V48" s="402">
        <f t="shared" si="7"/>
        <v>-1</v>
      </c>
      <c r="W48" s="402">
        <f t="shared" si="8"/>
        <v>-1</v>
      </c>
      <c r="X48" s="403">
        <f t="shared" si="9"/>
        <v>-1</v>
      </c>
    </row>
    <row r="49" spans="2:24" x14ac:dyDescent="0.25">
      <c r="B49" s="1056" t="s">
        <v>99</v>
      </c>
      <c r="C49" s="83">
        <v>5</v>
      </c>
      <c r="D49" s="399">
        <v>96034</v>
      </c>
      <c r="E49" s="83">
        <v>0</v>
      </c>
      <c r="F49" s="399">
        <v>0</v>
      </c>
      <c r="G49" s="83">
        <f t="shared" si="10"/>
        <v>5</v>
      </c>
      <c r="H49" s="1057">
        <f t="shared" si="10"/>
        <v>96034</v>
      </c>
      <c r="J49" s="398" t="s">
        <v>99</v>
      </c>
      <c r="K49" s="83"/>
      <c r="L49" s="399"/>
      <c r="M49" s="83"/>
      <c r="N49" s="399"/>
      <c r="O49" s="83">
        <f t="shared" si="2"/>
        <v>0</v>
      </c>
      <c r="P49" s="400">
        <f t="shared" si="3"/>
        <v>0</v>
      </c>
      <c r="R49" s="398">
        <v>46</v>
      </c>
      <c r="S49" s="402">
        <f t="shared" si="4"/>
        <v>-1</v>
      </c>
      <c r="T49" s="402">
        <f t="shared" si="5"/>
        <v>-1</v>
      </c>
      <c r="U49" s="402" t="e">
        <f t="shared" si="6"/>
        <v>#DIV/0!</v>
      </c>
      <c r="V49" s="402" t="e">
        <f t="shared" si="7"/>
        <v>#DIV/0!</v>
      </c>
      <c r="W49" s="402">
        <f t="shared" si="8"/>
        <v>-1</v>
      </c>
      <c r="X49" s="403">
        <f t="shared" si="9"/>
        <v>-1</v>
      </c>
    </row>
    <row r="50" spans="2:24" x14ac:dyDescent="0.25">
      <c r="B50" s="1056" t="s">
        <v>100</v>
      </c>
      <c r="C50" s="83">
        <v>5</v>
      </c>
      <c r="D50" s="399">
        <v>78562</v>
      </c>
      <c r="E50" s="83">
        <v>0</v>
      </c>
      <c r="F50" s="399">
        <v>0</v>
      </c>
      <c r="G50" s="83">
        <f t="shared" si="10"/>
        <v>5</v>
      </c>
      <c r="H50" s="1057">
        <f t="shared" si="10"/>
        <v>78562</v>
      </c>
      <c r="J50" s="398" t="s">
        <v>100</v>
      </c>
      <c r="K50" s="83"/>
      <c r="L50" s="399"/>
      <c r="M50" s="83"/>
      <c r="N50" s="399"/>
      <c r="O50" s="83">
        <f t="shared" si="2"/>
        <v>0</v>
      </c>
      <c r="P50" s="400">
        <f t="shared" si="3"/>
        <v>0</v>
      </c>
      <c r="R50" s="398">
        <v>47</v>
      </c>
      <c r="S50" s="402">
        <f t="shared" si="4"/>
        <v>-1</v>
      </c>
      <c r="T50" s="402">
        <f t="shared" si="5"/>
        <v>-1</v>
      </c>
      <c r="U50" s="402" t="e">
        <f t="shared" si="6"/>
        <v>#DIV/0!</v>
      </c>
      <c r="V50" s="402" t="e">
        <f t="shared" si="7"/>
        <v>#DIV/0!</v>
      </c>
      <c r="W50" s="402">
        <f t="shared" si="8"/>
        <v>-1</v>
      </c>
      <c r="X50" s="403">
        <f t="shared" si="9"/>
        <v>-1</v>
      </c>
    </row>
    <row r="51" spans="2:24" x14ac:dyDescent="0.25">
      <c r="B51" s="1056" t="s">
        <v>101</v>
      </c>
      <c r="C51" s="83">
        <v>5</v>
      </c>
      <c r="D51" s="399">
        <v>182507</v>
      </c>
      <c r="E51" s="83">
        <v>0</v>
      </c>
      <c r="F51" s="399">
        <v>0</v>
      </c>
      <c r="G51" s="83">
        <f t="shared" si="10"/>
        <v>5</v>
      </c>
      <c r="H51" s="1057">
        <f t="shared" si="10"/>
        <v>182507</v>
      </c>
      <c r="J51" s="398" t="s">
        <v>101</v>
      </c>
      <c r="K51" s="83"/>
      <c r="L51" s="399"/>
      <c r="M51" s="83"/>
      <c r="N51" s="399"/>
      <c r="O51" s="83">
        <f t="shared" si="2"/>
        <v>0</v>
      </c>
      <c r="P51" s="400">
        <f t="shared" si="3"/>
        <v>0</v>
      </c>
      <c r="R51" s="398">
        <v>48</v>
      </c>
      <c r="S51" s="402">
        <f t="shared" si="4"/>
        <v>-1</v>
      </c>
      <c r="T51" s="402">
        <f t="shared" si="5"/>
        <v>-1</v>
      </c>
      <c r="U51" s="402" t="e">
        <f t="shared" si="6"/>
        <v>#DIV/0!</v>
      </c>
      <c r="V51" s="402" t="e">
        <f t="shared" si="7"/>
        <v>#DIV/0!</v>
      </c>
      <c r="W51" s="402">
        <f t="shared" si="8"/>
        <v>-1</v>
      </c>
      <c r="X51" s="403">
        <f t="shared" si="9"/>
        <v>-1</v>
      </c>
    </row>
    <row r="52" spans="2:24" x14ac:dyDescent="0.25">
      <c r="B52" s="1056" t="s">
        <v>102</v>
      </c>
      <c r="C52" s="83">
        <v>5</v>
      </c>
      <c r="D52" s="399">
        <v>135554</v>
      </c>
      <c r="E52" s="83">
        <v>0</v>
      </c>
      <c r="F52" s="399">
        <v>0</v>
      </c>
      <c r="G52" s="83">
        <f t="shared" si="10"/>
        <v>5</v>
      </c>
      <c r="H52" s="1057">
        <f t="shared" si="10"/>
        <v>135554</v>
      </c>
      <c r="J52" s="398" t="s">
        <v>102</v>
      </c>
      <c r="K52" s="83"/>
      <c r="L52" s="399"/>
      <c r="M52" s="83"/>
      <c r="N52" s="399"/>
      <c r="O52" s="83">
        <f t="shared" si="2"/>
        <v>0</v>
      </c>
      <c r="P52" s="400">
        <f t="shared" si="3"/>
        <v>0</v>
      </c>
      <c r="R52" s="398">
        <v>49</v>
      </c>
      <c r="S52" s="402">
        <f t="shared" si="4"/>
        <v>-1</v>
      </c>
      <c r="T52" s="402">
        <f t="shared" si="5"/>
        <v>-1</v>
      </c>
      <c r="U52" s="402" t="e">
        <f t="shared" si="6"/>
        <v>#DIV/0!</v>
      </c>
      <c r="V52" s="402" t="e">
        <f t="shared" si="7"/>
        <v>#DIV/0!</v>
      </c>
      <c r="W52" s="402">
        <f t="shared" si="8"/>
        <v>-1</v>
      </c>
      <c r="X52" s="403">
        <f t="shared" si="9"/>
        <v>-1</v>
      </c>
    </row>
    <row r="53" spans="2:24" x14ac:dyDescent="0.25">
      <c r="B53" s="1056" t="s">
        <v>384</v>
      </c>
      <c r="C53" s="83">
        <v>7</v>
      </c>
      <c r="D53" s="399">
        <v>173537</v>
      </c>
      <c r="E53" s="83">
        <v>2</v>
      </c>
      <c r="F53" s="399">
        <v>88955</v>
      </c>
      <c r="G53" s="83">
        <f t="shared" si="10"/>
        <v>5</v>
      </c>
      <c r="H53" s="1057">
        <f t="shared" si="10"/>
        <v>84582</v>
      </c>
      <c r="J53" s="398" t="s">
        <v>384</v>
      </c>
      <c r="K53" s="83"/>
      <c r="L53" s="399"/>
      <c r="M53" s="83"/>
      <c r="N53" s="399"/>
      <c r="O53" s="83">
        <f t="shared" si="2"/>
        <v>0</v>
      </c>
      <c r="P53" s="400">
        <f t="shared" si="3"/>
        <v>0</v>
      </c>
      <c r="R53" s="398">
        <v>50</v>
      </c>
      <c r="S53" s="402">
        <f t="shared" si="4"/>
        <v>-1</v>
      </c>
      <c r="T53" s="402">
        <f t="shared" si="5"/>
        <v>-1</v>
      </c>
      <c r="U53" s="402">
        <f t="shared" si="6"/>
        <v>-1</v>
      </c>
      <c r="V53" s="402">
        <f t="shared" si="7"/>
        <v>-1</v>
      </c>
      <c r="W53" s="402">
        <f t="shared" si="8"/>
        <v>-1</v>
      </c>
      <c r="X53" s="403">
        <f t="shared" si="9"/>
        <v>-1</v>
      </c>
    </row>
    <row r="54" spans="2:24" x14ac:dyDescent="0.25">
      <c r="B54" s="1056" t="s">
        <v>385</v>
      </c>
      <c r="C54" s="83">
        <v>5</v>
      </c>
      <c r="D54" s="399">
        <v>70259</v>
      </c>
      <c r="E54" s="83">
        <v>0</v>
      </c>
      <c r="F54" s="399">
        <v>0</v>
      </c>
      <c r="G54" s="83">
        <f t="shared" si="10"/>
        <v>5</v>
      </c>
      <c r="H54" s="1057">
        <f t="shared" si="10"/>
        <v>70259</v>
      </c>
      <c r="J54" s="398" t="s">
        <v>385</v>
      </c>
      <c r="K54" s="83"/>
      <c r="L54" s="399"/>
      <c r="M54" s="83"/>
      <c r="N54" s="399"/>
      <c r="O54" s="83">
        <f t="shared" si="2"/>
        <v>0</v>
      </c>
      <c r="P54" s="400">
        <f t="shared" si="3"/>
        <v>0</v>
      </c>
      <c r="R54" s="398">
        <v>51</v>
      </c>
      <c r="S54" s="402">
        <f t="shared" si="4"/>
        <v>-1</v>
      </c>
      <c r="T54" s="402">
        <f t="shared" si="5"/>
        <v>-1</v>
      </c>
      <c r="U54" s="402" t="e">
        <f t="shared" si="6"/>
        <v>#DIV/0!</v>
      </c>
      <c r="V54" s="402" t="e">
        <f t="shared" si="7"/>
        <v>#DIV/0!</v>
      </c>
      <c r="W54" s="402">
        <f t="shared" si="8"/>
        <v>-1</v>
      </c>
      <c r="X54" s="403">
        <f t="shared" si="9"/>
        <v>-1</v>
      </c>
    </row>
    <row r="55" spans="2:24" x14ac:dyDescent="0.25">
      <c r="B55" s="1056" t="s">
        <v>386</v>
      </c>
      <c r="C55" s="83">
        <v>3</v>
      </c>
      <c r="D55" s="399">
        <v>28029</v>
      </c>
      <c r="E55" s="83">
        <v>1</v>
      </c>
      <c r="F55" s="399">
        <v>5252</v>
      </c>
      <c r="G55" s="83">
        <f t="shared" si="10"/>
        <v>2</v>
      </c>
      <c r="H55" s="1057">
        <f t="shared" si="10"/>
        <v>22777</v>
      </c>
      <c r="J55" s="398" t="s">
        <v>386</v>
      </c>
      <c r="K55" s="83"/>
      <c r="L55" s="399"/>
      <c r="M55" s="83"/>
      <c r="N55" s="399"/>
      <c r="O55" s="83">
        <f t="shared" si="2"/>
        <v>0</v>
      </c>
      <c r="P55" s="400">
        <f t="shared" si="3"/>
        <v>0</v>
      </c>
      <c r="R55" s="398">
        <v>52</v>
      </c>
      <c r="S55" s="402">
        <f t="shared" si="4"/>
        <v>-1</v>
      </c>
      <c r="T55" s="402">
        <f t="shared" si="5"/>
        <v>-1</v>
      </c>
      <c r="U55" s="402">
        <f t="shared" si="6"/>
        <v>-1</v>
      </c>
      <c r="V55" s="402">
        <f t="shared" si="7"/>
        <v>-1</v>
      </c>
      <c r="W55" s="402">
        <f t="shared" si="8"/>
        <v>-1</v>
      </c>
      <c r="X55" s="403">
        <f t="shared" si="9"/>
        <v>-1</v>
      </c>
    </row>
    <row r="56" spans="2:24" x14ac:dyDescent="0.25">
      <c r="B56" s="1058"/>
      <c r="C56" s="1059">
        <f t="shared" ref="C56:H56" si="11">SUM(C4:C55)</f>
        <v>374</v>
      </c>
      <c r="D56" s="1060">
        <f t="shared" si="11"/>
        <v>5922310.9900000002</v>
      </c>
      <c r="E56" s="1059">
        <f t="shared" si="11"/>
        <v>31</v>
      </c>
      <c r="F56" s="1060">
        <f t="shared" si="11"/>
        <v>332729</v>
      </c>
      <c r="G56" s="1059">
        <f t="shared" si="11"/>
        <v>343</v>
      </c>
      <c r="H56" s="1061">
        <f t="shared" si="11"/>
        <v>5589581.9900000002</v>
      </c>
      <c r="J56" s="404"/>
      <c r="K56" s="820">
        <f>SUM(K4:K55)</f>
        <v>169</v>
      </c>
      <c r="L56" s="821">
        <f t="shared" ref="L56:M56" si="12">SUM(L4:L55)</f>
        <v>2691044</v>
      </c>
      <c r="M56" s="820">
        <f t="shared" si="12"/>
        <v>18</v>
      </c>
      <c r="N56" s="821">
        <f>SUM(N4:N55)</f>
        <v>516377</v>
      </c>
      <c r="O56" s="820">
        <f t="shared" ref="O56" si="13">SUM(O4:O55)</f>
        <v>151</v>
      </c>
      <c r="P56" s="819">
        <f>SUM(P4:P55)</f>
        <v>2174667</v>
      </c>
      <c r="R56" s="404"/>
      <c r="S56" s="405">
        <f>(K56-C56)/C56</f>
        <v>-0.54812834224598928</v>
      </c>
      <c r="T56" s="405">
        <f>(L56-D56)/D56</f>
        <v>-0.5456091372871319</v>
      </c>
      <c r="U56" s="405">
        <f>(M56-E56)/E56</f>
        <v>-0.41935483870967744</v>
      </c>
      <c r="V56" s="405">
        <f t="shared" ref="V56" si="14">(N56-F56)/F56</f>
        <v>0.55194467569703876</v>
      </c>
      <c r="W56" s="405">
        <f t="shared" ref="W56" si="15">(O56-G56)/G56</f>
        <v>-0.55976676384839652</v>
      </c>
      <c r="X56" s="406">
        <f t="shared" ref="X56" si="16">(P56-H56)/H56</f>
        <v>-0.61094282114645215</v>
      </c>
    </row>
    <row r="58" spans="2:24" x14ac:dyDescent="0.25">
      <c r="E58" s="1" t="s">
        <v>387</v>
      </c>
      <c r="F58" s="401">
        <f>F56/D56</f>
        <v>5.6182291095794007E-2</v>
      </c>
      <c r="M58" s="1" t="s">
        <v>387</v>
      </c>
      <c r="N58" s="401">
        <f>M56/K56</f>
        <v>0.10650887573964497</v>
      </c>
    </row>
  </sheetData>
  <mergeCells count="3">
    <mergeCell ref="B2:H2"/>
    <mergeCell ref="J2:P2"/>
    <mergeCell ref="R2:X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3466-0448-4908-8EF8-DBB8C4711310}">
  <sheetPr>
    <tabColor rgb="FF0070C0"/>
  </sheetPr>
  <dimension ref="E2:K26"/>
  <sheetViews>
    <sheetView tabSelected="1" topLeftCell="A9" workbookViewId="0">
      <selection activeCell="P17" sqref="P17"/>
    </sheetView>
  </sheetViews>
  <sheetFormatPr defaultRowHeight="15" x14ac:dyDescent="0.25"/>
  <cols>
    <col min="3" max="3" width="15.85546875" bestFit="1" customWidth="1"/>
    <col min="5" max="5" width="15.85546875" bestFit="1" customWidth="1"/>
    <col min="6" max="6" width="12.7109375" bestFit="1" customWidth="1"/>
    <col min="7" max="7" width="13.85546875" bestFit="1" customWidth="1"/>
    <col min="8" max="8" width="13.42578125" bestFit="1" customWidth="1"/>
    <col min="9" max="9" width="11" bestFit="1" customWidth="1"/>
    <col min="10" max="10" width="12.7109375" bestFit="1" customWidth="1"/>
    <col min="11" max="11" width="13.42578125" bestFit="1" customWidth="1"/>
  </cols>
  <sheetData>
    <row r="2" spans="5:10" ht="20.25" customHeight="1" x14ac:dyDescent="0.25">
      <c r="E2" s="866" t="s">
        <v>388</v>
      </c>
      <c r="F2" s="1173" t="s">
        <v>389</v>
      </c>
      <c r="G2" s="1174"/>
      <c r="H2" s="1175"/>
      <c r="I2" s="947"/>
    </row>
    <row r="4" spans="5:10" ht="15.75" x14ac:dyDescent="0.25">
      <c r="E4" s="870"/>
      <c r="F4" s="871">
        <v>2019</v>
      </c>
      <c r="G4" s="872">
        <v>2024</v>
      </c>
      <c r="H4" s="873" t="s">
        <v>390</v>
      </c>
      <c r="J4" s="1063"/>
    </row>
    <row r="5" spans="5:10" ht="15.75" x14ac:dyDescent="0.25">
      <c r="E5" s="867" t="s">
        <v>110</v>
      </c>
      <c r="F5" s="1074">
        <v>73</v>
      </c>
      <c r="G5" s="1064">
        <v>103</v>
      </c>
      <c r="H5" s="1081">
        <f t="shared" ref="H5:H10" si="0">(G5-F5)/F5</f>
        <v>0.41095890410958902</v>
      </c>
      <c r="J5" s="1063"/>
    </row>
    <row r="6" spans="5:10" ht="15.75" x14ac:dyDescent="0.25">
      <c r="E6" s="867" t="s">
        <v>391</v>
      </c>
      <c r="F6" s="1075">
        <v>30</v>
      </c>
      <c r="G6" s="1066">
        <v>20</v>
      </c>
      <c r="H6" s="1065">
        <f t="shared" si="0"/>
        <v>-0.33333333333333331</v>
      </c>
    </row>
    <row r="7" spans="5:10" ht="15.75" x14ac:dyDescent="0.25">
      <c r="E7" s="868" t="s">
        <v>392</v>
      </c>
      <c r="F7" s="1075">
        <v>34</v>
      </c>
      <c r="G7" s="1066">
        <v>29</v>
      </c>
      <c r="H7" s="1062">
        <f t="shared" si="0"/>
        <v>-0.14705882352941177</v>
      </c>
    </row>
    <row r="8" spans="5:10" ht="15.75" x14ac:dyDescent="0.25">
      <c r="E8" s="868" t="s">
        <v>393</v>
      </c>
      <c r="F8" s="1075">
        <v>5</v>
      </c>
      <c r="G8" s="1066">
        <v>3</v>
      </c>
      <c r="H8" s="1062">
        <f t="shared" si="0"/>
        <v>-0.4</v>
      </c>
    </row>
    <row r="9" spans="5:10" ht="15.75" x14ac:dyDescent="0.25">
      <c r="E9" s="868" t="s">
        <v>191</v>
      </c>
      <c r="F9" s="1076">
        <v>85567</v>
      </c>
      <c r="G9" s="1071">
        <v>71075</v>
      </c>
      <c r="H9" s="1062">
        <f t="shared" si="0"/>
        <v>-0.1693643577547419</v>
      </c>
    </row>
    <row r="10" spans="5:10" ht="15.75" x14ac:dyDescent="0.25">
      <c r="E10" s="869" t="s">
        <v>394</v>
      </c>
      <c r="F10" s="874">
        <f>F9/F8</f>
        <v>17113.400000000001</v>
      </c>
      <c r="G10" s="875">
        <f>G9/G8</f>
        <v>23691.666666666668</v>
      </c>
      <c r="H10" s="1080">
        <f t="shared" si="0"/>
        <v>0.38439273707543015</v>
      </c>
    </row>
    <row r="13" spans="5:10" ht="15.75" x14ac:dyDescent="0.25">
      <c r="E13" s="1176"/>
      <c r="F13" s="1177"/>
      <c r="G13" s="876">
        <v>2019</v>
      </c>
      <c r="H13" s="877">
        <v>2024</v>
      </c>
      <c r="I13" s="878" t="s">
        <v>390</v>
      </c>
    </row>
    <row r="14" spans="5:10" ht="15.75" x14ac:dyDescent="0.25">
      <c r="E14" s="1178" t="s">
        <v>395</v>
      </c>
      <c r="F14" s="1179"/>
      <c r="G14" s="879">
        <f>F6/F5</f>
        <v>0.41095890410958902</v>
      </c>
      <c r="H14" s="879">
        <f>G6/G5</f>
        <v>0.1941747572815534</v>
      </c>
      <c r="I14" s="1082">
        <f>(H14-G14)/G14</f>
        <v>-0.52750809061488668</v>
      </c>
    </row>
    <row r="15" spans="5:10" ht="15.75" x14ac:dyDescent="0.25">
      <c r="E15" s="1180" t="s">
        <v>396</v>
      </c>
      <c r="F15" s="1181"/>
      <c r="G15" s="880">
        <f>F8/F7</f>
        <v>0.14705882352941177</v>
      </c>
      <c r="H15" s="880">
        <f>G8/G7</f>
        <v>0.10344827586206896</v>
      </c>
      <c r="I15" s="1067">
        <f>(H15-G15)/G15</f>
        <v>-0.29655172413793107</v>
      </c>
    </row>
    <row r="18" spans="5:11" ht="15.75" x14ac:dyDescent="0.25">
      <c r="E18" s="881" t="s">
        <v>397</v>
      </c>
      <c r="F18" s="882" t="s">
        <v>398</v>
      </c>
      <c r="G18" s="883" t="s">
        <v>109</v>
      </c>
      <c r="H18" s="884" t="s">
        <v>399</v>
      </c>
    </row>
    <row r="19" spans="5:11" ht="15.75" x14ac:dyDescent="0.25">
      <c r="E19" s="967">
        <v>2019</v>
      </c>
      <c r="F19" s="968">
        <v>0</v>
      </c>
      <c r="G19" s="969">
        <v>0</v>
      </c>
      <c r="H19" s="886">
        <f>F9-G19</f>
        <v>85567</v>
      </c>
    </row>
    <row r="20" spans="5:11" ht="15.75" x14ac:dyDescent="0.25">
      <c r="E20" s="970">
        <v>2024</v>
      </c>
      <c r="F20" s="968">
        <v>1</v>
      </c>
      <c r="G20" s="969">
        <v>19990</v>
      </c>
      <c r="H20" s="971">
        <f>G9-G20</f>
        <v>51085</v>
      </c>
    </row>
    <row r="23" spans="5:11" ht="15.75" x14ac:dyDescent="0.25">
      <c r="E23" s="1182">
        <v>43586</v>
      </c>
      <c r="F23" s="1183"/>
      <c r="G23" s="1183"/>
      <c r="H23" s="1184"/>
      <c r="I23" s="1170">
        <v>45413</v>
      </c>
      <c r="J23" s="1171"/>
      <c r="K23" s="1172"/>
    </row>
    <row r="24" spans="5:11" ht="15.75" x14ac:dyDescent="0.25">
      <c r="E24" s="887"/>
      <c r="F24" s="888" t="s">
        <v>334</v>
      </c>
      <c r="G24" s="889" t="s">
        <v>191</v>
      </c>
      <c r="H24" s="890" t="s">
        <v>394</v>
      </c>
      <c r="I24" s="891" t="s">
        <v>334</v>
      </c>
      <c r="J24" s="892" t="s">
        <v>191</v>
      </c>
      <c r="K24" s="893" t="s">
        <v>394</v>
      </c>
    </row>
    <row r="25" spans="5:11" ht="15.75" x14ac:dyDescent="0.25">
      <c r="E25" s="894" t="s">
        <v>228</v>
      </c>
      <c r="F25" s="1077">
        <v>2</v>
      </c>
      <c r="G25" s="895">
        <v>10356</v>
      </c>
      <c r="H25" s="896">
        <f>G25/F25</f>
        <v>5178</v>
      </c>
      <c r="I25" s="1072">
        <v>1</v>
      </c>
      <c r="J25" s="897">
        <v>8105</v>
      </c>
      <c r="K25" s="898">
        <f>J25/I25</f>
        <v>8105</v>
      </c>
    </row>
    <row r="26" spans="5:11" ht="15.75" x14ac:dyDescent="0.25">
      <c r="E26" s="899" t="s">
        <v>230</v>
      </c>
      <c r="F26" s="1078">
        <v>3</v>
      </c>
      <c r="G26" s="885">
        <v>75211</v>
      </c>
      <c r="H26" s="900">
        <f>G26/F26</f>
        <v>25070.333333333332</v>
      </c>
      <c r="I26" s="1073">
        <v>2</v>
      </c>
      <c r="J26" s="901">
        <v>62970</v>
      </c>
      <c r="K26" s="902">
        <f>J26/I26</f>
        <v>31485</v>
      </c>
    </row>
  </sheetData>
  <mergeCells count="6">
    <mergeCell ref="I23:K23"/>
    <mergeCell ref="F2:H2"/>
    <mergeCell ref="E13:F13"/>
    <mergeCell ref="E14:F14"/>
    <mergeCell ref="E15:F15"/>
    <mergeCell ref="E23:H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6C95-33C7-4647-B705-3CEBCB991AD9}">
  <sheetPr>
    <tabColor rgb="FF027D3A"/>
  </sheetPr>
  <dimension ref="B3:DZ31"/>
  <sheetViews>
    <sheetView topLeftCell="BD1" workbookViewId="0">
      <selection activeCell="BS10" sqref="BS10"/>
    </sheetView>
  </sheetViews>
  <sheetFormatPr defaultColWidth="11.7109375" defaultRowHeight="15" x14ac:dyDescent="0.25"/>
  <cols>
    <col min="2" max="2" width="12.28515625" bestFit="1" customWidth="1"/>
    <col min="3" max="3" width="6.28515625" bestFit="1" customWidth="1"/>
    <col min="4" max="4" width="5.7109375" bestFit="1" customWidth="1"/>
    <col min="5" max="5" width="7.85546875" bestFit="1" customWidth="1"/>
    <col min="6" max="6" width="11.85546875" bestFit="1" customWidth="1"/>
    <col min="7" max="7" width="6.28515625" bestFit="1" customWidth="1"/>
    <col min="8" max="8" width="5.7109375" bestFit="1" customWidth="1"/>
    <col min="9" max="9" width="7.85546875" bestFit="1" customWidth="1"/>
    <col min="10" max="10" width="13" bestFit="1" customWidth="1"/>
    <col min="11" max="11" width="6.7109375" customWidth="1"/>
    <col min="12" max="12" width="12.28515625" bestFit="1" customWidth="1"/>
    <col min="13" max="13" width="6.28515625" bestFit="1" customWidth="1"/>
    <col min="14" max="14" width="5.7109375" bestFit="1" customWidth="1"/>
    <col min="15" max="15" width="7.85546875" bestFit="1" customWidth="1"/>
    <col min="16" max="16" width="13" bestFit="1" customWidth="1"/>
    <col min="17" max="17" width="6.28515625" bestFit="1" customWidth="1"/>
    <col min="18" max="18" width="5.7109375" bestFit="1" customWidth="1"/>
    <col min="19" max="19" width="7.85546875" bestFit="1" customWidth="1"/>
    <col min="20" max="20" width="13" bestFit="1" customWidth="1"/>
    <col min="21" max="21" width="6.7109375" customWidth="1"/>
    <col min="22" max="22" width="12.28515625" bestFit="1" customWidth="1"/>
    <col min="23" max="23" width="6.28515625" bestFit="1" customWidth="1"/>
    <col min="24" max="24" width="5.7109375" bestFit="1" customWidth="1"/>
    <col min="25" max="25" width="7.85546875" bestFit="1" customWidth="1"/>
    <col min="26" max="26" width="13" bestFit="1" customWidth="1"/>
    <col min="27" max="27" width="6.28515625" bestFit="1" customWidth="1"/>
    <col min="28" max="28" width="5.7109375" bestFit="1" customWidth="1"/>
    <col min="29" max="29" width="7.85546875" bestFit="1" customWidth="1"/>
    <col min="30" max="30" width="13" bestFit="1" customWidth="1"/>
    <col min="32" max="32" width="12.28515625" bestFit="1" customWidth="1"/>
    <col min="33" max="33" width="6.28515625" bestFit="1" customWidth="1"/>
    <col min="34" max="34" width="5.7109375" bestFit="1" customWidth="1"/>
    <col min="35" max="35" width="7.85546875" bestFit="1" customWidth="1"/>
    <col min="36" max="36" width="13" bestFit="1" customWidth="1"/>
    <col min="37" max="37" width="6.28515625" bestFit="1" customWidth="1"/>
    <col min="38" max="38" width="5.7109375" bestFit="1" customWidth="1"/>
    <col min="39" max="39" width="7.85546875" bestFit="1" customWidth="1"/>
    <col min="40" max="40" width="11.85546875" bestFit="1" customWidth="1"/>
    <col min="42" max="42" width="12.7109375" bestFit="1" customWidth="1"/>
    <col min="43" max="43" width="32.85546875" bestFit="1" customWidth="1"/>
    <col min="44" max="44" width="5.7109375" bestFit="1" customWidth="1"/>
    <col min="45" max="45" width="7.85546875" bestFit="1" customWidth="1"/>
    <col min="46" max="46" width="13" bestFit="1" customWidth="1"/>
    <col min="47" max="47" width="6.28515625" bestFit="1" customWidth="1"/>
    <col min="48" max="48" width="5.7109375" bestFit="1" customWidth="1"/>
    <col min="49" max="49" width="7.85546875" bestFit="1" customWidth="1"/>
    <col min="50" max="50" width="13" bestFit="1" customWidth="1"/>
    <col min="52" max="52" width="13.7109375" bestFit="1" customWidth="1"/>
    <col min="53" max="53" width="6.28515625" style="83" bestFit="1" customWidth="1"/>
    <col min="54" max="54" width="5.7109375" style="83" bestFit="1" customWidth="1"/>
    <col min="55" max="55" width="7.85546875" style="83" bestFit="1" customWidth="1"/>
    <col min="56" max="56" width="13" bestFit="1" customWidth="1"/>
    <col min="57" max="57" width="6.28515625" style="83" bestFit="1" customWidth="1"/>
    <col min="58" max="58" width="5.7109375" style="83" bestFit="1" customWidth="1"/>
    <col min="59" max="59" width="7.85546875" style="83" bestFit="1" customWidth="1"/>
    <col min="60" max="60" width="13" bestFit="1" customWidth="1"/>
    <col min="62" max="62" width="13.7109375" bestFit="1" customWidth="1"/>
    <col min="63" max="63" width="6.28515625" bestFit="1" customWidth="1"/>
    <col min="64" max="64" width="5.7109375" bestFit="1" customWidth="1"/>
    <col min="65" max="65" width="8.140625" bestFit="1" customWidth="1"/>
    <col min="66" max="66" width="10.85546875" bestFit="1" customWidth="1"/>
    <col min="67" max="67" width="6.28515625" bestFit="1" customWidth="1"/>
    <col min="68" max="68" width="5.7109375" bestFit="1" customWidth="1"/>
    <col min="69" max="69" width="8.140625" bestFit="1" customWidth="1"/>
    <col min="70" max="70" width="11.85546875" bestFit="1" customWidth="1"/>
    <col min="72" max="72" width="13.7109375" bestFit="1" customWidth="1"/>
    <col min="73" max="73" width="6.28515625" bestFit="1" customWidth="1"/>
    <col min="74" max="74" width="5.7109375" bestFit="1" customWidth="1"/>
    <col min="75" max="75" width="8.140625" bestFit="1" customWidth="1"/>
    <col min="76" max="76" width="4.85546875" bestFit="1" customWidth="1"/>
    <col min="77" max="77" width="6.28515625" bestFit="1" customWidth="1"/>
    <col min="78" max="78" width="5.7109375" bestFit="1" customWidth="1"/>
    <col min="79" max="79" width="8.140625" bestFit="1" customWidth="1"/>
    <col min="80" max="80" width="4.85546875" bestFit="1" customWidth="1"/>
    <col min="82" max="82" width="12.28515625" bestFit="1" customWidth="1"/>
    <col min="83" max="83" width="6.28515625" bestFit="1" customWidth="1"/>
    <col min="84" max="84" width="5.7109375" bestFit="1" customWidth="1"/>
    <col min="85" max="85" width="8.140625" bestFit="1" customWidth="1"/>
    <col min="86" max="86" width="4.85546875" bestFit="1" customWidth="1"/>
    <col min="87" max="87" width="6.28515625" bestFit="1" customWidth="1"/>
    <col min="88" max="88" width="5.7109375" bestFit="1" customWidth="1"/>
    <col min="89" max="89" width="8.140625" bestFit="1" customWidth="1"/>
    <col min="90" max="90" width="4.85546875" bestFit="1" customWidth="1"/>
    <col min="92" max="92" width="12.28515625" bestFit="1" customWidth="1"/>
    <col min="93" max="93" width="6.28515625" bestFit="1" customWidth="1"/>
    <col min="94" max="94" width="5.7109375" bestFit="1" customWidth="1"/>
    <col min="95" max="95" width="8.140625" bestFit="1" customWidth="1"/>
    <col min="96" max="96" width="4.85546875" bestFit="1" customWidth="1"/>
    <col min="97" max="97" width="6.28515625" bestFit="1" customWidth="1"/>
    <col min="98" max="98" width="5.7109375" bestFit="1" customWidth="1"/>
    <col min="99" max="99" width="8.140625" bestFit="1" customWidth="1"/>
    <col min="100" max="100" width="4.85546875" bestFit="1" customWidth="1"/>
    <col min="102" max="102" width="12.28515625" bestFit="1" customWidth="1"/>
    <col min="103" max="103" width="6.28515625" bestFit="1" customWidth="1"/>
    <col min="104" max="104" width="5.7109375" bestFit="1" customWidth="1"/>
    <col min="105" max="105" width="8.140625" bestFit="1" customWidth="1"/>
    <col min="106" max="106" width="4.85546875" bestFit="1" customWidth="1"/>
    <col min="107" max="107" width="6.28515625" bestFit="1" customWidth="1"/>
    <col min="108" max="108" width="5.7109375" bestFit="1" customWidth="1"/>
    <col min="109" max="109" width="8.140625" bestFit="1" customWidth="1"/>
    <col min="110" max="110" width="4.85546875" bestFit="1" customWidth="1"/>
    <col min="112" max="112" width="12.28515625" bestFit="1" customWidth="1"/>
    <col min="113" max="113" width="6.28515625" bestFit="1" customWidth="1"/>
    <col min="114" max="114" width="5.7109375" bestFit="1" customWidth="1"/>
    <col min="115" max="115" width="8.140625" bestFit="1" customWidth="1"/>
    <col min="116" max="116" width="4.85546875" bestFit="1" customWidth="1"/>
    <col min="117" max="117" width="6.28515625" bestFit="1" customWidth="1"/>
    <col min="118" max="118" width="5.7109375" bestFit="1" customWidth="1"/>
    <col min="119" max="119" width="8.140625" bestFit="1" customWidth="1"/>
    <col min="120" max="120" width="4.85546875" bestFit="1" customWidth="1"/>
    <col min="122" max="122" width="12.28515625" bestFit="1" customWidth="1"/>
    <col min="123" max="123" width="6.28515625" bestFit="1" customWidth="1"/>
    <col min="124" max="124" width="5.7109375" bestFit="1" customWidth="1"/>
    <col min="125" max="125" width="8.140625" bestFit="1" customWidth="1"/>
    <col min="126" max="126" width="14.85546875" bestFit="1" customWidth="1"/>
    <col min="127" max="127" width="6.28515625" bestFit="1" customWidth="1"/>
    <col min="128" max="128" width="5.7109375" bestFit="1" customWidth="1"/>
    <col min="129" max="129" width="8.140625" bestFit="1" customWidth="1"/>
    <col min="130" max="130" width="14.85546875" bestFit="1" customWidth="1"/>
  </cols>
  <sheetData>
    <row r="3" spans="2:130" ht="20.25" customHeight="1" x14ac:dyDescent="0.25">
      <c r="B3" s="1185" t="s">
        <v>315</v>
      </c>
      <c r="C3" s="1202"/>
      <c r="D3" s="1202"/>
      <c r="E3" s="1202"/>
      <c r="F3" s="1202"/>
      <c r="G3" s="1186"/>
      <c r="H3" s="1186"/>
      <c r="I3" s="1186"/>
      <c r="J3" s="1187"/>
      <c r="L3" s="1195" t="s">
        <v>316</v>
      </c>
      <c r="M3" s="1196"/>
      <c r="N3" s="1196"/>
      <c r="O3" s="1196"/>
      <c r="P3" s="1196"/>
      <c r="Q3" s="1196"/>
      <c r="R3" s="1196"/>
      <c r="S3" s="1196"/>
      <c r="T3" s="1197"/>
      <c r="V3" s="1185" t="s">
        <v>317</v>
      </c>
      <c r="W3" s="1186"/>
      <c r="X3" s="1186"/>
      <c r="Y3" s="1186"/>
      <c r="Z3" s="1186"/>
      <c r="AA3" s="1186"/>
      <c r="AB3" s="1186"/>
      <c r="AC3" s="1186"/>
      <c r="AD3" s="1187"/>
      <c r="AF3" s="1195" t="s">
        <v>318</v>
      </c>
      <c r="AG3" s="1196"/>
      <c r="AH3" s="1196"/>
      <c r="AI3" s="1196"/>
      <c r="AJ3" s="1196"/>
      <c r="AK3" s="1196"/>
      <c r="AL3" s="1196"/>
      <c r="AM3" s="1196"/>
      <c r="AN3" s="1197"/>
      <c r="AP3" s="1185" t="s">
        <v>319</v>
      </c>
      <c r="AQ3" s="1186"/>
      <c r="AR3" s="1186"/>
      <c r="AS3" s="1186"/>
      <c r="AT3" s="1186"/>
      <c r="AU3" s="1186"/>
      <c r="AV3" s="1186"/>
      <c r="AW3" s="1186"/>
      <c r="AX3" s="1187"/>
      <c r="AZ3" s="1195" t="s">
        <v>320</v>
      </c>
      <c r="BA3" s="1196"/>
      <c r="BB3" s="1196"/>
      <c r="BC3" s="1196"/>
      <c r="BD3" s="1196"/>
      <c r="BE3" s="1196"/>
      <c r="BF3" s="1196"/>
      <c r="BG3" s="1196"/>
      <c r="BH3" s="1197"/>
      <c r="BJ3" s="1185" t="s">
        <v>321</v>
      </c>
      <c r="BK3" s="1186"/>
      <c r="BL3" s="1186"/>
      <c r="BM3" s="1186"/>
      <c r="BN3" s="1186"/>
      <c r="BO3" s="1186"/>
      <c r="BP3" s="1186"/>
      <c r="BQ3" s="1186"/>
      <c r="BR3" s="1187"/>
      <c r="BT3" s="1195" t="s">
        <v>322</v>
      </c>
      <c r="BU3" s="1196"/>
      <c r="BV3" s="1196"/>
      <c r="BW3" s="1196"/>
      <c r="BX3" s="1196"/>
      <c r="BY3" s="1196"/>
      <c r="BZ3" s="1196"/>
      <c r="CA3" s="1196"/>
      <c r="CB3" s="1197"/>
      <c r="CD3" s="1185" t="s">
        <v>323</v>
      </c>
      <c r="CE3" s="1186"/>
      <c r="CF3" s="1186"/>
      <c r="CG3" s="1186"/>
      <c r="CH3" s="1186"/>
      <c r="CI3" s="1186"/>
      <c r="CJ3" s="1186"/>
      <c r="CK3" s="1186"/>
      <c r="CL3" s="1187"/>
      <c r="CN3" s="1195" t="s">
        <v>324</v>
      </c>
      <c r="CO3" s="1196"/>
      <c r="CP3" s="1196"/>
      <c r="CQ3" s="1196"/>
      <c r="CR3" s="1196"/>
      <c r="CS3" s="1196"/>
      <c r="CT3" s="1196"/>
      <c r="CU3" s="1196"/>
      <c r="CV3" s="1197"/>
      <c r="CX3" s="1185" t="s">
        <v>325</v>
      </c>
      <c r="CY3" s="1186"/>
      <c r="CZ3" s="1186"/>
      <c r="DA3" s="1186"/>
      <c r="DB3" s="1186"/>
      <c r="DC3" s="1186"/>
      <c r="DD3" s="1186"/>
      <c r="DE3" s="1186"/>
      <c r="DF3" s="1187"/>
      <c r="DH3" s="1195" t="s">
        <v>326</v>
      </c>
      <c r="DI3" s="1196"/>
      <c r="DJ3" s="1196"/>
      <c r="DK3" s="1196"/>
      <c r="DL3" s="1196"/>
      <c r="DM3" s="1196"/>
      <c r="DN3" s="1196"/>
      <c r="DO3" s="1196"/>
      <c r="DP3" s="1197"/>
      <c r="DR3" s="1185" t="s">
        <v>400</v>
      </c>
      <c r="DS3" s="1186"/>
      <c r="DT3" s="1186"/>
      <c r="DU3" s="1186"/>
      <c r="DV3" s="1186"/>
      <c r="DW3" s="1186"/>
      <c r="DX3" s="1186"/>
      <c r="DY3" s="1186"/>
      <c r="DZ3" s="1187"/>
    </row>
    <row r="4" spans="2:130" x14ac:dyDescent="0.25">
      <c r="B4" s="1142" t="s">
        <v>401</v>
      </c>
      <c r="C4" s="1198" t="s">
        <v>228</v>
      </c>
      <c r="D4" s="1199"/>
      <c r="E4" s="1199"/>
      <c r="F4" s="1200"/>
      <c r="G4" s="1201" t="s">
        <v>230</v>
      </c>
      <c r="H4" s="1193"/>
      <c r="I4" s="1193"/>
      <c r="J4" s="1194"/>
      <c r="L4" s="1188" t="s">
        <v>401</v>
      </c>
      <c r="M4" s="1189" t="s">
        <v>228</v>
      </c>
      <c r="N4" s="1190"/>
      <c r="O4" s="1190"/>
      <c r="P4" s="1191"/>
      <c r="Q4" s="1192" t="s">
        <v>230</v>
      </c>
      <c r="R4" s="1193"/>
      <c r="S4" s="1193"/>
      <c r="T4" s="1194"/>
      <c r="V4" s="1188" t="s">
        <v>401</v>
      </c>
      <c r="W4" s="1189" t="s">
        <v>228</v>
      </c>
      <c r="X4" s="1190"/>
      <c r="Y4" s="1190"/>
      <c r="Z4" s="1191"/>
      <c r="AA4" s="1192" t="s">
        <v>230</v>
      </c>
      <c r="AB4" s="1193"/>
      <c r="AC4" s="1193"/>
      <c r="AD4" s="1194"/>
      <c r="AF4" s="1188" t="s">
        <v>401</v>
      </c>
      <c r="AG4" s="1189" t="s">
        <v>228</v>
      </c>
      <c r="AH4" s="1190"/>
      <c r="AI4" s="1190"/>
      <c r="AJ4" s="1191"/>
      <c r="AK4" s="1192" t="s">
        <v>230</v>
      </c>
      <c r="AL4" s="1193"/>
      <c r="AM4" s="1193"/>
      <c r="AN4" s="1194"/>
      <c r="AP4" s="1188" t="s">
        <v>401</v>
      </c>
      <c r="AQ4" s="1189" t="s">
        <v>228</v>
      </c>
      <c r="AR4" s="1190"/>
      <c r="AS4" s="1190"/>
      <c r="AT4" s="1191"/>
      <c r="AU4" s="1192" t="s">
        <v>230</v>
      </c>
      <c r="AV4" s="1193"/>
      <c r="AW4" s="1193"/>
      <c r="AX4" s="1194"/>
      <c r="AZ4" s="1188" t="s">
        <v>401</v>
      </c>
      <c r="BA4" s="1189" t="s">
        <v>228</v>
      </c>
      <c r="BB4" s="1190"/>
      <c r="BC4" s="1190"/>
      <c r="BD4" s="1191"/>
      <c r="BE4" s="1192" t="s">
        <v>230</v>
      </c>
      <c r="BF4" s="1193"/>
      <c r="BG4" s="1193"/>
      <c r="BH4" s="1194"/>
      <c r="BJ4" s="1188" t="s">
        <v>401</v>
      </c>
      <c r="BK4" s="1189" t="s">
        <v>228</v>
      </c>
      <c r="BL4" s="1190"/>
      <c r="BM4" s="1190"/>
      <c r="BN4" s="1191"/>
      <c r="BO4" s="1192" t="s">
        <v>230</v>
      </c>
      <c r="BP4" s="1193"/>
      <c r="BQ4" s="1193"/>
      <c r="BR4" s="1194"/>
      <c r="BT4" s="1188" t="s">
        <v>401</v>
      </c>
      <c r="BU4" s="1189" t="s">
        <v>228</v>
      </c>
      <c r="BV4" s="1190"/>
      <c r="BW4" s="1190"/>
      <c r="BX4" s="1191"/>
      <c r="BY4" s="1192" t="s">
        <v>230</v>
      </c>
      <c r="BZ4" s="1193"/>
      <c r="CA4" s="1193"/>
      <c r="CB4" s="1194"/>
      <c r="CD4" s="1188" t="s">
        <v>401</v>
      </c>
      <c r="CE4" s="1189" t="s">
        <v>228</v>
      </c>
      <c r="CF4" s="1190"/>
      <c r="CG4" s="1190"/>
      <c r="CH4" s="1191"/>
      <c r="CI4" s="1192" t="s">
        <v>230</v>
      </c>
      <c r="CJ4" s="1193"/>
      <c r="CK4" s="1193"/>
      <c r="CL4" s="1194"/>
      <c r="CN4" s="1188" t="s">
        <v>401</v>
      </c>
      <c r="CO4" s="1189" t="s">
        <v>228</v>
      </c>
      <c r="CP4" s="1190"/>
      <c r="CQ4" s="1190"/>
      <c r="CR4" s="1191"/>
      <c r="CS4" s="1192" t="s">
        <v>230</v>
      </c>
      <c r="CT4" s="1193"/>
      <c r="CU4" s="1193"/>
      <c r="CV4" s="1194"/>
      <c r="CX4" s="1188" t="s">
        <v>401</v>
      </c>
      <c r="CY4" s="1189" t="s">
        <v>228</v>
      </c>
      <c r="CZ4" s="1190"/>
      <c r="DA4" s="1190"/>
      <c r="DB4" s="1191"/>
      <c r="DC4" s="1192" t="s">
        <v>230</v>
      </c>
      <c r="DD4" s="1193"/>
      <c r="DE4" s="1193"/>
      <c r="DF4" s="1194"/>
      <c r="DH4" s="1188" t="s">
        <v>401</v>
      </c>
      <c r="DI4" s="1189" t="s">
        <v>228</v>
      </c>
      <c r="DJ4" s="1190"/>
      <c r="DK4" s="1190"/>
      <c r="DL4" s="1191"/>
      <c r="DM4" s="1192" t="s">
        <v>230</v>
      </c>
      <c r="DN4" s="1193"/>
      <c r="DO4" s="1193"/>
      <c r="DP4" s="1194"/>
      <c r="DR4" s="1188" t="s">
        <v>401</v>
      </c>
      <c r="DS4" s="1189" t="s">
        <v>228</v>
      </c>
      <c r="DT4" s="1190"/>
      <c r="DU4" s="1190"/>
      <c r="DV4" s="1191"/>
      <c r="DW4" s="1192" t="s">
        <v>230</v>
      </c>
      <c r="DX4" s="1193"/>
      <c r="DY4" s="1193"/>
      <c r="DZ4" s="1194"/>
    </row>
    <row r="5" spans="2:130" x14ac:dyDescent="0.25">
      <c r="B5" s="1142"/>
      <c r="C5" s="84" t="s">
        <v>111</v>
      </c>
      <c r="D5" s="84" t="s">
        <v>112</v>
      </c>
      <c r="E5" s="84" t="s">
        <v>291</v>
      </c>
      <c r="F5" s="92" t="s">
        <v>109</v>
      </c>
      <c r="G5" s="300" t="s">
        <v>111</v>
      </c>
      <c r="H5" s="84" t="s">
        <v>112</v>
      </c>
      <c r="I5" s="84" t="s">
        <v>291</v>
      </c>
      <c r="J5" s="92" t="s">
        <v>109</v>
      </c>
      <c r="L5" s="1188"/>
      <c r="M5" s="300" t="s">
        <v>111</v>
      </c>
      <c r="N5" s="84" t="s">
        <v>112</v>
      </c>
      <c r="O5" s="84" t="s">
        <v>291</v>
      </c>
      <c r="P5" s="84" t="s">
        <v>109</v>
      </c>
      <c r="Q5" s="84" t="s">
        <v>111</v>
      </c>
      <c r="R5" s="84" t="s">
        <v>112</v>
      </c>
      <c r="S5" s="84" t="s">
        <v>291</v>
      </c>
      <c r="T5" s="92" t="s">
        <v>109</v>
      </c>
      <c r="V5" s="1188"/>
      <c r="W5" s="300" t="s">
        <v>111</v>
      </c>
      <c r="X5" s="84" t="s">
        <v>112</v>
      </c>
      <c r="Y5" s="84" t="s">
        <v>291</v>
      </c>
      <c r="Z5" s="84" t="s">
        <v>109</v>
      </c>
      <c r="AA5" s="84" t="s">
        <v>111</v>
      </c>
      <c r="AB5" s="84" t="s">
        <v>112</v>
      </c>
      <c r="AC5" s="84" t="s">
        <v>291</v>
      </c>
      <c r="AD5" s="92" t="s">
        <v>109</v>
      </c>
      <c r="AF5" s="1188"/>
      <c r="AG5" s="300" t="s">
        <v>111</v>
      </c>
      <c r="AH5" s="84" t="s">
        <v>112</v>
      </c>
      <c r="AI5" s="84" t="s">
        <v>291</v>
      </c>
      <c r="AJ5" s="84" t="s">
        <v>109</v>
      </c>
      <c r="AK5" s="84" t="s">
        <v>111</v>
      </c>
      <c r="AL5" s="84" t="s">
        <v>112</v>
      </c>
      <c r="AM5" s="84" t="s">
        <v>291</v>
      </c>
      <c r="AN5" s="92" t="s">
        <v>109</v>
      </c>
      <c r="AP5" s="1188"/>
      <c r="AQ5" s="300" t="s">
        <v>111</v>
      </c>
      <c r="AR5" s="84" t="s">
        <v>112</v>
      </c>
      <c r="AS5" s="84" t="s">
        <v>291</v>
      </c>
      <c r="AT5" s="84" t="s">
        <v>109</v>
      </c>
      <c r="AU5" s="84" t="s">
        <v>111</v>
      </c>
      <c r="AV5" s="84" t="s">
        <v>112</v>
      </c>
      <c r="AW5" s="84" t="s">
        <v>291</v>
      </c>
      <c r="AX5" s="92" t="s">
        <v>109</v>
      </c>
      <c r="AZ5" s="1188"/>
      <c r="BA5" s="300" t="s">
        <v>111</v>
      </c>
      <c r="BB5" s="84" t="s">
        <v>112</v>
      </c>
      <c r="BC5" s="84" t="s">
        <v>291</v>
      </c>
      <c r="BD5" s="84" t="s">
        <v>109</v>
      </c>
      <c r="BE5" s="84" t="s">
        <v>111</v>
      </c>
      <c r="BF5" s="84" t="s">
        <v>112</v>
      </c>
      <c r="BG5" s="84" t="s">
        <v>291</v>
      </c>
      <c r="BH5" s="92" t="s">
        <v>109</v>
      </c>
      <c r="BJ5" s="1188"/>
      <c r="BK5" s="300" t="s">
        <v>111</v>
      </c>
      <c r="BL5" s="84" t="s">
        <v>112</v>
      </c>
      <c r="BM5" s="84" t="s">
        <v>291</v>
      </c>
      <c r="BN5" s="84" t="s">
        <v>109</v>
      </c>
      <c r="BO5" s="84" t="s">
        <v>111</v>
      </c>
      <c r="BP5" s="84" t="s">
        <v>112</v>
      </c>
      <c r="BQ5" s="84" t="s">
        <v>291</v>
      </c>
      <c r="BR5" s="92" t="s">
        <v>109</v>
      </c>
      <c r="BT5" s="1188"/>
      <c r="BU5" s="300" t="s">
        <v>111</v>
      </c>
      <c r="BV5" s="84" t="s">
        <v>112</v>
      </c>
      <c r="BW5" s="84" t="s">
        <v>291</v>
      </c>
      <c r="BX5" s="84" t="s">
        <v>109</v>
      </c>
      <c r="BY5" s="84" t="s">
        <v>111</v>
      </c>
      <c r="BZ5" s="84" t="s">
        <v>112</v>
      </c>
      <c r="CA5" s="84" t="s">
        <v>291</v>
      </c>
      <c r="CB5" s="92" t="s">
        <v>109</v>
      </c>
      <c r="CD5" s="1188"/>
      <c r="CE5" s="300" t="s">
        <v>111</v>
      </c>
      <c r="CF5" s="84" t="s">
        <v>112</v>
      </c>
      <c r="CG5" s="84" t="s">
        <v>291</v>
      </c>
      <c r="CH5" s="84" t="s">
        <v>109</v>
      </c>
      <c r="CI5" s="84" t="s">
        <v>111</v>
      </c>
      <c r="CJ5" s="84" t="s">
        <v>112</v>
      </c>
      <c r="CK5" s="84" t="s">
        <v>291</v>
      </c>
      <c r="CL5" s="92" t="s">
        <v>109</v>
      </c>
      <c r="CN5" s="1188"/>
      <c r="CO5" s="300" t="s">
        <v>111</v>
      </c>
      <c r="CP5" s="84" t="s">
        <v>112</v>
      </c>
      <c r="CQ5" s="84" t="s">
        <v>291</v>
      </c>
      <c r="CR5" s="84" t="s">
        <v>109</v>
      </c>
      <c r="CS5" s="84" t="s">
        <v>111</v>
      </c>
      <c r="CT5" s="84" t="s">
        <v>112</v>
      </c>
      <c r="CU5" s="84" t="s">
        <v>291</v>
      </c>
      <c r="CV5" s="92" t="s">
        <v>109</v>
      </c>
      <c r="CX5" s="1188"/>
      <c r="CY5" s="300" t="s">
        <v>111</v>
      </c>
      <c r="CZ5" s="84" t="s">
        <v>112</v>
      </c>
      <c r="DA5" s="84" t="s">
        <v>291</v>
      </c>
      <c r="DB5" s="84" t="s">
        <v>109</v>
      </c>
      <c r="DC5" s="84" t="s">
        <v>111</v>
      </c>
      <c r="DD5" s="84" t="s">
        <v>112</v>
      </c>
      <c r="DE5" s="84" t="s">
        <v>291</v>
      </c>
      <c r="DF5" s="92" t="s">
        <v>109</v>
      </c>
      <c r="DH5" s="1188"/>
      <c r="DI5" s="300" t="s">
        <v>111</v>
      </c>
      <c r="DJ5" s="84" t="s">
        <v>112</v>
      </c>
      <c r="DK5" s="84" t="s">
        <v>291</v>
      </c>
      <c r="DL5" s="84" t="s">
        <v>109</v>
      </c>
      <c r="DM5" s="84" t="s">
        <v>111</v>
      </c>
      <c r="DN5" s="84" t="s">
        <v>112</v>
      </c>
      <c r="DO5" s="84" t="s">
        <v>291</v>
      </c>
      <c r="DP5" s="92" t="s">
        <v>109</v>
      </c>
      <c r="DR5" s="1188"/>
      <c r="DS5" s="300" t="s">
        <v>111</v>
      </c>
      <c r="DT5" s="84" t="s">
        <v>112</v>
      </c>
      <c r="DU5" s="84" t="s">
        <v>291</v>
      </c>
      <c r="DV5" s="84" t="s">
        <v>109</v>
      </c>
      <c r="DW5" s="84" t="s">
        <v>111</v>
      </c>
      <c r="DX5" s="84" t="s">
        <v>112</v>
      </c>
      <c r="DY5" s="84" t="s">
        <v>291</v>
      </c>
      <c r="DZ5" s="92" t="s">
        <v>109</v>
      </c>
    </row>
    <row r="6" spans="2:130" x14ac:dyDescent="0.25">
      <c r="B6" s="839" t="s">
        <v>292</v>
      </c>
      <c r="C6" s="777"/>
      <c r="D6" s="210"/>
      <c r="E6" s="847" t="e">
        <f>D6/C6</f>
        <v>#DIV/0!</v>
      </c>
      <c r="F6" s="843"/>
      <c r="G6" s="212"/>
      <c r="H6" s="210"/>
      <c r="I6" s="848" t="e">
        <f>H6/G6</f>
        <v>#DIV/0!</v>
      </c>
      <c r="J6" s="843"/>
      <c r="L6" s="525" t="s">
        <v>292</v>
      </c>
      <c r="M6" s="212"/>
      <c r="N6" s="210"/>
      <c r="O6" s="847" t="e">
        <f>N6/M6</f>
        <v>#DIV/0!</v>
      </c>
      <c r="P6" s="755"/>
      <c r="Q6" s="777"/>
      <c r="R6" s="210"/>
      <c r="S6" s="848" t="e">
        <f>R6/Q6</f>
        <v>#DIV/0!</v>
      </c>
      <c r="T6" s="863"/>
      <c r="V6" s="525" t="s">
        <v>292</v>
      </c>
      <c r="W6" s="1004"/>
      <c r="X6" s="1005"/>
      <c r="Y6" s="301" t="e">
        <f>X6/W6</f>
        <v>#DIV/0!</v>
      </c>
      <c r="Z6" s="303"/>
      <c r="AA6" s="1009"/>
      <c r="AB6" s="1005"/>
      <c r="AC6" s="302" t="e">
        <f>AB6/AA6</f>
        <v>#DIV/0!</v>
      </c>
      <c r="AD6" s="305"/>
      <c r="AF6" s="525" t="s">
        <v>292</v>
      </c>
      <c r="AG6" s="299"/>
      <c r="AH6" s="267"/>
      <c r="AI6" s="301" t="e">
        <f>AH6/AG6</f>
        <v>#DIV/0!</v>
      </c>
      <c r="AJ6" s="303"/>
      <c r="AK6" s="298"/>
      <c r="AL6" s="267"/>
      <c r="AM6" s="302" t="e">
        <f>AL6/AK6</f>
        <v>#DIV/0!</v>
      </c>
      <c r="AN6" s="305"/>
      <c r="AP6" s="525" t="s">
        <v>292</v>
      </c>
      <c r="AQ6" s="1004"/>
      <c r="AR6" s="1005"/>
      <c r="AS6" s="301" t="e">
        <f>AR6/AQ6</f>
        <v>#DIV/0!</v>
      </c>
      <c r="AT6" s="303"/>
      <c r="AU6" s="1009"/>
      <c r="AV6" s="1005"/>
      <c r="AW6" s="302" t="e">
        <f>AV6/AU6</f>
        <v>#DIV/0!</v>
      </c>
      <c r="AX6" s="305"/>
      <c r="AZ6" s="525" t="s">
        <v>306</v>
      </c>
      <c r="BA6" s="1004"/>
      <c r="BB6" s="1005"/>
      <c r="BC6" s="1068" t="e">
        <f>BB6/BA6</f>
        <v>#DIV/0!</v>
      </c>
      <c r="BD6" s="303"/>
      <c r="BE6" s="1009">
        <v>1</v>
      </c>
      <c r="BF6" s="1005"/>
      <c r="BG6" s="1069">
        <f>BF6/BE6</f>
        <v>0</v>
      </c>
      <c r="BH6" s="305"/>
      <c r="BJ6" s="525" t="s">
        <v>306</v>
      </c>
      <c r="BK6" s="299"/>
      <c r="BL6" s="267"/>
      <c r="BM6" s="301" t="e">
        <f>BL6/BK6</f>
        <v>#DIV/0!</v>
      </c>
      <c r="BN6" s="303"/>
      <c r="BO6" s="298">
        <v>4</v>
      </c>
      <c r="BP6" s="267">
        <v>1</v>
      </c>
      <c r="BQ6" s="302">
        <f>BP6/BO6</f>
        <v>0.25</v>
      </c>
      <c r="BR6" s="305">
        <v>19990</v>
      </c>
      <c r="BT6" s="525" t="s">
        <v>306</v>
      </c>
      <c r="BU6" s="299"/>
      <c r="BV6" s="267"/>
      <c r="BW6" s="301" t="e">
        <f>BV6/BU6</f>
        <v>#DIV/0!</v>
      </c>
      <c r="BX6" s="303"/>
      <c r="BY6" s="298"/>
      <c r="BZ6" s="267"/>
      <c r="CA6" s="302" t="e">
        <f>BZ6/BY6</f>
        <v>#DIV/0!</v>
      </c>
      <c r="CB6" s="305"/>
      <c r="CD6" s="525" t="s">
        <v>292</v>
      </c>
      <c r="CE6" s="299"/>
      <c r="CF6" s="267"/>
      <c r="CG6" s="301" t="e">
        <f>CF6/CE6</f>
        <v>#DIV/0!</v>
      </c>
      <c r="CH6" s="303"/>
      <c r="CI6" s="298"/>
      <c r="CJ6" s="267"/>
      <c r="CK6" s="302" t="e">
        <f>CJ6/CI6</f>
        <v>#DIV/0!</v>
      </c>
      <c r="CL6" s="305"/>
      <c r="CN6" s="525" t="s">
        <v>292</v>
      </c>
      <c r="CO6" s="299"/>
      <c r="CP6" s="267"/>
      <c r="CQ6" s="301" t="e">
        <f>CP6/CO6</f>
        <v>#DIV/0!</v>
      </c>
      <c r="CR6" s="303"/>
      <c r="CS6" s="298"/>
      <c r="CT6" s="267"/>
      <c r="CU6" s="302" t="e">
        <f>CT6/CS6</f>
        <v>#DIV/0!</v>
      </c>
      <c r="CV6" s="305"/>
      <c r="CX6" s="525" t="s">
        <v>292</v>
      </c>
      <c r="CY6" s="299"/>
      <c r="CZ6" s="267"/>
      <c r="DA6" s="301" t="e">
        <f>CZ6/CY6</f>
        <v>#DIV/0!</v>
      </c>
      <c r="DB6" s="303"/>
      <c r="DC6" s="298"/>
      <c r="DD6" s="267"/>
      <c r="DE6" s="302" t="e">
        <f>DD6/DC6</f>
        <v>#DIV/0!</v>
      </c>
      <c r="DF6" s="305"/>
      <c r="DH6" s="525" t="s">
        <v>292</v>
      </c>
      <c r="DI6" s="299"/>
      <c r="DJ6" s="267"/>
      <c r="DK6" s="301" t="e">
        <f>DJ6/DI6</f>
        <v>#DIV/0!</v>
      </c>
      <c r="DL6" s="303"/>
      <c r="DM6" s="298"/>
      <c r="DN6" s="267"/>
      <c r="DO6" s="302" t="e">
        <f>DN6/DM6</f>
        <v>#DIV/0!</v>
      </c>
      <c r="DP6" s="305"/>
      <c r="DR6" s="525" t="s">
        <v>292</v>
      </c>
      <c r="DS6" s="299">
        <f>SUM(DI6+CY6+CO6+CE6+BU6+BK6+BA6+AQ6+AG6+W6+M6+C6)</f>
        <v>0</v>
      </c>
      <c r="DT6" s="299">
        <f>SUM(DJ6+CZ6+CP6+CF6+BV6+BL6+BB6+AR6+AH6+X6+N6+D6)</f>
        <v>0</v>
      </c>
      <c r="DU6" s="301" t="e">
        <f>DT6/DS6</f>
        <v>#DIV/0!</v>
      </c>
      <c r="DV6" s="303">
        <f>SUM(DL6+DB6+CR6+CH6+BX6+BD6+BN6+AJ6+AT6+Z6+P6+F6)</f>
        <v>0</v>
      </c>
      <c r="DW6" s="298">
        <f>SUM(DM6+DC6+CS6+CI6+BY6+BO6+BE6+AU6+AK6+G6)</f>
        <v>5</v>
      </c>
      <c r="DX6" s="298">
        <f>SUM(DN6+DD6+CT6+CJ6+BZ6+BP6+BF6+AV6+AL6+H6)</f>
        <v>1</v>
      </c>
      <c r="DY6" s="302">
        <f>DX6/DW6</f>
        <v>0.2</v>
      </c>
      <c r="DZ6" s="305">
        <f>SUM(DP6+DF6+CV6+CL6+CB6+BR6+BH6+AX6+AD6+AN6+T6+J6)</f>
        <v>19990</v>
      </c>
    </row>
    <row r="7" spans="2:130" x14ac:dyDescent="0.25">
      <c r="B7" s="840" t="s">
        <v>293</v>
      </c>
      <c r="C7" s="778">
        <v>1</v>
      </c>
      <c r="D7" s="2"/>
      <c r="E7" s="847">
        <f t="shared" ref="E7:E16" si="0">D7/C7</f>
        <v>0</v>
      </c>
      <c r="F7" s="844"/>
      <c r="G7" s="179">
        <v>3</v>
      </c>
      <c r="H7" s="2"/>
      <c r="I7" s="848">
        <f t="shared" ref="I7:I17" si="1">H7/G7</f>
        <v>0</v>
      </c>
      <c r="J7" s="844"/>
      <c r="L7" s="526" t="s">
        <v>293</v>
      </c>
      <c r="M7" s="179">
        <v>1</v>
      </c>
      <c r="N7" s="2">
        <v>1</v>
      </c>
      <c r="O7" s="847">
        <f t="shared" ref="O7:O17" si="2">N7/M7</f>
        <v>1</v>
      </c>
      <c r="P7" s="756">
        <v>7995</v>
      </c>
      <c r="Q7" s="778">
        <v>9</v>
      </c>
      <c r="R7" s="2">
        <v>0</v>
      </c>
      <c r="S7" s="848">
        <f t="shared" ref="S7:S17" si="3">R7/Q7</f>
        <v>0</v>
      </c>
      <c r="T7" s="779">
        <v>0</v>
      </c>
      <c r="V7" s="526" t="s">
        <v>293</v>
      </c>
      <c r="W7" s="1006"/>
      <c r="X7" s="507"/>
      <c r="Y7" s="301" t="e">
        <f>X7/W7</f>
        <v>#DIV/0!</v>
      </c>
      <c r="Z7" s="304"/>
      <c r="AA7" s="1010">
        <v>3</v>
      </c>
      <c r="AB7" s="507">
        <v>3</v>
      </c>
      <c r="AC7" s="302">
        <f t="shared" ref="AC7:AC17" si="4">AB7/AA7</f>
        <v>1</v>
      </c>
      <c r="AD7" s="306">
        <v>141090</v>
      </c>
      <c r="AF7" s="526" t="s">
        <v>293</v>
      </c>
      <c r="AG7" s="93"/>
      <c r="AH7" s="85"/>
      <c r="AI7" s="301" t="e">
        <f t="shared" ref="AI7:AI17" si="5">AH7/AG7</f>
        <v>#DIV/0!</v>
      </c>
      <c r="AJ7" s="304"/>
      <c r="AK7" s="88">
        <v>1</v>
      </c>
      <c r="AL7" s="85">
        <v>0</v>
      </c>
      <c r="AM7" s="302">
        <f t="shared" ref="AM7:AM17" si="6">AL7/AK7</f>
        <v>0</v>
      </c>
      <c r="AN7" s="306">
        <v>-4728</v>
      </c>
      <c r="AP7" s="526" t="s">
        <v>293</v>
      </c>
      <c r="AQ7" s="1006"/>
      <c r="AR7" s="507"/>
      <c r="AS7" s="301" t="e">
        <f t="shared" ref="AS7:AS17" si="7">AR7/AQ7</f>
        <v>#DIV/0!</v>
      </c>
      <c r="AT7" s="304"/>
      <c r="AU7" s="1010">
        <v>1</v>
      </c>
      <c r="AV7" s="507">
        <v>1</v>
      </c>
      <c r="AW7" s="302">
        <f t="shared" ref="AW7:AW17" si="8">AV7/AU7</f>
        <v>1</v>
      </c>
      <c r="AX7" s="306">
        <v>31424</v>
      </c>
      <c r="AZ7" s="526" t="s">
        <v>293</v>
      </c>
      <c r="BA7" s="1006">
        <v>2</v>
      </c>
      <c r="BB7" s="507"/>
      <c r="BC7" s="1068">
        <f t="shared" ref="BC7:BC17" si="9">BB7/BA7</f>
        <v>0</v>
      </c>
      <c r="BD7" s="304"/>
      <c r="BE7" s="1010">
        <v>1</v>
      </c>
      <c r="BF7" s="507"/>
      <c r="BG7" s="1069">
        <f t="shared" ref="BG7:BG17" si="10">BF7/BE7</f>
        <v>0</v>
      </c>
      <c r="BH7" s="306"/>
      <c r="BJ7" s="526" t="s">
        <v>293</v>
      </c>
      <c r="BK7" s="93"/>
      <c r="BL7" s="85"/>
      <c r="BM7" s="301" t="e">
        <f t="shared" ref="BM7:BM17" si="11">BL7/BK7</f>
        <v>#DIV/0!</v>
      </c>
      <c r="BN7" s="304"/>
      <c r="BO7" s="88"/>
      <c r="BP7" s="85"/>
      <c r="BQ7" s="302" t="e">
        <f t="shared" ref="BQ7:BQ17" si="12">BP7/BO7</f>
        <v>#DIV/0!</v>
      </c>
      <c r="BR7" s="306"/>
      <c r="BT7" s="526" t="s">
        <v>293</v>
      </c>
      <c r="BU7" s="93"/>
      <c r="BV7" s="85"/>
      <c r="BW7" s="301" t="e">
        <f t="shared" ref="BW7:BW17" si="13">BV7/BU7</f>
        <v>#DIV/0!</v>
      </c>
      <c r="BX7" s="304"/>
      <c r="BY7" s="88"/>
      <c r="BZ7" s="85"/>
      <c r="CA7" s="302" t="e">
        <f t="shared" ref="CA7:CA17" si="14">BZ7/BY7</f>
        <v>#DIV/0!</v>
      </c>
      <c r="CB7" s="306"/>
      <c r="CD7" s="526" t="s">
        <v>293</v>
      </c>
      <c r="CE7" s="93"/>
      <c r="CF7" s="85"/>
      <c r="CG7" s="301" t="e">
        <f t="shared" ref="CG7:CG17" si="15">CF7/CE7</f>
        <v>#DIV/0!</v>
      </c>
      <c r="CH7" s="304"/>
      <c r="CI7" s="88"/>
      <c r="CJ7" s="85"/>
      <c r="CK7" s="302" t="e">
        <f t="shared" ref="CK7:CK17" si="16">CJ7/CI7</f>
        <v>#DIV/0!</v>
      </c>
      <c r="CL7" s="306"/>
      <c r="CN7" s="526" t="s">
        <v>293</v>
      </c>
      <c r="CO7" s="93"/>
      <c r="CP7" s="85"/>
      <c r="CQ7" s="301" t="e">
        <f t="shared" ref="CQ7:CQ17" si="17">CP7/CO7</f>
        <v>#DIV/0!</v>
      </c>
      <c r="CR7" s="304"/>
      <c r="CS7" s="88"/>
      <c r="CT7" s="85"/>
      <c r="CU7" s="302" t="e">
        <f t="shared" ref="CU7:CU17" si="18">CT7/CS7</f>
        <v>#DIV/0!</v>
      </c>
      <c r="CV7" s="306"/>
      <c r="CX7" s="526" t="s">
        <v>293</v>
      </c>
      <c r="CY7" s="93"/>
      <c r="CZ7" s="85"/>
      <c r="DA7" s="301" t="e">
        <f t="shared" ref="DA7:DA17" si="19">CZ7/CY7</f>
        <v>#DIV/0!</v>
      </c>
      <c r="DB7" s="304"/>
      <c r="DC7" s="88"/>
      <c r="DD7" s="85"/>
      <c r="DE7" s="302" t="e">
        <f t="shared" ref="DE7:DE17" si="20">DD7/DC7</f>
        <v>#DIV/0!</v>
      </c>
      <c r="DF7" s="306"/>
      <c r="DH7" s="526" t="s">
        <v>293</v>
      </c>
      <c r="DI7" s="93"/>
      <c r="DJ7" s="85"/>
      <c r="DK7" s="301" t="e">
        <f t="shared" ref="DK7:DK17" si="21">DJ7/DI7</f>
        <v>#DIV/0!</v>
      </c>
      <c r="DL7" s="304"/>
      <c r="DM7" s="88"/>
      <c r="DN7" s="85"/>
      <c r="DO7" s="302" t="e">
        <f t="shared" ref="DO7:DO17" si="22">DN7/DM7</f>
        <v>#DIV/0!</v>
      </c>
      <c r="DP7" s="306"/>
      <c r="DR7" s="526" t="s">
        <v>293</v>
      </c>
      <c r="DS7" s="299">
        <f t="shared" ref="DS7:DS17" si="23">SUM(DI7+CY7+CO7+CE7+BU7+BK7+BA7+AQ7+AG7+W7+M7+C7)</f>
        <v>4</v>
      </c>
      <c r="DT7" s="299">
        <f t="shared" ref="DT7:DT17" si="24">SUM(DJ7+CZ7+CP7+CF7+BV7+BL7+BB7+AR7+AH7+X7+N7+D7)</f>
        <v>1</v>
      </c>
      <c r="DU7" s="301">
        <f t="shared" ref="DU7:DU17" si="25">DT7/DS7</f>
        <v>0.25</v>
      </c>
      <c r="DV7" s="303">
        <f t="shared" ref="DV7:DV17" si="26">SUM(DL7+DB7+CR7+CH7+BX7+BD7+BN7+AJ7+AT7+Z7+P7+F7)</f>
        <v>7995</v>
      </c>
      <c r="DW7" s="298">
        <f t="shared" ref="DW7:DW17" si="27">SUM(DM7+DC7+CS7+CI7+BY7+BO7+BE7+AU7+AK7+G7)</f>
        <v>6</v>
      </c>
      <c r="DX7" s="298">
        <f t="shared" ref="DX7:DX17" si="28">SUM(DN7+DD7+CT7+CJ7+BZ7+BP7+BF7+AV7+AL7+H7)</f>
        <v>1</v>
      </c>
      <c r="DY7" s="302">
        <f t="shared" ref="DY7:DY17" si="29">DX7/DW7</f>
        <v>0.16666666666666666</v>
      </c>
      <c r="DZ7" s="305">
        <f t="shared" ref="DZ7:DZ17" si="30">SUM(DP7+DF7+CV7+CL7+CB7+BR7+BH7+AX7+AD7+AN7+T7+J7)</f>
        <v>167786</v>
      </c>
    </row>
    <row r="8" spans="2:130" x14ac:dyDescent="0.25">
      <c r="B8" s="840" t="s">
        <v>294</v>
      </c>
      <c r="C8" s="778">
        <v>3</v>
      </c>
      <c r="D8" s="2">
        <v>1</v>
      </c>
      <c r="E8" s="847">
        <f t="shared" si="0"/>
        <v>0.33333333333333331</v>
      </c>
      <c r="F8" s="844">
        <v>12345</v>
      </c>
      <c r="G8" s="179"/>
      <c r="H8" s="2"/>
      <c r="I8" s="848" t="e">
        <f t="shared" si="1"/>
        <v>#DIV/0!</v>
      </c>
      <c r="J8" s="844">
        <v>2607</v>
      </c>
      <c r="L8" s="526" t="s">
        <v>294</v>
      </c>
      <c r="M8" s="179">
        <v>9</v>
      </c>
      <c r="N8" s="2">
        <v>3</v>
      </c>
      <c r="O8" s="847">
        <f t="shared" si="2"/>
        <v>0.33333333333333331</v>
      </c>
      <c r="P8" s="756">
        <v>24886</v>
      </c>
      <c r="Q8" s="778"/>
      <c r="R8" s="2"/>
      <c r="S8" s="848" t="e">
        <f t="shared" si="3"/>
        <v>#DIV/0!</v>
      </c>
      <c r="T8" s="779">
        <v>0</v>
      </c>
      <c r="V8" s="526" t="s">
        <v>294</v>
      </c>
      <c r="W8" s="1006">
        <v>19</v>
      </c>
      <c r="X8" s="507">
        <v>8</v>
      </c>
      <c r="Y8" s="301">
        <f t="shared" ref="Y8:Y17" si="31">X8/W8</f>
        <v>0.42105263157894735</v>
      </c>
      <c r="Z8" s="304">
        <v>73964</v>
      </c>
      <c r="AA8" s="1010">
        <v>1</v>
      </c>
      <c r="AB8" s="507"/>
      <c r="AC8" s="302">
        <f t="shared" si="4"/>
        <v>0</v>
      </c>
      <c r="AD8" s="306">
        <v>3000</v>
      </c>
      <c r="AF8" s="526" t="s">
        <v>294</v>
      </c>
      <c r="AG8" s="93">
        <v>26</v>
      </c>
      <c r="AH8" s="85">
        <v>13</v>
      </c>
      <c r="AI8" s="301">
        <f t="shared" si="5"/>
        <v>0.5</v>
      </c>
      <c r="AJ8" s="304">
        <v>114523</v>
      </c>
      <c r="AK8" s="88">
        <v>1</v>
      </c>
      <c r="AL8" s="85"/>
      <c r="AM8" s="302">
        <f t="shared" si="6"/>
        <v>0</v>
      </c>
      <c r="AN8" s="306"/>
      <c r="AP8" s="526" t="s">
        <v>294</v>
      </c>
      <c r="AQ8" s="1006">
        <v>23</v>
      </c>
      <c r="AR8" s="507">
        <v>8</v>
      </c>
      <c r="AS8" s="301">
        <f t="shared" si="7"/>
        <v>0.34782608695652173</v>
      </c>
      <c r="AT8" s="304">
        <v>82644</v>
      </c>
      <c r="AU8" s="1010">
        <v>1</v>
      </c>
      <c r="AV8" s="507">
        <v>1</v>
      </c>
      <c r="AW8" s="302">
        <f t="shared" si="8"/>
        <v>1</v>
      </c>
      <c r="AX8" s="306">
        <v>24122</v>
      </c>
      <c r="AZ8" s="526" t="s">
        <v>294</v>
      </c>
      <c r="BA8" s="1006">
        <v>8</v>
      </c>
      <c r="BB8" s="507">
        <v>3</v>
      </c>
      <c r="BC8" s="1068">
        <f t="shared" si="9"/>
        <v>0.375</v>
      </c>
      <c r="BD8" s="304">
        <v>26493</v>
      </c>
      <c r="BE8" s="1010"/>
      <c r="BF8" s="507"/>
      <c r="BG8" s="1069" t="e">
        <f t="shared" si="10"/>
        <v>#DIV/0!</v>
      </c>
      <c r="BH8" s="306"/>
      <c r="BJ8" s="526" t="s">
        <v>294</v>
      </c>
      <c r="BK8" s="93">
        <v>2</v>
      </c>
      <c r="BL8" s="85"/>
      <c r="BM8" s="301">
        <f t="shared" si="11"/>
        <v>0</v>
      </c>
      <c r="BN8" s="304"/>
      <c r="BO8" s="88"/>
      <c r="BP8" s="85"/>
      <c r="BQ8" s="302" t="e">
        <f t="shared" si="12"/>
        <v>#DIV/0!</v>
      </c>
      <c r="BR8" s="306"/>
      <c r="BT8" s="526" t="s">
        <v>294</v>
      </c>
      <c r="BU8" s="93"/>
      <c r="BV8" s="85"/>
      <c r="BW8" s="301" t="e">
        <f t="shared" si="13"/>
        <v>#DIV/0!</v>
      </c>
      <c r="BX8" s="304"/>
      <c r="BY8" s="88"/>
      <c r="BZ8" s="85"/>
      <c r="CA8" s="302" t="e">
        <f t="shared" si="14"/>
        <v>#DIV/0!</v>
      </c>
      <c r="CB8" s="306"/>
      <c r="CD8" s="526" t="s">
        <v>294</v>
      </c>
      <c r="CE8" s="93"/>
      <c r="CF8" s="85"/>
      <c r="CG8" s="301" t="e">
        <f t="shared" si="15"/>
        <v>#DIV/0!</v>
      </c>
      <c r="CH8" s="304"/>
      <c r="CI8" s="88"/>
      <c r="CJ8" s="85"/>
      <c r="CK8" s="302" t="e">
        <f t="shared" si="16"/>
        <v>#DIV/0!</v>
      </c>
      <c r="CL8" s="306"/>
      <c r="CN8" s="526" t="s">
        <v>294</v>
      </c>
      <c r="CO8" s="93"/>
      <c r="CP8" s="85"/>
      <c r="CQ8" s="301" t="e">
        <f t="shared" si="17"/>
        <v>#DIV/0!</v>
      </c>
      <c r="CR8" s="304"/>
      <c r="CS8" s="88"/>
      <c r="CT8" s="85"/>
      <c r="CU8" s="302" t="e">
        <f t="shared" si="18"/>
        <v>#DIV/0!</v>
      </c>
      <c r="CV8" s="306"/>
      <c r="CX8" s="526" t="s">
        <v>294</v>
      </c>
      <c r="CY8" s="93"/>
      <c r="CZ8" s="85"/>
      <c r="DA8" s="301" t="e">
        <f t="shared" si="19"/>
        <v>#DIV/0!</v>
      </c>
      <c r="DB8" s="304"/>
      <c r="DC8" s="88"/>
      <c r="DD8" s="85"/>
      <c r="DE8" s="302" t="e">
        <f t="shared" si="20"/>
        <v>#DIV/0!</v>
      </c>
      <c r="DF8" s="306"/>
      <c r="DH8" s="526" t="s">
        <v>294</v>
      </c>
      <c r="DI8" s="93"/>
      <c r="DJ8" s="85"/>
      <c r="DK8" s="301" t="e">
        <f t="shared" si="21"/>
        <v>#DIV/0!</v>
      </c>
      <c r="DL8" s="304"/>
      <c r="DM8" s="88"/>
      <c r="DN8" s="85"/>
      <c r="DO8" s="302" t="e">
        <f t="shared" si="22"/>
        <v>#DIV/0!</v>
      </c>
      <c r="DP8" s="306"/>
      <c r="DR8" s="526" t="s">
        <v>294</v>
      </c>
      <c r="DS8" s="299">
        <f t="shared" si="23"/>
        <v>90</v>
      </c>
      <c r="DT8" s="299">
        <f t="shared" si="24"/>
        <v>36</v>
      </c>
      <c r="DU8" s="301">
        <f t="shared" si="25"/>
        <v>0.4</v>
      </c>
      <c r="DV8" s="303">
        <f t="shared" si="26"/>
        <v>334855</v>
      </c>
      <c r="DW8" s="298">
        <f t="shared" si="27"/>
        <v>2</v>
      </c>
      <c r="DX8" s="298">
        <f t="shared" si="28"/>
        <v>1</v>
      </c>
      <c r="DY8" s="302">
        <f t="shared" si="29"/>
        <v>0.5</v>
      </c>
      <c r="DZ8" s="305">
        <f t="shared" si="30"/>
        <v>29729</v>
      </c>
    </row>
    <row r="9" spans="2:130" x14ac:dyDescent="0.25">
      <c r="B9" s="840" t="s">
        <v>295</v>
      </c>
      <c r="C9" s="778">
        <v>2</v>
      </c>
      <c r="D9" s="2">
        <v>1</v>
      </c>
      <c r="E9" s="847">
        <f t="shared" si="0"/>
        <v>0.5</v>
      </c>
      <c r="F9" s="844">
        <v>8221</v>
      </c>
      <c r="G9" s="179">
        <v>5</v>
      </c>
      <c r="H9" s="2">
        <v>2</v>
      </c>
      <c r="I9" s="848">
        <f t="shared" si="1"/>
        <v>0.4</v>
      </c>
      <c r="J9" s="844">
        <v>58443</v>
      </c>
      <c r="L9" s="526" t="s">
        <v>295</v>
      </c>
      <c r="M9" s="179">
        <v>2</v>
      </c>
      <c r="N9" s="2"/>
      <c r="O9" s="847">
        <f t="shared" si="2"/>
        <v>0</v>
      </c>
      <c r="P9" s="756">
        <v>-93</v>
      </c>
      <c r="Q9" s="778">
        <v>4</v>
      </c>
      <c r="R9" s="2">
        <v>0</v>
      </c>
      <c r="S9" s="848">
        <f t="shared" si="3"/>
        <v>0</v>
      </c>
      <c r="T9" s="779">
        <v>0</v>
      </c>
      <c r="V9" s="526" t="s">
        <v>295</v>
      </c>
      <c r="W9" s="1006"/>
      <c r="X9" s="507"/>
      <c r="Y9" s="301" t="e">
        <f t="shared" si="31"/>
        <v>#DIV/0!</v>
      </c>
      <c r="Z9" s="304"/>
      <c r="AA9" s="1010"/>
      <c r="AB9" s="507">
        <v>2</v>
      </c>
      <c r="AC9" s="302" t="e">
        <f t="shared" si="4"/>
        <v>#DIV/0!</v>
      </c>
      <c r="AD9" s="306">
        <v>48759</v>
      </c>
      <c r="AF9" s="526" t="s">
        <v>295</v>
      </c>
      <c r="AG9" s="93">
        <v>12</v>
      </c>
      <c r="AH9" s="85">
        <v>6</v>
      </c>
      <c r="AI9" s="301">
        <f t="shared" si="5"/>
        <v>0.5</v>
      </c>
      <c r="AJ9" s="304">
        <v>49857</v>
      </c>
      <c r="AK9" s="88">
        <v>2</v>
      </c>
      <c r="AL9" s="85">
        <v>0</v>
      </c>
      <c r="AM9" s="302">
        <f t="shared" si="6"/>
        <v>0</v>
      </c>
      <c r="AN9" s="306">
        <v>300</v>
      </c>
      <c r="AP9" s="526" t="s">
        <v>295</v>
      </c>
      <c r="AQ9" s="1006">
        <v>11</v>
      </c>
      <c r="AR9" s="507">
        <v>4</v>
      </c>
      <c r="AS9" s="301">
        <f t="shared" si="7"/>
        <v>0.36363636363636365</v>
      </c>
      <c r="AT9" s="304">
        <v>33074</v>
      </c>
      <c r="AU9" s="1010">
        <v>13</v>
      </c>
      <c r="AV9" s="507">
        <v>2</v>
      </c>
      <c r="AW9" s="302">
        <f t="shared" si="8"/>
        <v>0.15384615384615385</v>
      </c>
      <c r="AX9" s="306">
        <v>81194</v>
      </c>
      <c r="AZ9" s="526" t="s">
        <v>295</v>
      </c>
      <c r="BA9" s="1006">
        <v>7</v>
      </c>
      <c r="BB9" s="507">
        <v>5</v>
      </c>
      <c r="BC9" s="1068">
        <f t="shared" si="9"/>
        <v>0.7142857142857143</v>
      </c>
      <c r="BD9" s="304">
        <v>39499</v>
      </c>
      <c r="BE9" s="1010">
        <v>7</v>
      </c>
      <c r="BF9" s="507"/>
      <c r="BG9" s="1069">
        <f t="shared" si="10"/>
        <v>0</v>
      </c>
      <c r="BH9" s="306"/>
      <c r="BJ9" s="526" t="s">
        <v>295</v>
      </c>
      <c r="BK9" s="93">
        <v>4</v>
      </c>
      <c r="BL9" s="85"/>
      <c r="BM9" s="301">
        <f t="shared" si="11"/>
        <v>0</v>
      </c>
      <c r="BN9" s="304">
        <v>752</v>
      </c>
      <c r="BO9" s="88">
        <v>3</v>
      </c>
      <c r="BP9" s="85"/>
      <c r="BQ9" s="302">
        <f t="shared" si="12"/>
        <v>0</v>
      </c>
      <c r="BR9" s="306"/>
      <c r="BT9" s="526" t="s">
        <v>295</v>
      </c>
      <c r="BU9" s="93"/>
      <c r="BV9" s="85"/>
      <c r="BW9" s="301" t="e">
        <f t="shared" si="13"/>
        <v>#DIV/0!</v>
      </c>
      <c r="BX9" s="304"/>
      <c r="BY9" s="88"/>
      <c r="BZ9" s="85"/>
      <c r="CA9" s="302" t="e">
        <f t="shared" si="14"/>
        <v>#DIV/0!</v>
      </c>
      <c r="CB9" s="306"/>
      <c r="CD9" s="526" t="s">
        <v>295</v>
      </c>
      <c r="CE9" s="93"/>
      <c r="CF9" s="85"/>
      <c r="CG9" s="301" t="e">
        <f t="shared" si="15"/>
        <v>#DIV/0!</v>
      </c>
      <c r="CH9" s="304"/>
      <c r="CI9" s="88"/>
      <c r="CJ9" s="85"/>
      <c r="CK9" s="302" t="e">
        <f t="shared" si="16"/>
        <v>#DIV/0!</v>
      </c>
      <c r="CL9" s="306"/>
      <c r="CN9" s="526" t="s">
        <v>295</v>
      </c>
      <c r="CO9" s="93"/>
      <c r="CP9" s="85"/>
      <c r="CQ9" s="301" t="e">
        <f t="shared" si="17"/>
        <v>#DIV/0!</v>
      </c>
      <c r="CR9" s="304"/>
      <c r="CS9" s="88"/>
      <c r="CT9" s="85"/>
      <c r="CU9" s="302" t="e">
        <f t="shared" si="18"/>
        <v>#DIV/0!</v>
      </c>
      <c r="CV9" s="306"/>
      <c r="CX9" s="526" t="s">
        <v>295</v>
      </c>
      <c r="CY9" s="93"/>
      <c r="CZ9" s="85"/>
      <c r="DA9" s="301" t="e">
        <f t="shared" si="19"/>
        <v>#DIV/0!</v>
      </c>
      <c r="DB9" s="304"/>
      <c r="DC9" s="88"/>
      <c r="DD9" s="85"/>
      <c r="DE9" s="302" t="e">
        <f t="shared" si="20"/>
        <v>#DIV/0!</v>
      </c>
      <c r="DF9" s="306"/>
      <c r="DH9" s="526" t="s">
        <v>295</v>
      </c>
      <c r="DI9" s="93"/>
      <c r="DJ9" s="85"/>
      <c r="DK9" s="301" t="e">
        <f t="shared" si="21"/>
        <v>#DIV/0!</v>
      </c>
      <c r="DL9" s="304"/>
      <c r="DM9" s="88"/>
      <c r="DN9" s="85"/>
      <c r="DO9" s="302" t="e">
        <f t="shared" si="22"/>
        <v>#DIV/0!</v>
      </c>
      <c r="DP9" s="306"/>
      <c r="DR9" s="526" t="s">
        <v>295</v>
      </c>
      <c r="DS9" s="299">
        <f t="shared" si="23"/>
        <v>38</v>
      </c>
      <c r="DT9" s="299">
        <f t="shared" si="24"/>
        <v>16</v>
      </c>
      <c r="DU9" s="301">
        <f t="shared" si="25"/>
        <v>0.42105263157894735</v>
      </c>
      <c r="DV9" s="303">
        <f t="shared" si="26"/>
        <v>131310</v>
      </c>
      <c r="DW9" s="298">
        <f t="shared" si="27"/>
        <v>30</v>
      </c>
      <c r="DX9" s="298">
        <f t="shared" si="28"/>
        <v>4</v>
      </c>
      <c r="DY9" s="302">
        <f t="shared" si="29"/>
        <v>0.13333333333333333</v>
      </c>
      <c r="DZ9" s="305">
        <f t="shared" si="30"/>
        <v>188696</v>
      </c>
    </row>
    <row r="10" spans="2:130" x14ac:dyDescent="0.25">
      <c r="B10" s="840" t="s">
        <v>296</v>
      </c>
      <c r="C10" s="778">
        <v>1</v>
      </c>
      <c r="D10" s="2">
        <v>1</v>
      </c>
      <c r="E10" s="847">
        <f t="shared" si="0"/>
        <v>1</v>
      </c>
      <c r="F10" s="844">
        <v>7250</v>
      </c>
      <c r="G10" s="179"/>
      <c r="H10" s="2"/>
      <c r="I10" s="848" t="e">
        <f t="shared" si="1"/>
        <v>#DIV/0!</v>
      </c>
      <c r="J10" s="844"/>
      <c r="L10" s="526" t="s">
        <v>296</v>
      </c>
      <c r="M10" s="179"/>
      <c r="N10" s="2"/>
      <c r="O10" s="847" t="e">
        <f t="shared" si="2"/>
        <v>#DIV/0!</v>
      </c>
      <c r="P10" s="756"/>
      <c r="Q10" s="778"/>
      <c r="R10" s="2"/>
      <c r="S10" s="848" t="e">
        <f t="shared" si="3"/>
        <v>#DIV/0!</v>
      </c>
      <c r="T10" s="779"/>
      <c r="V10" s="526" t="s">
        <v>296</v>
      </c>
      <c r="W10" s="1006"/>
      <c r="X10" s="507"/>
      <c r="Y10" s="301" t="e">
        <f t="shared" si="31"/>
        <v>#DIV/0!</v>
      </c>
      <c r="Z10" s="304"/>
      <c r="AA10" s="1010"/>
      <c r="AB10" s="507"/>
      <c r="AC10" s="302" t="e">
        <f t="shared" si="4"/>
        <v>#DIV/0!</v>
      </c>
      <c r="AD10" s="306"/>
      <c r="AF10" s="526" t="s">
        <v>296</v>
      </c>
      <c r="AG10" s="93"/>
      <c r="AH10" s="85"/>
      <c r="AI10" s="301" t="e">
        <f t="shared" si="5"/>
        <v>#DIV/0!</v>
      </c>
      <c r="AJ10" s="304"/>
      <c r="AK10" s="88">
        <v>1</v>
      </c>
      <c r="AL10" s="85">
        <v>1</v>
      </c>
      <c r="AM10" s="302">
        <f t="shared" si="6"/>
        <v>1</v>
      </c>
      <c r="AN10" s="306">
        <v>14000</v>
      </c>
      <c r="AP10" s="526" t="s">
        <v>296</v>
      </c>
      <c r="AQ10" s="1006"/>
      <c r="AR10" s="507"/>
      <c r="AS10" s="301" t="e">
        <f t="shared" si="7"/>
        <v>#DIV/0!</v>
      </c>
      <c r="AT10" s="304"/>
      <c r="AU10" s="1010"/>
      <c r="AV10" s="507"/>
      <c r="AW10" s="302" t="e">
        <f t="shared" si="8"/>
        <v>#DIV/0!</v>
      </c>
      <c r="AX10" s="306"/>
      <c r="AZ10" s="526" t="s">
        <v>296</v>
      </c>
      <c r="BA10" s="1006">
        <v>1</v>
      </c>
      <c r="BB10" s="507">
        <v>1</v>
      </c>
      <c r="BC10" s="1068">
        <f t="shared" si="9"/>
        <v>1</v>
      </c>
      <c r="BD10" s="304">
        <v>8483</v>
      </c>
      <c r="BE10" s="1010"/>
      <c r="BF10" s="507"/>
      <c r="BG10" s="1069" t="e">
        <f t="shared" si="10"/>
        <v>#DIV/0!</v>
      </c>
      <c r="BH10" s="306"/>
      <c r="BJ10" s="526" t="s">
        <v>296</v>
      </c>
      <c r="BK10" s="93"/>
      <c r="BL10" s="85"/>
      <c r="BM10" s="301" t="e">
        <f t="shared" si="11"/>
        <v>#DIV/0!</v>
      </c>
      <c r="BN10" s="304"/>
      <c r="BO10" s="88"/>
      <c r="BP10" s="85"/>
      <c r="BQ10" s="302" t="e">
        <f t="shared" si="12"/>
        <v>#DIV/0!</v>
      </c>
      <c r="BR10" s="306"/>
      <c r="BT10" s="526" t="s">
        <v>296</v>
      </c>
      <c r="BU10" s="93"/>
      <c r="BV10" s="85"/>
      <c r="BW10" s="301" t="e">
        <f t="shared" si="13"/>
        <v>#DIV/0!</v>
      </c>
      <c r="BX10" s="304"/>
      <c r="BY10" s="88"/>
      <c r="BZ10" s="85"/>
      <c r="CA10" s="302" t="e">
        <f t="shared" si="14"/>
        <v>#DIV/0!</v>
      </c>
      <c r="CB10" s="306"/>
      <c r="CD10" s="526" t="s">
        <v>296</v>
      </c>
      <c r="CE10" s="93"/>
      <c r="CF10" s="85"/>
      <c r="CG10" s="301" t="e">
        <f t="shared" si="15"/>
        <v>#DIV/0!</v>
      </c>
      <c r="CH10" s="304"/>
      <c r="CI10" s="88"/>
      <c r="CJ10" s="85"/>
      <c r="CK10" s="302" t="e">
        <f t="shared" si="16"/>
        <v>#DIV/0!</v>
      </c>
      <c r="CL10" s="306"/>
      <c r="CN10" s="526" t="s">
        <v>296</v>
      </c>
      <c r="CO10" s="93"/>
      <c r="CP10" s="85"/>
      <c r="CQ10" s="301" t="e">
        <f t="shared" si="17"/>
        <v>#DIV/0!</v>
      </c>
      <c r="CR10" s="304"/>
      <c r="CS10" s="88"/>
      <c r="CT10" s="85"/>
      <c r="CU10" s="302" t="e">
        <f t="shared" si="18"/>
        <v>#DIV/0!</v>
      </c>
      <c r="CV10" s="306"/>
      <c r="CX10" s="526" t="s">
        <v>296</v>
      </c>
      <c r="CY10" s="93"/>
      <c r="CZ10" s="85"/>
      <c r="DA10" s="301" t="e">
        <f t="shared" si="19"/>
        <v>#DIV/0!</v>
      </c>
      <c r="DB10" s="304"/>
      <c r="DC10" s="88"/>
      <c r="DD10" s="85"/>
      <c r="DE10" s="302" t="e">
        <f t="shared" si="20"/>
        <v>#DIV/0!</v>
      </c>
      <c r="DF10" s="306"/>
      <c r="DH10" s="526" t="s">
        <v>296</v>
      </c>
      <c r="DI10" s="93"/>
      <c r="DJ10" s="85"/>
      <c r="DK10" s="301" t="e">
        <f t="shared" si="21"/>
        <v>#DIV/0!</v>
      </c>
      <c r="DL10" s="304"/>
      <c r="DM10" s="88"/>
      <c r="DN10" s="85"/>
      <c r="DO10" s="302" t="e">
        <f t="shared" si="22"/>
        <v>#DIV/0!</v>
      </c>
      <c r="DP10" s="306"/>
      <c r="DR10" s="526" t="s">
        <v>296</v>
      </c>
      <c r="DS10" s="299">
        <f t="shared" si="23"/>
        <v>2</v>
      </c>
      <c r="DT10" s="299">
        <f t="shared" si="24"/>
        <v>2</v>
      </c>
      <c r="DU10" s="301">
        <f t="shared" si="25"/>
        <v>1</v>
      </c>
      <c r="DV10" s="303">
        <f t="shared" si="26"/>
        <v>15733</v>
      </c>
      <c r="DW10" s="298">
        <f t="shared" si="27"/>
        <v>1</v>
      </c>
      <c r="DX10" s="298">
        <f t="shared" si="28"/>
        <v>1</v>
      </c>
      <c r="DY10" s="302">
        <f t="shared" si="29"/>
        <v>1</v>
      </c>
      <c r="DZ10" s="305">
        <f t="shared" si="30"/>
        <v>14000</v>
      </c>
    </row>
    <row r="11" spans="2:130" x14ac:dyDescent="0.25">
      <c r="B11" s="840" t="s">
        <v>297</v>
      </c>
      <c r="C11" s="778"/>
      <c r="D11" s="2"/>
      <c r="E11" s="847" t="e">
        <f t="shared" si="0"/>
        <v>#DIV/0!</v>
      </c>
      <c r="F11" s="844"/>
      <c r="G11" s="179"/>
      <c r="H11" s="2"/>
      <c r="I11" s="848" t="e">
        <f t="shared" si="1"/>
        <v>#DIV/0!</v>
      </c>
      <c r="J11" s="844"/>
      <c r="L11" s="526" t="s">
        <v>297</v>
      </c>
      <c r="M11" s="179"/>
      <c r="N11" s="2"/>
      <c r="O11" s="847" t="e">
        <f t="shared" si="2"/>
        <v>#DIV/0!</v>
      </c>
      <c r="P11" s="756"/>
      <c r="Q11" s="778"/>
      <c r="R11" s="2"/>
      <c r="S11" s="848" t="e">
        <f t="shared" si="3"/>
        <v>#DIV/0!</v>
      </c>
      <c r="T11" s="779"/>
      <c r="V11" s="526" t="s">
        <v>297</v>
      </c>
      <c r="W11" s="1006"/>
      <c r="X11" s="507"/>
      <c r="Y11" s="301" t="e">
        <f t="shared" si="31"/>
        <v>#DIV/0!</v>
      </c>
      <c r="Z11" s="304"/>
      <c r="AA11" s="1010"/>
      <c r="AB11" s="507"/>
      <c r="AC11" s="302" t="e">
        <f t="shared" si="4"/>
        <v>#DIV/0!</v>
      </c>
      <c r="AD11" s="306"/>
      <c r="AF11" s="526" t="s">
        <v>297</v>
      </c>
      <c r="AG11" s="93"/>
      <c r="AH11" s="85"/>
      <c r="AI11" s="301" t="e">
        <f t="shared" si="5"/>
        <v>#DIV/0!</v>
      </c>
      <c r="AJ11" s="304"/>
      <c r="AK11" s="88"/>
      <c r="AL11" s="85"/>
      <c r="AM11" s="302" t="e">
        <f t="shared" si="6"/>
        <v>#DIV/0!</v>
      </c>
      <c r="AN11" s="306"/>
      <c r="AP11" s="526" t="s">
        <v>297</v>
      </c>
      <c r="AQ11" s="1006"/>
      <c r="AR11" s="507"/>
      <c r="AS11" s="301" t="e">
        <f t="shared" si="7"/>
        <v>#DIV/0!</v>
      </c>
      <c r="AT11" s="304"/>
      <c r="AU11" s="1010"/>
      <c r="AV11" s="507"/>
      <c r="AW11" s="302" t="e">
        <f t="shared" si="8"/>
        <v>#DIV/0!</v>
      </c>
      <c r="AX11" s="306"/>
      <c r="AZ11" s="526" t="s">
        <v>305</v>
      </c>
      <c r="BA11" s="1006"/>
      <c r="BB11" s="507"/>
      <c r="BC11" s="1068" t="e">
        <f t="shared" si="9"/>
        <v>#DIV/0!</v>
      </c>
      <c r="BD11" s="304"/>
      <c r="BE11" s="1010">
        <v>3</v>
      </c>
      <c r="BF11" s="507">
        <v>1</v>
      </c>
      <c r="BG11" s="1069">
        <f t="shared" si="10"/>
        <v>0.33333333333333331</v>
      </c>
      <c r="BH11" s="306">
        <v>50000</v>
      </c>
      <c r="BJ11" s="526" t="s">
        <v>305</v>
      </c>
      <c r="BK11" s="93"/>
      <c r="BL11" s="85"/>
      <c r="BM11" s="301" t="e">
        <f t="shared" si="11"/>
        <v>#DIV/0!</v>
      </c>
      <c r="BN11" s="304"/>
      <c r="BO11" s="88"/>
      <c r="BP11" s="85"/>
      <c r="BQ11" s="302" t="e">
        <f t="shared" si="12"/>
        <v>#DIV/0!</v>
      </c>
      <c r="BR11" s="306"/>
      <c r="BT11" s="526" t="s">
        <v>305</v>
      </c>
      <c r="BU11" s="93"/>
      <c r="BV11" s="85"/>
      <c r="BW11" s="301" t="e">
        <f t="shared" si="13"/>
        <v>#DIV/0!</v>
      </c>
      <c r="BX11" s="304"/>
      <c r="BY11" s="88"/>
      <c r="BZ11" s="85"/>
      <c r="CA11" s="302" t="e">
        <f t="shared" si="14"/>
        <v>#DIV/0!</v>
      </c>
      <c r="CB11" s="306"/>
      <c r="CD11" s="526" t="s">
        <v>297</v>
      </c>
      <c r="CE11" s="93"/>
      <c r="CF11" s="85"/>
      <c r="CG11" s="301" t="e">
        <f t="shared" si="15"/>
        <v>#DIV/0!</v>
      </c>
      <c r="CH11" s="304"/>
      <c r="CI11" s="88"/>
      <c r="CJ11" s="85"/>
      <c r="CK11" s="302" t="e">
        <f t="shared" si="16"/>
        <v>#DIV/0!</v>
      </c>
      <c r="CL11" s="306"/>
      <c r="CN11" s="526" t="s">
        <v>297</v>
      </c>
      <c r="CO11" s="93"/>
      <c r="CP11" s="85"/>
      <c r="CQ11" s="301" t="e">
        <f t="shared" si="17"/>
        <v>#DIV/0!</v>
      </c>
      <c r="CR11" s="304"/>
      <c r="CS11" s="88"/>
      <c r="CT11" s="85"/>
      <c r="CU11" s="302" t="e">
        <f t="shared" si="18"/>
        <v>#DIV/0!</v>
      </c>
      <c r="CV11" s="306"/>
      <c r="CX11" s="526" t="s">
        <v>297</v>
      </c>
      <c r="CY11" s="93"/>
      <c r="CZ11" s="85"/>
      <c r="DA11" s="301" t="e">
        <f t="shared" si="19"/>
        <v>#DIV/0!</v>
      </c>
      <c r="DB11" s="304"/>
      <c r="DC11" s="88"/>
      <c r="DD11" s="85"/>
      <c r="DE11" s="302" t="e">
        <f t="shared" si="20"/>
        <v>#DIV/0!</v>
      </c>
      <c r="DF11" s="306"/>
      <c r="DH11" s="526" t="s">
        <v>297</v>
      </c>
      <c r="DI11" s="93"/>
      <c r="DJ11" s="85"/>
      <c r="DK11" s="301" t="e">
        <f t="shared" si="21"/>
        <v>#DIV/0!</v>
      </c>
      <c r="DL11" s="304"/>
      <c r="DM11" s="88"/>
      <c r="DN11" s="85"/>
      <c r="DO11" s="302" t="e">
        <f t="shared" si="22"/>
        <v>#DIV/0!</v>
      </c>
      <c r="DP11" s="306"/>
      <c r="DR11" s="526" t="s">
        <v>297</v>
      </c>
      <c r="DS11" s="299">
        <f t="shared" si="23"/>
        <v>0</v>
      </c>
      <c r="DT11" s="299">
        <f t="shared" si="24"/>
        <v>0</v>
      </c>
      <c r="DU11" s="301" t="e">
        <f t="shared" si="25"/>
        <v>#DIV/0!</v>
      </c>
      <c r="DV11" s="303">
        <f t="shared" si="26"/>
        <v>0</v>
      </c>
      <c r="DW11" s="298">
        <f t="shared" si="27"/>
        <v>3</v>
      </c>
      <c r="DX11" s="298">
        <f t="shared" si="28"/>
        <v>1</v>
      </c>
      <c r="DY11" s="302">
        <f t="shared" si="29"/>
        <v>0.33333333333333331</v>
      </c>
      <c r="DZ11" s="305">
        <f t="shared" si="30"/>
        <v>50000</v>
      </c>
    </row>
    <row r="12" spans="2:130" x14ac:dyDescent="0.25">
      <c r="B12" s="840" t="s">
        <v>402</v>
      </c>
      <c r="C12" s="778">
        <v>1</v>
      </c>
      <c r="D12" s="2">
        <v>1</v>
      </c>
      <c r="E12" s="847">
        <f t="shared" si="0"/>
        <v>1</v>
      </c>
      <c r="F12" s="844">
        <v>17451</v>
      </c>
      <c r="G12" s="179">
        <v>10</v>
      </c>
      <c r="H12" s="2">
        <v>2</v>
      </c>
      <c r="I12" s="848">
        <f t="shared" si="1"/>
        <v>0.2</v>
      </c>
      <c r="J12" s="844">
        <v>62246</v>
      </c>
      <c r="L12" s="526" t="s">
        <v>402</v>
      </c>
      <c r="M12" s="179">
        <v>5</v>
      </c>
      <c r="N12" s="2">
        <v>5</v>
      </c>
      <c r="O12" s="847">
        <f t="shared" si="2"/>
        <v>1</v>
      </c>
      <c r="P12" s="756">
        <v>40933</v>
      </c>
      <c r="Q12" s="778">
        <v>15</v>
      </c>
      <c r="R12" s="2">
        <v>3</v>
      </c>
      <c r="S12" s="848">
        <f t="shared" si="3"/>
        <v>0.2</v>
      </c>
      <c r="T12" s="779">
        <v>60417</v>
      </c>
      <c r="V12" s="526" t="s">
        <v>402</v>
      </c>
      <c r="W12" s="1006">
        <v>12</v>
      </c>
      <c r="X12" s="507">
        <v>2</v>
      </c>
      <c r="Y12" s="301">
        <f t="shared" si="31"/>
        <v>0.16666666666666666</v>
      </c>
      <c r="Z12" s="304">
        <v>18216</v>
      </c>
      <c r="AA12" s="1010">
        <v>10</v>
      </c>
      <c r="AB12" s="507">
        <v>4</v>
      </c>
      <c r="AC12" s="302">
        <f t="shared" si="4"/>
        <v>0.4</v>
      </c>
      <c r="AD12" s="306">
        <v>170828</v>
      </c>
      <c r="AF12" s="526" t="s">
        <v>402</v>
      </c>
      <c r="AG12" s="93">
        <v>7</v>
      </c>
      <c r="AH12" s="85">
        <v>1</v>
      </c>
      <c r="AI12" s="301">
        <f t="shared" si="5"/>
        <v>0.14285714285714285</v>
      </c>
      <c r="AJ12" s="304">
        <v>7500</v>
      </c>
      <c r="AK12" s="88">
        <v>7</v>
      </c>
      <c r="AL12" s="85">
        <v>1</v>
      </c>
      <c r="AM12" s="302">
        <f t="shared" si="6"/>
        <v>0.14285714285714285</v>
      </c>
      <c r="AN12" s="306">
        <v>23205</v>
      </c>
      <c r="AP12" s="526" t="s">
        <v>402</v>
      </c>
      <c r="AQ12" s="1006">
        <v>4</v>
      </c>
      <c r="AR12" s="507">
        <v>1</v>
      </c>
      <c r="AS12" s="301">
        <f t="shared" si="7"/>
        <v>0.25</v>
      </c>
      <c r="AT12" s="304">
        <v>9399</v>
      </c>
      <c r="AU12" s="1010">
        <v>16</v>
      </c>
      <c r="AV12" s="507">
        <v>2</v>
      </c>
      <c r="AW12" s="302">
        <f t="shared" si="8"/>
        <v>0.125</v>
      </c>
      <c r="AX12" s="306">
        <v>57749</v>
      </c>
      <c r="AZ12" s="526" t="s">
        <v>402</v>
      </c>
      <c r="BA12" s="1006">
        <v>3</v>
      </c>
      <c r="BB12" s="507">
        <v>1</v>
      </c>
      <c r="BC12" s="1068">
        <f t="shared" si="9"/>
        <v>0.33333333333333331</v>
      </c>
      <c r="BD12" s="304">
        <v>9363</v>
      </c>
      <c r="BE12" s="1010">
        <v>10</v>
      </c>
      <c r="BF12" s="507">
        <v>2</v>
      </c>
      <c r="BG12" s="1069">
        <f t="shared" si="10"/>
        <v>0.2</v>
      </c>
      <c r="BH12" s="306">
        <v>61285</v>
      </c>
      <c r="BJ12" s="526" t="s">
        <v>402</v>
      </c>
      <c r="BK12" s="93">
        <v>1</v>
      </c>
      <c r="BL12" s="85"/>
      <c r="BM12" s="301">
        <f t="shared" si="11"/>
        <v>0</v>
      </c>
      <c r="BN12" s="304"/>
      <c r="BO12" s="88">
        <v>7</v>
      </c>
      <c r="BP12" s="85">
        <v>1</v>
      </c>
      <c r="BQ12" s="302">
        <f t="shared" si="12"/>
        <v>0.14285714285714285</v>
      </c>
      <c r="BR12" s="306">
        <v>42980</v>
      </c>
      <c r="BT12" s="526" t="s">
        <v>402</v>
      </c>
      <c r="BU12" s="93"/>
      <c r="BV12" s="85"/>
      <c r="BW12" s="301" t="e">
        <f t="shared" si="13"/>
        <v>#DIV/0!</v>
      </c>
      <c r="BX12" s="304"/>
      <c r="BY12" s="88"/>
      <c r="BZ12" s="85"/>
      <c r="CA12" s="302" t="e">
        <f t="shared" si="14"/>
        <v>#DIV/0!</v>
      </c>
      <c r="CB12" s="306"/>
      <c r="CD12" s="526" t="s">
        <v>402</v>
      </c>
      <c r="CE12" s="93"/>
      <c r="CF12" s="85"/>
      <c r="CG12" s="301" t="e">
        <f t="shared" si="15"/>
        <v>#DIV/0!</v>
      </c>
      <c r="CH12" s="304"/>
      <c r="CI12" s="88"/>
      <c r="CJ12" s="85"/>
      <c r="CK12" s="302" t="e">
        <f t="shared" si="16"/>
        <v>#DIV/0!</v>
      </c>
      <c r="CL12" s="306"/>
      <c r="CN12" s="526" t="s">
        <v>402</v>
      </c>
      <c r="CO12" s="93"/>
      <c r="CP12" s="85"/>
      <c r="CQ12" s="301" t="e">
        <f t="shared" si="17"/>
        <v>#DIV/0!</v>
      </c>
      <c r="CR12" s="304"/>
      <c r="CS12" s="88"/>
      <c r="CT12" s="85"/>
      <c r="CU12" s="302" t="e">
        <f t="shared" si="18"/>
        <v>#DIV/0!</v>
      </c>
      <c r="CV12" s="306"/>
      <c r="CX12" s="526" t="s">
        <v>402</v>
      </c>
      <c r="CY12" s="93"/>
      <c r="CZ12" s="85"/>
      <c r="DA12" s="301" t="e">
        <f t="shared" si="19"/>
        <v>#DIV/0!</v>
      </c>
      <c r="DB12" s="304"/>
      <c r="DC12" s="88"/>
      <c r="DD12" s="85"/>
      <c r="DE12" s="302" t="e">
        <f t="shared" si="20"/>
        <v>#DIV/0!</v>
      </c>
      <c r="DF12" s="306"/>
      <c r="DH12" s="526" t="s">
        <v>402</v>
      </c>
      <c r="DI12" s="93"/>
      <c r="DJ12" s="85"/>
      <c r="DK12" s="301" t="e">
        <f t="shared" si="21"/>
        <v>#DIV/0!</v>
      </c>
      <c r="DL12" s="304"/>
      <c r="DM12" s="88"/>
      <c r="DN12" s="85"/>
      <c r="DO12" s="302" t="e">
        <f t="shared" si="22"/>
        <v>#DIV/0!</v>
      </c>
      <c r="DP12" s="306"/>
      <c r="DR12" s="526" t="s">
        <v>402</v>
      </c>
      <c r="DS12" s="299">
        <f t="shared" si="23"/>
        <v>33</v>
      </c>
      <c r="DT12" s="299">
        <f t="shared" si="24"/>
        <v>11</v>
      </c>
      <c r="DU12" s="301">
        <f t="shared" si="25"/>
        <v>0.33333333333333331</v>
      </c>
      <c r="DV12" s="303">
        <f t="shared" si="26"/>
        <v>102862</v>
      </c>
      <c r="DW12" s="298">
        <f t="shared" si="27"/>
        <v>50</v>
      </c>
      <c r="DX12" s="298">
        <f t="shared" si="28"/>
        <v>8</v>
      </c>
      <c r="DY12" s="302">
        <f t="shared" si="29"/>
        <v>0.16</v>
      </c>
      <c r="DZ12" s="305">
        <f t="shared" si="30"/>
        <v>478710</v>
      </c>
    </row>
    <row r="13" spans="2:130" x14ac:dyDescent="0.25">
      <c r="B13" s="840" t="s">
        <v>403</v>
      </c>
      <c r="C13" s="778"/>
      <c r="D13" s="2"/>
      <c r="E13" s="847" t="e">
        <f t="shared" si="0"/>
        <v>#DIV/0!</v>
      </c>
      <c r="F13" s="844"/>
      <c r="G13" s="179"/>
      <c r="H13" s="2"/>
      <c r="I13" s="848" t="e">
        <f t="shared" si="1"/>
        <v>#DIV/0!</v>
      </c>
      <c r="J13" s="844"/>
      <c r="L13" s="526" t="s">
        <v>403</v>
      </c>
      <c r="M13" s="179"/>
      <c r="N13" s="2"/>
      <c r="O13" s="847" t="e">
        <f t="shared" si="2"/>
        <v>#DIV/0!</v>
      </c>
      <c r="P13" s="756"/>
      <c r="Q13" s="778"/>
      <c r="R13" s="2"/>
      <c r="S13" s="848" t="e">
        <f t="shared" si="3"/>
        <v>#DIV/0!</v>
      </c>
      <c r="T13" s="779"/>
      <c r="V13" s="526" t="s">
        <v>403</v>
      </c>
      <c r="W13" s="1006"/>
      <c r="X13" s="507"/>
      <c r="Y13" s="301" t="e">
        <f t="shared" si="31"/>
        <v>#DIV/0!</v>
      </c>
      <c r="Z13" s="304"/>
      <c r="AA13" s="1010"/>
      <c r="AB13" s="507"/>
      <c r="AC13" s="302" t="e">
        <f t="shared" si="4"/>
        <v>#DIV/0!</v>
      </c>
      <c r="AD13" s="306"/>
      <c r="AF13" s="526" t="s">
        <v>403</v>
      </c>
      <c r="AG13" s="93"/>
      <c r="AH13" s="85"/>
      <c r="AI13" s="301" t="e">
        <f t="shared" si="5"/>
        <v>#DIV/0!</v>
      </c>
      <c r="AJ13" s="304"/>
      <c r="AK13" s="88"/>
      <c r="AL13" s="85"/>
      <c r="AM13" s="302" t="e">
        <f t="shared" si="6"/>
        <v>#DIV/0!</v>
      </c>
      <c r="AN13" s="306"/>
      <c r="AP13" s="526" t="s">
        <v>403</v>
      </c>
      <c r="AQ13" s="1006">
        <v>2</v>
      </c>
      <c r="AR13" s="507">
        <v>1</v>
      </c>
      <c r="AS13" s="301">
        <f t="shared" si="7"/>
        <v>0.5</v>
      </c>
      <c r="AT13" s="304">
        <v>7292</v>
      </c>
      <c r="AU13" s="1010">
        <v>1</v>
      </c>
      <c r="AV13" s="507"/>
      <c r="AW13" s="302">
        <f t="shared" si="8"/>
        <v>0</v>
      </c>
      <c r="AX13" s="306"/>
      <c r="AZ13" s="526" t="s">
        <v>403</v>
      </c>
      <c r="BA13" s="1006"/>
      <c r="BB13" s="507"/>
      <c r="BC13" s="1068" t="e">
        <f t="shared" si="9"/>
        <v>#DIV/0!</v>
      </c>
      <c r="BD13" s="304"/>
      <c r="BE13" s="1010">
        <v>1</v>
      </c>
      <c r="BF13" s="507"/>
      <c r="BG13" s="1069">
        <f t="shared" si="10"/>
        <v>0</v>
      </c>
      <c r="BH13" s="306"/>
      <c r="BJ13" s="526" t="s">
        <v>403</v>
      </c>
      <c r="BK13" s="93"/>
      <c r="BL13" s="85"/>
      <c r="BM13" s="301" t="e">
        <f t="shared" si="11"/>
        <v>#DIV/0!</v>
      </c>
      <c r="BN13" s="304"/>
      <c r="BO13" s="88"/>
      <c r="BP13" s="85"/>
      <c r="BQ13" s="302" t="e">
        <f t="shared" si="12"/>
        <v>#DIV/0!</v>
      </c>
      <c r="BR13" s="306"/>
      <c r="BT13" s="526" t="s">
        <v>403</v>
      </c>
      <c r="BU13" s="93"/>
      <c r="BV13" s="85"/>
      <c r="BW13" s="301" t="e">
        <f t="shared" si="13"/>
        <v>#DIV/0!</v>
      </c>
      <c r="BX13" s="304"/>
      <c r="BY13" s="88"/>
      <c r="BZ13" s="85"/>
      <c r="CA13" s="302" t="e">
        <f t="shared" si="14"/>
        <v>#DIV/0!</v>
      </c>
      <c r="CB13" s="306"/>
      <c r="CD13" s="526" t="s">
        <v>403</v>
      </c>
      <c r="CE13" s="93"/>
      <c r="CF13" s="85"/>
      <c r="CG13" s="301" t="e">
        <f t="shared" si="15"/>
        <v>#DIV/0!</v>
      </c>
      <c r="CH13" s="304"/>
      <c r="CI13" s="88"/>
      <c r="CJ13" s="85"/>
      <c r="CK13" s="302" t="e">
        <f t="shared" si="16"/>
        <v>#DIV/0!</v>
      </c>
      <c r="CL13" s="306"/>
      <c r="CN13" s="526" t="s">
        <v>403</v>
      </c>
      <c r="CO13" s="93"/>
      <c r="CP13" s="85"/>
      <c r="CQ13" s="301" t="e">
        <f t="shared" si="17"/>
        <v>#DIV/0!</v>
      </c>
      <c r="CR13" s="304"/>
      <c r="CS13" s="88"/>
      <c r="CT13" s="85"/>
      <c r="CU13" s="302" t="e">
        <f t="shared" si="18"/>
        <v>#DIV/0!</v>
      </c>
      <c r="CV13" s="306"/>
      <c r="CX13" s="526" t="s">
        <v>403</v>
      </c>
      <c r="CY13" s="93"/>
      <c r="CZ13" s="85"/>
      <c r="DA13" s="301" t="e">
        <f t="shared" si="19"/>
        <v>#DIV/0!</v>
      </c>
      <c r="DB13" s="304"/>
      <c r="DC13" s="88"/>
      <c r="DD13" s="85"/>
      <c r="DE13" s="302" t="e">
        <f t="shared" si="20"/>
        <v>#DIV/0!</v>
      </c>
      <c r="DF13" s="306"/>
      <c r="DH13" s="526" t="s">
        <v>403</v>
      </c>
      <c r="DI13" s="93"/>
      <c r="DJ13" s="85"/>
      <c r="DK13" s="301" t="e">
        <f t="shared" si="21"/>
        <v>#DIV/0!</v>
      </c>
      <c r="DL13" s="304"/>
      <c r="DM13" s="88"/>
      <c r="DN13" s="85"/>
      <c r="DO13" s="302" t="e">
        <f t="shared" si="22"/>
        <v>#DIV/0!</v>
      </c>
      <c r="DP13" s="306"/>
      <c r="DR13" s="526" t="s">
        <v>403</v>
      </c>
      <c r="DS13" s="299">
        <f t="shared" si="23"/>
        <v>2</v>
      </c>
      <c r="DT13" s="299">
        <f t="shared" si="24"/>
        <v>1</v>
      </c>
      <c r="DU13" s="301">
        <f t="shared" si="25"/>
        <v>0.5</v>
      </c>
      <c r="DV13" s="303">
        <f t="shared" si="26"/>
        <v>7292</v>
      </c>
      <c r="DW13" s="298">
        <f t="shared" si="27"/>
        <v>2</v>
      </c>
      <c r="DX13" s="298">
        <f t="shared" si="28"/>
        <v>0</v>
      </c>
      <c r="DY13" s="302">
        <f t="shared" si="29"/>
        <v>0</v>
      </c>
      <c r="DZ13" s="305">
        <f t="shared" si="30"/>
        <v>0</v>
      </c>
    </row>
    <row r="14" spans="2:130" x14ac:dyDescent="0.25">
      <c r="B14" s="840" t="s">
        <v>300</v>
      </c>
      <c r="C14" s="778"/>
      <c r="D14" s="2"/>
      <c r="E14" s="847" t="e">
        <f t="shared" si="0"/>
        <v>#DIV/0!</v>
      </c>
      <c r="F14" s="844"/>
      <c r="G14" s="179">
        <v>17</v>
      </c>
      <c r="H14" s="2">
        <v>5</v>
      </c>
      <c r="I14" s="848">
        <f t="shared" si="1"/>
        <v>0.29411764705882354</v>
      </c>
      <c r="J14" s="844">
        <v>126364</v>
      </c>
      <c r="L14" s="526" t="s">
        <v>300</v>
      </c>
      <c r="M14" s="179"/>
      <c r="N14" s="2"/>
      <c r="O14" s="847" t="e">
        <f t="shared" si="2"/>
        <v>#DIV/0!</v>
      </c>
      <c r="P14" s="756">
        <v>0</v>
      </c>
      <c r="Q14" s="778">
        <v>20</v>
      </c>
      <c r="R14" s="2">
        <v>8</v>
      </c>
      <c r="S14" s="848">
        <f t="shared" si="3"/>
        <v>0.4</v>
      </c>
      <c r="T14" s="779">
        <v>276564</v>
      </c>
      <c r="V14" s="526" t="s">
        <v>300</v>
      </c>
      <c r="W14" s="1006"/>
      <c r="X14" s="507">
        <v>1</v>
      </c>
      <c r="Y14" s="301" t="e">
        <f t="shared" si="31"/>
        <v>#DIV/0!</v>
      </c>
      <c r="Z14" s="304">
        <v>7046</v>
      </c>
      <c r="AA14" s="1010">
        <v>18</v>
      </c>
      <c r="AB14" s="507">
        <v>4</v>
      </c>
      <c r="AC14" s="302">
        <f t="shared" si="4"/>
        <v>0.22222222222222221</v>
      </c>
      <c r="AD14" s="306">
        <v>145437</v>
      </c>
      <c r="AF14" s="526" t="s">
        <v>300</v>
      </c>
      <c r="AG14" s="93">
        <v>2</v>
      </c>
      <c r="AH14" s="85">
        <v>1</v>
      </c>
      <c r="AI14" s="301" t="e">
        <f>AH14/#REF!</f>
        <v>#REF!</v>
      </c>
      <c r="AJ14" s="304">
        <v>7000</v>
      </c>
      <c r="AK14" s="88">
        <v>7</v>
      </c>
      <c r="AL14" s="85">
        <v>2</v>
      </c>
      <c r="AM14" s="302">
        <f t="shared" si="6"/>
        <v>0.2857142857142857</v>
      </c>
      <c r="AN14" s="306">
        <v>48669</v>
      </c>
      <c r="AP14" s="526" t="s">
        <v>300</v>
      </c>
      <c r="AQ14" s="1006"/>
      <c r="AR14" s="507"/>
      <c r="AS14" s="301" t="e">
        <f t="shared" si="7"/>
        <v>#DIV/0!</v>
      </c>
      <c r="AT14" s="304"/>
      <c r="AU14" s="1010">
        <v>8</v>
      </c>
      <c r="AV14" s="507">
        <v>1</v>
      </c>
      <c r="AW14" s="302">
        <f t="shared" si="8"/>
        <v>0.125</v>
      </c>
      <c r="AX14" s="306">
        <v>24725</v>
      </c>
      <c r="AZ14" s="526" t="s">
        <v>300</v>
      </c>
      <c r="BA14" s="1006"/>
      <c r="BB14" s="507"/>
      <c r="BC14" s="1068" t="e">
        <f t="shared" si="9"/>
        <v>#DIV/0!</v>
      </c>
      <c r="BD14" s="304"/>
      <c r="BE14" s="1010">
        <v>4</v>
      </c>
      <c r="BF14" s="507">
        <v>1</v>
      </c>
      <c r="BG14" s="1069">
        <f t="shared" si="10"/>
        <v>0.25</v>
      </c>
      <c r="BH14" s="306">
        <v>35219</v>
      </c>
      <c r="BJ14" s="526" t="s">
        <v>300</v>
      </c>
      <c r="BK14" s="93"/>
      <c r="BL14" s="85"/>
      <c r="BM14" s="301" t="e">
        <f t="shared" si="11"/>
        <v>#DIV/0!</v>
      </c>
      <c r="BN14" s="304"/>
      <c r="BO14" s="88">
        <v>2</v>
      </c>
      <c r="BP14" s="85"/>
      <c r="BQ14" s="302">
        <f t="shared" si="12"/>
        <v>0</v>
      </c>
      <c r="BR14" s="306"/>
      <c r="BT14" s="526" t="s">
        <v>300</v>
      </c>
      <c r="BU14" s="93"/>
      <c r="BV14" s="85"/>
      <c r="BW14" s="301" t="e">
        <f t="shared" si="13"/>
        <v>#DIV/0!</v>
      </c>
      <c r="BX14" s="304"/>
      <c r="BY14" s="88"/>
      <c r="BZ14" s="85"/>
      <c r="CA14" s="302" t="e">
        <f t="shared" si="14"/>
        <v>#DIV/0!</v>
      </c>
      <c r="CB14" s="306"/>
      <c r="CD14" s="526" t="s">
        <v>300</v>
      </c>
      <c r="CE14" s="93"/>
      <c r="CF14" s="85"/>
      <c r="CG14" s="301" t="e">
        <f t="shared" si="15"/>
        <v>#DIV/0!</v>
      </c>
      <c r="CH14" s="304"/>
      <c r="CI14" s="88"/>
      <c r="CJ14" s="85"/>
      <c r="CK14" s="302" t="e">
        <f t="shared" si="16"/>
        <v>#DIV/0!</v>
      </c>
      <c r="CL14" s="306"/>
      <c r="CN14" s="526" t="s">
        <v>300</v>
      </c>
      <c r="CO14" s="93"/>
      <c r="CP14" s="85"/>
      <c r="CQ14" s="301" t="e">
        <f t="shared" si="17"/>
        <v>#DIV/0!</v>
      </c>
      <c r="CR14" s="304"/>
      <c r="CS14" s="88"/>
      <c r="CT14" s="85"/>
      <c r="CU14" s="302" t="e">
        <f t="shared" si="18"/>
        <v>#DIV/0!</v>
      </c>
      <c r="CV14" s="306"/>
      <c r="CX14" s="526" t="s">
        <v>300</v>
      </c>
      <c r="CY14" s="93"/>
      <c r="CZ14" s="85"/>
      <c r="DA14" s="301" t="e">
        <f t="shared" si="19"/>
        <v>#DIV/0!</v>
      </c>
      <c r="DB14" s="304"/>
      <c r="DC14" s="88"/>
      <c r="DD14" s="85"/>
      <c r="DE14" s="302" t="e">
        <f t="shared" si="20"/>
        <v>#DIV/0!</v>
      </c>
      <c r="DF14" s="306"/>
      <c r="DH14" s="526" t="s">
        <v>300</v>
      </c>
      <c r="DI14" s="93"/>
      <c r="DJ14" s="85"/>
      <c r="DK14" s="301" t="e">
        <f t="shared" si="21"/>
        <v>#DIV/0!</v>
      </c>
      <c r="DL14" s="304"/>
      <c r="DM14" s="88"/>
      <c r="DN14" s="85"/>
      <c r="DO14" s="302" t="e">
        <f t="shared" si="22"/>
        <v>#DIV/0!</v>
      </c>
      <c r="DP14" s="306"/>
      <c r="DR14" s="526" t="s">
        <v>300</v>
      </c>
      <c r="DS14" s="299" t="e">
        <f>SUM(DI14+CY14+CO14+CE14+BU14+BK14+BA14+AQ14+#REF!+W14+M14+C14)</f>
        <v>#REF!</v>
      </c>
      <c r="DT14" s="299">
        <f t="shared" si="24"/>
        <v>2</v>
      </c>
      <c r="DU14" s="301" t="e">
        <f t="shared" si="25"/>
        <v>#REF!</v>
      </c>
      <c r="DV14" s="303">
        <f t="shared" si="26"/>
        <v>14046</v>
      </c>
      <c r="DW14" s="298">
        <f t="shared" si="27"/>
        <v>38</v>
      </c>
      <c r="DX14" s="298">
        <f t="shared" si="28"/>
        <v>9</v>
      </c>
      <c r="DY14" s="302">
        <f t="shared" si="29"/>
        <v>0.23684210526315788</v>
      </c>
      <c r="DZ14" s="305">
        <f t="shared" si="30"/>
        <v>656978</v>
      </c>
    </row>
    <row r="15" spans="2:130" x14ac:dyDescent="0.25">
      <c r="B15" s="840" t="s">
        <v>301</v>
      </c>
      <c r="C15" s="778">
        <v>9</v>
      </c>
      <c r="D15" s="2">
        <v>2</v>
      </c>
      <c r="E15" s="847">
        <f t="shared" si="0"/>
        <v>0.22222222222222221</v>
      </c>
      <c r="F15" s="844">
        <v>16739</v>
      </c>
      <c r="G15" s="179">
        <v>1</v>
      </c>
      <c r="H15" s="2">
        <v>1</v>
      </c>
      <c r="I15" s="848">
        <f t="shared" si="1"/>
        <v>1</v>
      </c>
      <c r="J15" s="844">
        <v>36200</v>
      </c>
      <c r="L15" s="526" t="s">
        <v>301</v>
      </c>
      <c r="M15" s="179">
        <v>8</v>
      </c>
      <c r="N15" s="2">
        <v>5</v>
      </c>
      <c r="O15" s="847">
        <f t="shared" si="2"/>
        <v>0.625</v>
      </c>
      <c r="P15" s="756">
        <v>39616</v>
      </c>
      <c r="Q15" s="778">
        <v>3</v>
      </c>
      <c r="R15" s="2">
        <v>0</v>
      </c>
      <c r="S15" s="848">
        <f t="shared" si="3"/>
        <v>0</v>
      </c>
      <c r="T15" s="779">
        <v>-1200</v>
      </c>
      <c r="V15" s="526" t="s">
        <v>301</v>
      </c>
      <c r="W15" s="1006">
        <v>24</v>
      </c>
      <c r="X15" s="507">
        <v>9</v>
      </c>
      <c r="Y15" s="301">
        <f t="shared" si="31"/>
        <v>0.375</v>
      </c>
      <c r="Z15" s="304">
        <v>74948</v>
      </c>
      <c r="AA15" s="1010">
        <v>5</v>
      </c>
      <c r="AB15" s="507">
        <v>1</v>
      </c>
      <c r="AC15" s="302">
        <f t="shared" si="4"/>
        <v>0.2</v>
      </c>
      <c r="AD15" s="306">
        <v>23857</v>
      </c>
      <c r="AF15" s="526" t="s">
        <v>301</v>
      </c>
      <c r="AG15">
        <v>29</v>
      </c>
      <c r="AH15" s="85">
        <v>13</v>
      </c>
      <c r="AI15" s="301">
        <f>AH15/AG14</f>
        <v>6.5</v>
      </c>
      <c r="AJ15" s="304">
        <v>114543</v>
      </c>
      <c r="AK15" s="88">
        <v>3</v>
      </c>
      <c r="AL15" s="85"/>
      <c r="AM15" s="302">
        <f t="shared" si="6"/>
        <v>0</v>
      </c>
      <c r="AN15" s="306"/>
      <c r="AP15" s="526" t="s">
        <v>301</v>
      </c>
      <c r="AQ15" s="1006">
        <v>21</v>
      </c>
      <c r="AR15" s="507">
        <v>12</v>
      </c>
      <c r="AS15" s="301">
        <f t="shared" si="7"/>
        <v>0.5714285714285714</v>
      </c>
      <c r="AT15" s="304">
        <v>93178</v>
      </c>
      <c r="AU15" s="1010">
        <v>8</v>
      </c>
      <c r="AV15" s="507">
        <v>1</v>
      </c>
      <c r="AW15" s="302">
        <f t="shared" si="8"/>
        <v>0.125</v>
      </c>
      <c r="AX15" s="306">
        <v>37867</v>
      </c>
      <c r="AZ15" s="526" t="s">
        <v>301</v>
      </c>
      <c r="BA15" s="1006">
        <v>12</v>
      </c>
      <c r="BB15" s="507">
        <v>3</v>
      </c>
      <c r="BC15" s="1068">
        <f t="shared" si="9"/>
        <v>0.25</v>
      </c>
      <c r="BD15" s="304">
        <v>28012</v>
      </c>
      <c r="BE15" s="1010">
        <v>9</v>
      </c>
      <c r="BF15" s="507">
        <v>1</v>
      </c>
      <c r="BG15" s="1069">
        <f t="shared" si="10"/>
        <v>0.1111111111111111</v>
      </c>
      <c r="BH15" s="306">
        <v>14590</v>
      </c>
      <c r="BJ15" s="526" t="s">
        <v>301</v>
      </c>
      <c r="BK15" s="93">
        <v>5</v>
      </c>
      <c r="BL15" s="85">
        <v>1</v>
      </c>
      <c r="BM15" s="301">
        <f t="shared" si="11"/>
        <v>0.2</v>
      </c>
      <c r="BN15" s="304">
        <v>7353</v>
      </c>
      <c r="BO15" s="88">
        <v>3</v>
      </c>
      <c r="BP15" s="85"/>
      <c r="BQ15" s="302">
        <f t="shared" si="12"/>
        <v>0</v>
      </c>
      <c r="BR15" s="306"/>
      <c r="BT15" s="526" t="s">
        <v>301</v>
      </c>
      <c r="BU15" s="93"/>
      <c r="BV15" s="85"/>
      <c r="BW15" s="301" t="e">
        <f t="shared" si="13"/>
        <v>#DIV/0!</v>
      </c>
      <c r="BX15" s="304"/>
      <c r="BY15" s="88"/>
      <c r="BZ15" s="85"/>
      <c r="CA15" s="302" t="e">
        <f t="shared" si="14"/>
        <v>#DIV/0!</v>
      </c>
      <c r="CB15" s="306"/>
      <c r="CD15" s="526" t="s">
        <v>301</v>
      </c>
      <c r="CE15" s="93"/>
      <c r="CF15" s="85"/>
      <c r="CG15" s="301" t="e">
        <f t="shared" si="15"/>
        <v>#DIV/0!</v>
      </c>
      <c r="CH15" s="304"/>
      <c r="CI15" s="88"/>
      <c r="CJ15" s="85"/>
      <c r="CK15" s="302" t="e">
        <f t="shared" si="16"/>
        <v>#DIV/0!</v>
      </c>
      <c r="CL15" s="306"/>
      <c r="CN15" s="526" t="s">
        <v>301</v>
      </c>
      <c r="CO15" s="93"/>
      <c r="CP15" s="85"/>
      <c r="CQ15" s="301" t="e">
        <f t="shared" si="17"/>
        <v>#DIV/0!</v>
      </c>
      <c r="CR15" s="304"/>
      <c r="CS15" s="88"/>
      <c r="CT15" s="85"/>
      <c r="CU15" s="302" t="e">
        <f t="shared" si="18"/>
        <v>#DIV/0!</v>
      </c>
      <c r="CV15" s="306"/>
      <c r="CX15" s="526" t="s">
        <v>301</v>
      </c>
      <c r="CY15" s="93"/>
      <c r="CZ15" s="85"/>
      <c r="DA15" s="301" t="e">
        <f t="shared" si="19"/>
        <v>#DIV/0!</v>
      </c>
      <c r="DB15" s="304"/>
      <c r="DC15" s="88"/>
      <c r="DD15" s="85"/>
      <c r="DE15" s="302" t="e">
        <f t="shared" si="20"/>
        <v>#DIV/0!</v>
      </c>
      <c r="DF15" s="306"/>
      <c r="DH15" s="526" t="s">
        <v>301</v>
      </c>
      <c r="DI15" s="93"/>
      <c r="DJ15" s="85"/>
      <c r="DK15" s="301" t="e">
        <f t="shared" si="21"/>
        <v>#DIV/0!</v>
      </c>
      <c r="DL15" s="304"/>
      <c r="DM15" s="88"/>
      <c r="DN15" s="85"/>
      <c r="DO15" s="302" t="e">
        <f t="shared" si="22"/>
        <v>#DIV/0!</v>
      </c>
      <c r="DP15" s="306"/>
      <c r="DR15" s="526" t="s">
        <v>301</v>
      </c>
      <c r="DS15" s="299">
        <f>SUM(DI15+CY15+CO15+CE15+BU15+BK15+BA15+AQ15+AG14+W15+M15+C15)</f>
        <v>81</v>
      </c>
      <c r="DT15" s="299">
        <f t="shared" si="24"/>
        <v>45</v>
      </c>
      <c r="DU15" s="301">
        <f t="shared" si="25"/>
        <v>0.55555555555555558</v>
      </c>
      <c r="DV15" s="303">
        <f t="shared" si="26"/>
        <v>374389</v>
      </c>
      <c r="DW15" s="298">
        <f t="shared" si="27"/>
        <v>24</v>
      </c>
      <c r="DX15" s="298">
        <f t="shared" si="28"/>
        <v>3</v>
      </c>
      <c r="DY15" s="302">
        <f t="shared" si="29"/>
        <v>0.125</v>
      </c>
      <c r="DZ15" s="305">
        <f t="shared" si="30"/>
        <v>111314</v>
      </c>
    </row>
    <row r="16" spans="2:130" x14ac:dyDescent="0.25">
      <c r="B16" s="840" t="s">
        <v>302</v>
      </c>
      <c r="C16" s="780"/>
      <c r="D16" s="752"/>
      <c r="E16" s="847" t="e">
        <f t="shared" si="0"/>
        <v>#DIV/0!</v>
      </c>
      <c r="F16" s="845"/>
      <c r="G16" s="751"/>
      <c r="H16" s="752"/>
      <c r="I16" s="848" t="e">
        <f t="shared" si="1"/>
        <v>#DIV/0!</v>
      </c>
      <c r="J16" s="845"/>
      <c r="L16" s="526" t="s">
        <v>302</v>
      </c>
      <c r="M16" s="751"/>
      <c r="N16" s="752"/>
      <c r="O16" s="847" t="e">
        <f t="shared" si="2"/>
        <v>#DIV/0!</v>
      </c>
      <c r="P16" s="757"/>
      <c r="Q16" s="780">
        <v>1</v>
      </c>
      <c r="R16" s="752"/>
      <c r="S16" s="848">
        <f t="shared" si="3"/>
        <v>0</v>
      </c>
      <c r="T16" s="781"/>
      <c r="V16" s="526" t="s">
        <v>302</v>
      </c>
      <c r="W16" s="1007">
        <v>1</v>
      </c>
      <c r="X16" s="1008"/>
      <c r="Y16" s="301">
        <f t="shared" si="31"/>
        <v>0</v>
      </c>
      <c r="Z16" s="308"/>
      <c r="AA16" s="1011"/>
      <c r="AB16" s="1008"/>
      <c r="AC16" s="302" t="e">
        <f t="shared" si="4"/>
        <v>#DIV/0!</v>
      </c>
      <c r="AD16" s="309"/>
      <c r="AF16" s="526" t="s">
        <v>302</v>
      </c>
      <c r="AG16" s="307">
        <v>1</v>
      </c>
      <c r="AH16" s="265"/>
      <c r="AI16" s="301">
        <f t="shared" si="5"/>
        <v>0</v>
      </c>
      <c r="AJ16" s="308"/>
      <c r="AK16" s="284">
        <v>1</v>
      </c>
      <c r="AL16" s="265"/>
      <c r="AM16" s="302">
        <f t="shared" si="6"/>
        <v>0</v>
      </c>
      <c r="AN16" s="309"/>
      <c r="AP16" s="526" t="s">
        <v>404</v>
      </c>
      <c r="AQ16" s="1007">
        <v>1</v>
      </c>
      <c r="AR16" s="1008"/>
      <c r="AS16" s="301">
        <f t="shared" si="7"/>
        <v>0</v>
      </c>
      <c r="AT16" s="308"/>
      <c r="AU16" s="1011">
        <v>2</v>
      </c>
      <c r="AV16" s="1008"/>
      <c r="AW16" s="302">
        <f t="shared" si="8"/>
        <v>0</v>
      </c>
      <c r="AX16" s="309"/>
      <c r="AZ16" s="526" t="s">
        <v>405</v>
      </c>
      <c r="BA16" s="1007">
        <v>1</v>
      </c>
      <c r="BB16" s="1008"/>
      <c r="BC16" s="1068">
        <f t="shared" si="9"/>
        <v>0</v>
      </c>
      <c r="BD16" s="308"/>
      <c r="BE16" s="1011">
        <v>1</v>
      </c>
      <c r="BF16" s="1008"/>
      <c r="BG16" s="1069">
        <f t="shared" si="10"/>
        <v>0</v>
      </c>
      <c r="BH16" s="309"/>
      <c r="BJ16" s="526" t="s">
        <v>405</v>
      </c>
      <c r="BK16" s="307"/>
      <c r="BL16" s="265"/>
      <c r="BM16" s="301" t="e">
        <f t="shared" si="11"/>
        <v>#DIV/0!</v>
      </c>
      <c r="BN16" s="308"/>
      <c r="BO16" s="284"/>
      <c r="BP16" s="265"/>
      <c r="BQ16" s="302" t="e">
        <f t="shared" si="12"/>
        <v>#DIV/0!</v>
      </c>
      <c r="BR16" s="309"/>
      <c r="BT16" s="526" t="s">
        <v>405</v>
      </c>
      <c r="BU16" s="307"/>
      <c r="BV16" s="265"/>
      <c r="BW16" s="301" t="e">
        <f t="shared" si="13"/>
        <v>#DIV/0!</v>
      </c>
      <c r="BX16" s="308"/>
      <c r="BY16" s="284"/>
      <c r="BZ16" s="265"/>
      <c r="CA16" s="302" t="e">
        <f t="shared" si="14"/>
        <v>#DIV/0!</v>
      </c>
      <c r="CB16" s="309"/>
      <c r="CD16" s="526" t="s">
        <v>302</v>
      </c>
      <c r="CE16" s="307"/>
      <c r="CF16" s="265"/>
      <c r="CG16" s="301" t="e">
        <f t="shared" si="15"/>
        <v>#DIV/0!</v>
      </c>
      <c r="CH16" s="308"/>
      <c r="CI16" s="284"/>
      <c r="CJ16" s="265"/>
      <c r="CK16" s="302" t="e">
        <f t="shared" si="16"/>
        <v>#DIV/0!</v>
      </c>
      <c r="CL16" s="309"/>
      <c r="CN16" s="526" t="s">
        <v>302</v>
      </c>
      <c r="CO16" s="307"/>
      <c r="CP16" s="265"/>
      <c r="CQ16" s="301" t="e">
        <f t="shared" si="17"/>
        <v>#DIV/0!</v>
      </c>
      <c r="CR16" s="308"/>
      <c r="CS16" s="284"/>
      <c r="CT16" s="265"/>
      <c r="CU16" s="302" t="e">
        <f t="shared" si="18"/>
        <v>#DIV/0!</v>
      </c>
      <c r="CV16" s="309"/>
      <c r="CX16" s="526" t="s">
        <v>302</v>
      </c>
      <c r="CY16" s="307"/>
      <c r="CZ16" s="265"/>
      <c r="DA16" s="301" t="e">
        <f t="shared" si="19"/>
        <v>#DIV/0!</v>
      </c>
      <c r="DB16" s="308"/>
      <c r="DC16" s="284"/>
      <c r="DD16" s="265"/>
      <c r="DE16" s="302" t="e">
        <f t="shared" si="20"/>
        <v>#DIV/0!</v>
      </c>
      <c r="DF16" s="309"/>
      <c r="DH16" s="526" t="s">
        <v>302</v>
      </c>
      <c r="DI16" s="307"/>
      <c r="DJ16" s="265"/>
      <c r="DK16" s="301" t="e">
        <f t="shared" si="21"/>
        <v>#DIV/0!</v>
      </c>
      <c r="DL16" s="308"/>
      <c r="DM16" s="284"/>
      <c r="DN16" s="265"/>
      <c r="DO16" s="302" t="e">
        <f t="shared" si="22"/>
        <v>#DIV/0!</v>
      </c>
      <c r="DP16" s="309"/>
      <c r="DR16" s="526" t="s">
        <v>302</v>
      </c>
      <c r="DS16" s="299">
        <f t="shared" si="23"/>
        <v>4</v>
      </c>
      <c r="DT16" s="299">
        <f t="shared" si="24"/>
        <v>0</v>
      </c>
      <c r="DU16" s="301">
        <f t="shared" si="25"/>
        <v>0</v>
      </c>
      <c r="DV16" s="303">
        <f t="shared" si="26"/>
        <v>0</v>
      </c>
      <c r="DW16" s="298">
        <f t="shared" si="27"/>
        <v>4</v>
      </c>
      <c r="DX16" s="298">
        <f t="shared" si="28"/>
        <v>0</v>
      </c>
      <c r="DY16" s="302">
        <f t="shared" si="29"/>
        <v>0</v>
      </c>
      <c r="DZ16" s="305">
        <f t="shared" si="30"/>
        <v>0</v>
      </c>
    </row>
    <row r="17" spans="2:130" x14ac:dyDescent="0.25">
      <c r="B17" s="841" t="s">
        <v>303</v>
      </c>
      <c r="C17" s="780">
        <v>2</v>
      </c>
      <c r="D17" s="752">
        <v>2</v>
      </c>
      <c r="E17" s="848">
        <f>D17/C17</f>
        <v>1</v>
      </c>
      <c r="F17" s="846">
        <v>15654</v>
      </c>
      <c r="G17" s="751"/>
      <c r="H17" s="752"/>
      <c r="I17" s="848" t="e">
        <f t="shared" si="1"/>
        <v>#DIV/0!</v>
      </c>
      <c r="J17" s="845"/>
      <c r="L17" s="527" t="s">
        <v>303</v>
      </c>
      <c r="M17" s="751">
        <v>3</v>
      </c>
      <c r="N17" s="752"/>
      <c r="O17" s="847">
        <f t="shared" si="2"/>
        <v>0</v>
      </c>
      <c r="P17" s="757">
        <v>0</v>
      </c>
      <c r="Q17" s="780"/>
      <c r="R17" s="752"/>
      <c r="S17" s="848" t="e">
        <f t="shared" si="3"/>
        <v>#DIV/0!</v>
      </c>
      <c r="T17" s="781"/>
      <c r="V17" s="527" t="s">
        <v>303</v>
      </c>
      <c r="W17" s="1007">
        <v>8</v>
      </c>
      <c r="X17" s="1008">
        <v>2</v>
      </c>
      <c r="Y17" s="301">
        <f t="shared" si="31"/>
        <v>0.25</v>
      </c>
      <c r="Z17" s="308">
        <v>20453</v>
      </c>
      <c r="AA17" s="1011"/>
      <c r="AB17" s="1008"/>
      <c r="AC17" s="302" t="e">
        <f t="shared" si="4"/>
        <v>#DIV/0!</v>
      </c>
      <c r="AD17" s="309"/>
      <c r="AF17" s="527" t="s">
        <v>303</v>
      </c>
      <c r="AG17" s="307">
        <v>8</v>
      </c>
      <c r="AH17" s="265">
        <v>1</v>
      </c>
      <c r="AI17" s="301">
        <f t="shared" si="5"/>
        <v>0.125</v>
      </c>
      <c r="AJ17" s="308">
        <v>7567</v>
      </c>
      <c r="AK17" s="284"/>
      <c r="AL17" s="265"/>
      <c r="AM17" s="302" t="e">
        <f t="shared" si="6"/>
        <v>#DIV/0!</v>
      </c>
      <c r="AN17" s="309"/>
      <c r="AP17" s="527" t="s">
        <v>303</v>
      </c>
      <c r="AQ17" s="1007">
        <v>3</v>
      </c>
      <c r="AR17" s="1008">
        <v>1</v>
      </c>
      <c r="AS17" s="301">
        <f t="shared" si="7"/>
        <v>0.33333333333333331</v>
      </c>
      <c r="AT17" s="308">
        <v>7729</v>
      </c>
      <c r="AU17" s="1011"/>
      <c r="AV17" s="1008"/>
      <c r="AW17" s="302" t="e">
        <f t="shared" si="8"/>
        <v>#DIV/0!</v>
      </c>
      <c r="AX17" s="309"/>
      <c r="AZ17" s="527" t="s">
        <v>303</v>
      </c>
      <c r="BA17" s="1007">
        <v>3</v>
      </c>
      <c r="BB17" s="1008">
        <v>1</v>
      </c>
      <c r="BC17" s="1068">
        <f t="shared" si="9"/>
        <v>0.33333333333333331</v>
      </c>
      <c r="BD17" s="308">
        <v>7500</v>
      </c>
      <c r="BE17" s="1011"/>
      <c r="BF17" s="1008"/>
      <c r="BG17" s="1069" t="e">
        <f t="shared" si="10"/>
        <v>#DIV/0!</v>
      </c>
      <c r="BH17" s="309"/>
      <c r="BJ17" s="527" t="s">
        <v>303</v>
      </c>
      <c r="BK17" s="307">
        <v>2</v>
      </c>
      <c r="BL17" s="265"/>
      <c r="BM17" s="301">
        <f t="shared" si="11"/>
        <v>0</v>
      </c>
      <c r="BN17" s="308"/>
      <c r="BO17" s="284"/>
      <c r="BP17" s="265"/>
      <c r="BQ17" s="302" t="e">
        <f t="shared" si="12"/>
        <v>#DIV/0!</v>
      </c>
      <c r="BR17" s="309"/>
      <c r="BT17" s="527" t="s">
        <v>303</v>
      </c>
      <c r="BU17" s="307"/>
      <c r="BV17" s="265"/>
      <c r="BW17" s="301" t="e">
        <f t="shared" si="13"/>
        <v>#DIV/0!</v>
      </c>
      <c r="BX17" s="308"/>
      <c r="BY17" s="284"/>
      <c r="BZ17" s="265"/>
      <c r="CA17" s="302" t="e">
        <f t="shared" si="14"/>
        <v>#DIV/0!</v>
      </c>
      <c r="CB17" s="309"/>
      <c r="CD17" s="527" t="s">
        <v>303</v>
      </c>
      <c r="CE17" s="307"/>
      <c r="CF17" s="265"/>
      <c r="CG17" s="301" t="e">
        <f t="shared" si="15"/>
        <v>#DIV/0!</v>
      </c>
      <c r="CH17" s="308"/>
      <c r="CI17" s="284"/>
      <c r="CJ17" s="265"/>
      <c r="CK17" s="302" t="e">
        <f t="shared" si="16"/>
        <v>#DIV/0!</v>
      </c>
      <c r="CL17" s="309"/>
      <c r="CN17" s="527" t="s">
        <v>303</v>
      </c>
      <c r="CO17" s="307"/>
      <c r="CP17" s="265"/>
      <c r="CQ17" s="301" t="e">
        <f t="shared" si="17"/>
        <v>#DIV/0!</v>
      </c>
      <c r="CR17" s="308"/>
      <c r="CS17" s="284"/>
      <c r="CT17" s="265"/>
      <c r="CU17" s="302" t="e">
        <f t="shared" si="18"/>
        <v>#DIV/0!</v>
      </c>
      <c r="CV17" s="309"/>
      <c r="CX17" s="527" t="s">
        <v>303</v>
      </c>
      <c r="CY17" s="307"/>
      <c r="CZ17" s="265"/>
      <c r="DA17" s="301" t="e">
        <f t="shared" si="19"/>
        <v>#DIV/0!</v>
      </c>
      <c r="DB17" s="308"/>
      <c r="DC17" s="284"/>
      <c r="DD17" s="265"/>
      <c r="DE17" s="302" t="e">
        <f t="shared" si="20"/>
        <v>#DIV/0!</v>
      </c>
      <c r="DF17" s="309"/>
      <c r="DH17" s="527" t="s">
        <v>303</v>
      </c>
      <c r="DI17" s="307"/>
      <c r="DJ17" s="265"/>
      <c r="DK17" s="301" t="e">
        <f t="shared" si="21"/>
        <v>#DIV/0!</v>
      </c>
      <c r="DL17" s="308"/>
      <c r="DM17" s="284"/>
      <c r="DN17" s="265"/>
      <c r="DO17" s="302" t="e">
        <f t="shared" si="22"/>
        <v>#DIV/0!</v>
      </c>
      <c r="DP17" s="309"/>
      <c r="DR17" s="527" t="s">
        <v>303</v>
      </c>
      <c r="DS17" s="299">
        <f t="shared" si="23"/>
        <v>29</v>
      </c>
      <c r="DT17" s="299">
        <f t="shared" si="24"/>
        <v>7</v>
      </c>
      <c r="DU17" s="301">
        <f t="shared" si="25"/>
        <v>0.2413793103448276</v>
      </c>
      <c r="DV17" s="303">
        <f t="shared" si="26"/>
        <v>58903</v>
      </c>
      <c r="DW17" s="298">
        <f t="shared" si="27"/>
        <v>0</v>
      </c>
      <c r="DX17" s="298">
        <f t="shared" si="28"/>
        <v>0</v>
      </c>
      <c r="DY17" s="302" t="e">
        <f t="shared" si="29"/>
        <v>#DIV/0!</v>
      </c>
      <c r="DZ17" s="305">
        <f t="shared" si="30"/>
        <v>0</v>
      </c>
    </row>
    <row r="18" spans="2:130" x14ac:dyDescent="0.25">
      <c r="B18" s="842" t="s">
        <v>53</v>
      </c>
      <c r="C18" s="84">
        <f>SUM(C6:C17)</f>
        <v>19</v>
      </c>
      <c r="D18" s="92">
        <f t="shared" ref="D18:J18" si="32">SUM(D6:D17)</f>
        <v>8</v>
      </c>
      <c r="E18" s="313">
        <f>D18/C18</f>
        <v>0.42105263157894735</v>
      </c>
      <c r="F18" s="312">
        <f>SUM(F6:F17)</f>
        <v>77660</v>
      </c>
      <c r="G18" s="300">
        <f t="shared" si="32"/>
        <v>36</v>
      </c>
      <c r="H18" s="92">
        <f t="shared" si="32"/>
        <v>10</v>
      </c>
      <c r="I18" s="313">
        <f>H18/G18</f>
        <v>0.27777777777777779</v>
      </c>
      <c r="J18" s="312">
        <f t="shared" si="32"/>
        <v>285860</v>
      </c>
      <c r="L18" s="524" t="s">
        <v>53</v>
      </c>
      <c r="M18" s="300">
        <f>SUM(M6:M17)</f>
        <v>28</v>
      </c>
      <c r="N18" s="92">
        <f t="shared" ref="N18:T18" si="33">SUM(N6:N17)</f>
        <v>14</v>
      </c>
      <c r="O18" s="313">
        <f>N18/M18</f>
        <v>0.5</v>
      </c>
      <c r="P18" s="312">
        <f t="shared" si="33"/>
        <v>113337</v>
      </c>
      <c r="Q18" s="300">
        <f t="shared" si="33"/>
        <v>52</v>
      </c>
      <c r="R18" s="92">
        <f t="shared" si="33"/>
        <v>11</v>
      </c>
      <c r="S18" s="313">
        <f>R18/Q18</f>
        <v>0.21153846153846154</v>
      </c>
      <c r="T18" s="312">
        <f t="shared" si="33"/>
        <v>335781</v>
      </c>
      <c r="V18" s="524" t="s">
        <v>53</v>
      </c>
      <c r="W18" s="300">
        <f>SUM(W6:W17)</f>
        <v>64</v>
      </c>
      <c r="X18" s="92">
        <f t="shared" ref="X18:AD18" si="34">SUM(X6:X17)</f>
        <v>22</v>
      </c>
      <c r="Y18" s="313">
        <f>X18/W18</f>
        <v>0.34375</v>
      </c>
      <c r="Z18" s="312">
        <f t="shared" si="34"/>
        <v>194627</v>
      </c>
      <c r="AA18" s="300">
        <f t="shared" si="34"/>
        <v>37</v>
      </c>
      <c r="AB18" s="92">
        <f t="shared" si="34"/>
        <v>14</v>
      </c>
      <c r="AC18" s="313">
        <f>AB18/AA18</f>
        <v>0.3783783783783784</v>
      </c>
      <c r="AD18" s="312">
        <f t="shared" si="34"/>
        <v>532971</v>
      </c>
      <c r="AF18" s="524" t="s">
        <v>53</v>
      </c>
      <c r="AG18" s="300">
        <f>SUM(AG6:AG17)</f>
        <v>85</v>
      </c>
      <c r="AH18" s="92">
        <f t="shared" ref="AH18:AN18" si="35">SUM(AH6:AH17)</f>
        <v>35</v>
      </c>
      <c r="AI18" s="313">
        <f>AH18/AG18</f>
        <v>0.41176470588235292</v>
      </c>
      <c r="AJ18" s="312">
        <f t="shared" si="35"/>
        <v>300990</v>
      </c>
      <c r="AK18" s="300">
        <f t="shared" si="35"/>
        <v>23</v>
      </c>
      <c r="AL18" s="92">
        <f t="shared" si="35"/>
        <v>4</v>
      </c>
      <c r="AM18" s="313">
        <f>AL18/AK18</f>
        <v>0.17391304347826086</v>
      </c>
      <c r="AN18" s="312">
        <f t="shared" si="35"/>
        <v>81446</v>
      </c>
      <c r="AP18" s="524" t="s">
        <v>53</v>
      </c>
      <c r="AQ18" s="300">
        <f>SUM(AQ6:AQ17)</f>
        <v>65</v>
      </c>
      <c r="AR18" s="92">
        <f t="shared" ref="AR18:AX18" si="36">SUM(AR6:AR17)</f>
        <v>27</v>
      </c>
      <c r="AS18" s="313">
        <f>AR18/AQ18</f>
        <v>0.41538461538461541</v>
      </c>
      <c r="AT18" s="312">
        <f t="shared" si="36"/>
        <v>233316</v>
      </c>
      <c r="AU18" s="300">
        <f t="shared" si="36"/>
        <v>50</v>
      </c>
      <c r="AV18" s="92">
        <f t="shared" si="36"/>
        <v>8</v>
      </c>
      <c r="AW18" s="313">
        <f>AV18/AU18</f>
        <v>0.16</v>
      </c>
      <c r="AX18" s="312">
        <f t="shared" si="36"/>
        <v>257081</v>
      </c>
      <c r="AZ18" s="524" t="s">
        <v>53</v>
      </c>
      <c r="BA18" s="300">
        <f>SUM(BA6:BA17)</f>
        <v>37</v>
      </c>
      <c r="BB18" s="92">
        <f t="shared" ref="BB18:BH18" si="37">SUM(BB6:BB17)</f>
        <v>14</v>
      </c>
      <c r="BC18" s="313">
        <f>BB18/BA18</f>
        <v>0.3783783783783784</v>
      </c>
      <c r="BD18" s="312">
        <f t="shared" si="37"/>
        <v>119350</v>
      </c>
      <c r="BE18" s="300">
        <f t="shared" si="37"/>
        <v>37</v>
      </c>
      <c r="BF18" s="92">
        <f t="shared" si="37"/>
        <v>5</v>
      </c>
      <c r="BG18" s="313">
        <f>BF18/BE18</f>
        <v>0.13513513513513514</v>
      </c>
      <c r="BH18" s="312">
        <f t="shared" si="37"/>
        <v>161094</v>
      </c>
      <c r="BJ18" s="524" t="s">
        <v>53</v>
      </c>
      <c r="BK18" s="300">
        <f>SUM(BK6:BK17)</f>
        <v>14</v>
      </c>
      <c r="BL18" s="92">
        <f t="shared" ref="BL18:BR18" si="38">SUM(BL6:BL17)</f>
        <v>1</v>
      </c>
      <c r="BM18" s="313" t="e">
        <f t="shared" si="38"/>
        <v>#DIV/0!</v>
      </c>
      <c r="BN18" s="312">
        <f t="shared" si="38"/>
        <v>8105</v>
      </c>
      <c r="BO18" s="300">
        <f t="shared" si="38"/>
        <v>19</v>
      </c>
      <c r="BP18" s="92">
        <f t="shared" si="38"/>
        <v>2</v>
      </c>
      <c r="BQ18" s="313" t="e">
        <f t="shared" si="38"/>
        <v>#DIV/0!</v>
      </c>
      <c r="BR18" s="312">
        <f t="shared" si="38"/>
        <v>62970</v>
      </c>
      <c r="BT18" s="524" t="s">
        <v>53</v>
      </c>
      <c r="BU18" s="300">
        <f>SUM(BU6:BU17)</f>
        <v>0</v>
      </c>
      <c r="BV18" s="92">
        <f t="shared" ref="BV18:CB18" si="39">SUM(BV6:BV17)</f>
        <v>0</v>
      </c>
      <c r="BW18" s="313" t="e">
        <f t="shared" si="39"/>
        <v>#DIV/0!</v>
      </c>
      <c r="BX18" s="312">
        <f t="shared" si="39"/>
        <v>0</v>
      </c>
      <c r="BY18" s="300">
        <f t="shared" si="39"/>
        <v>0</v>
      </c>
      <c r="BZ18" s="92">
        <f t="shared" si="39"/>
        <v>0</v>
      </c>
      <c r="CA18" s="313" t="e">
        <f t="shared" si="39"/>
        <v>#DIV/0!</v>
      </c>
      <c r="CB18" s="312">
        <f t="shared" si="39"/>
        <v>0</v>
      </c>
      <c r="CD18" s="524" t="s">
        <v>53</v>
      </c>
      <c r="CE18" s="300">
        <f>SUM(CE6:CE17)</f>
        <v>0</v>
      </c>
      <c r="CF18" s="92">
        <f t="shared" ref="CF18:CL18" si="40">SUM(CF6:CF17)</f>
        <v>0</v>
      </c>
      <c r="CG18" s="313" t="e">
        <f t="shared" si="40"/>
        <v>#DIV/0!</v>
      </c>
      <c r="CH18" s="312">
        <f t="shared" si="40"/>
        <v>0</v>
      </c>
      <c r="CI18" s="300">
        <f t="shared" si="40"/>
        <v>0</v>
      </c>
      <c r="CJ18" s="92">
        <f t="shared" si="40"/>
        <v>0</v>
      </c>
      <c r="CK18" s="313" t="e">
        <f t="shared" si="40"/>
        <v>#DIV/0!</v>
      </c>
      <c r="CL18" s="312">
        <f t="shared" si="40"/>
        <v>0</v>
      </c>
      <c r="CN18" s="524" t="s">
        <v>53</v>
      </c>
      <c r="CO18" s="300">
        <f>SUM(CO6:CO17)</f>
        <v>0</v>
      </c>
      <c r="CP18" s="92">
        <f t="shared" ref="CP18:CV18" si="41">SUM(CP6:CP17)</f>
        <v>0</v>
      </c>
      <c r="CQ18" s="313" t="e">
        <f t="shared" si="41"/>
        <v>#DIV/0!</v>
      </c>
      <c r="CR18" s="312">
        <f t="shared" si="41"/>
        <v>0</v>
      </c>
      <c r="CS18" s="300">
        <f t="shared" si="41"/>
        <v>0</v>
      </c>
      <c r="CT18" s="92">
        <f t="shared" si="41"/>
        <v>0</v>
      </c>
      <c r="CU18" s="313" t="e">
        <f t="shared" si="41"/>
        <v>#DIV/0!</v>
      </c>
      <c r="CV18" s="312">
        <f t="shared" si="41"/>
        <v>0</v>
      </c>
      <c r="CX18" s="524" t="s">
        <v>53</v>
      </c>
      <c r="CY18" s="300">
        <f>SUM(CY6:CY17)</f>
        <v>0</v>
      </c>
      <c r="CZ18" s="92">
        <f t="shared" ref="CZ18:DF18" si="42">SUM(CZ6:CZ17)</f>
        <v>0</v>
      </c>
      <c r="DA18" s="313" t="e">
        <f t="shared" si="42"/>
        <v>#DIV/0!</v>
      </c>
      <c r="DB18" s="312">
        <f t="shared" si="42"/>
        <v>0</v>
      </c>
      <c r="DC18" s="300">
        <f t="shared" si="42"/>
        <v>0</v>
      </c>
      <c r="DD18" s="92">
        <f t="shared" si="42"/>
        <v>0</v>
      </c>
      <c r="DE18" s="313" t="e">
        <f t="shared" si="42"/>
        <v>#DIV/0!</v>
      </c>
      <c r="DF18" s="312">
        <f t="shared" si="42"/>
        <v>0</v>
      </c>
      <c r="DH18" s="524" t="s">
        <v>53</v>
      </c>
      <c r="DI18" s="300">
        <f>SUM(DI6:DI17)</f>
        <v>0</v>
      </c>
      <c r="DJ18" s="92">
        <f t="shared" ref="DJ18:DP18" si="43">SUM(DJ6:DJ17)</f>
        <v>0</v>
      </c>
      <c r="DK18" s="313" t="e">
        <f t="shared" si="43"/>
        <v>#DIV/0!</v>
      </c>
      <c r="DL18" s="312">
        <f t="shared" si="43"/>
        <v>0</v>
      </c>
      <c r="DM18" s="300">
        <f t="shared" si="43"/>
        <v>0</v>
      </c>
      <c r="DN18" s="92">
        <f t="shared" si="43"/>
        <v>0</v>
      </c>
      <c r="DO18" s="313" t="e">
        <f t="shared" si="43"/>
        <v>#DIV/0!</v>
      </c>
      <c r="DP18" s="312">
        <f t="shared" si="43"/>
        <v>0</v>
      </c>
      <c r="DR18" s="524" t="s">
        <v>53</v>
      </c>
      <c r="DS18" s="300" t="e">
        <f>SUM(DS6:DS17)</f>
        <v>#REF!</v>
      </c>
      <c r="DT18" s="92">
        <f t="shared" ref="DT18:DZ18" si="44">SUM(DT6:DT17)</f>
        <v>121</v>
      </c>
      <c r="DU18" s="313" t="e">
        <f t="shared" si="44"/>
        <v>#DIV/0!</v>
      </c>
      <c r="DV18" s="312">
        <f t="shared" si="44"/>
        <v>1047385</v>
      </c>
      <c r="DW18" s="300">
        <f t="shared" si="44"/>
        <v>165</v>
      </c>
      <c r="DX18" s="92">
        <f t="shared" si="44"/>
        <v>29</v>
      </c>
      <c r="DY18" s="313" t="e">
        <f t="shared" si="44"/>
        <v>#DIV/0!</v>
      </c>
      <c r="DZ18" s="312">
        <f t="shared" si="44"/>
        <v>1717203</v>
      </c>
    </row>
    <row r="19" spans="2:130" x14ac:dyDescent="0.25">
      <c r="AQ19" t="s">
        <v>406</v>
      </c>
      <c r="AZ19" s="1070"/>
    </row>
    <row r="20" spans="2:130" x14ac:dyDescent="0.25">
      <c r="AZ20" s="1070"/>
    </row>
    <row r="23" spans="2:130" x14ac:dyDescent="0.25">
      <c r="B23" s="82"/>
    </row>
    <row r="24" spans="2:130" x14ac:dyDescent="0.25">
      <c r="B24" s="82"/>
      <c r="F24" t="s">
        <v>337</v>
      </c>
    </row>
    <row r="25" spans="2:130" x14ac:dyDescent="0.25">
      <c r="B25" s="82"/>
    </row>
    <row r="26" spans="2:130" x14ac:dyDescent="0.25">
      <c r="B26" s="82"/>
    </row>
    <row r="27" spans="2:130" x14ac:dyDescent="0.25">
      <c r="B27" s="82"/>
    </row>
    <row r="28" spans="2:130" x14ac:dyDescent="0.25">
      <c r="B28" s="82"/>
    </row>
    <row r="29" spans="2:130" x14ac:dyDescent="0.25">
      <c r="B29" s="82"/>
    </row>
    <row r="30" spans="2:130" x14ac:dyDescent="0.25">
      <c r="B30" s="82"/>
    </row>
    <row r="31" spans="2:130" x14ac:dyDescent="0.25">
      <c r="B31" s="82"/>
    </row>
  </sheetData>
  <mergeCells count="52">
    <mergeCell ref="C4:F4"/>
    <mergeCell ref="G4:J4"/>
    <mergeCell ref="B3:J3"/>
    <mergeCell ref="B4:B5"/>
    <mergeCell ref="L3:T3"/>
    <mergeCell ref="L4:L5"/>
    <mergeCell ref="M4:P4"/>
    <mergeCell ref="Q4:T4"/>
    <mergeCell ref="V3:AD3"/>
    <mergeCell ref="V4:V5"/>
    <mergeCell ref="W4:Z4"/>
    <mergeCell ref="AA4:AD4"/>
    <mergeCell ref="AF3:AN3"/>
    <mergeCell ref="AF4:AF5"/>
    <mergeCell ref="AG4:AJ4"/>
    <mergeCell ref="AK4:AN4"/>
    <mergeCell ref="AP3:AX3"/>
    <mergeCell ref="AP4:AP5"/>
    <mergeCell ref="AQ4:AT4"/>
    <mergeCell ref="AU4:AX4"/>
    <mergeCell ref="AZ3:BH3"/>
    <mergeCell ref="AZ4:AZ5"/>
    <mergeCell ref="BA4:BD4"/>
    <mergeCell ref="BE4:BH4"/>
    <mergeCell ref="BJ3:BR3"/>
    <mergeCell ref="BJ4:BJ5"/>
    <mergeCell ref="BK4:BN4"/>
    <mergeCell ref="BO4:BR4"/>
    <mergeCell ref="BT3:CB3"/>
    <mergeCell ref="BT4:BT5"/>
    <mergeCell ref="BU4:BX4"/>
    <mergeCell ref="BY4:CB4"/>
    <mergeCell ref="CD3:CL3"/>
    <mergeCell ref="CD4:CD5"/>
    <mergeCell ref="CE4:CH4"/>
    <mergeCell ref="CI4:CL4"/>
    <mergeCell ref="CN3:CV3"/>
    <mergeCell ref="CN4:CN5"/>
    <mergeCell ref="CO4:CR4"/>
    <mergeCell ref="CS4:CV4"/>
    <mergeCell ref="DR3:DZ3"/>
    <mergeCell ref="DR4:DR5"/>
    <mergeCell ref="DS4:DV4"/>
    <mergeCell ref="DW4:DZ4"/>
    <mergeCell ref="CX3:DF3"/>
    <mergeCell ref="DH3:DP3"/>
    <mergeCell ref="CX4:CX5"/>
    <mergeCell ref="CY4:DB4"/>
    <mergeCell ref="DC4:DF4"/>
    <mergeCell ref="DH4:DH5"/>
    <mergeCell ref="DI4:DL4"/>
    <mergeCell ref="DM4:DP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C5F2-5F42-4AC7-BBB1-5CC0911ED760}">
  <sheetPr>
    <tabColor rgb="FFFFC000"/>
  </sheetPr>
  <dimension ref="B3:P37"/>
  <sheetViews>
    <sheetView topLeftCell="A9" workbookViewId="0">
      <selection activeCell="G43" sqref="G43"/>
    </sheetView>
  </sheetViews>
  <sheetFormatPr defaultColWidth="14.7109375" defaultRowHeight="15" x14ac:dyDescent="0.25"/>
  <cols>
    <col min="3" max="3" width="12.7109375" customWidth="1"/>
    <col min="4" max="4" width="19.140625" customWidth="1"/>
    <col min="5" max="5" width="12.7109375" customWidth="1"/>
    <col min="6" max="6" width="17.28515625" bestFit="1" customWidth="1"/>
    <col min="7" max="7" width="11.7109375" customWidth="1"/>
    <col min="8" max="8" width="10.7109375" customWidth="1"/>
    <col min="9" max="9" width="8.7109375" customWidth="1"/>
    <col min="12" max="12" width="16.42578125" bestFit="1" customWidth="1"/>
    <col min="14" max="14" width="16.5703125" customWidth="1"/>
  </cols>
  <sheetData>
    <row r="3" spans="2:16" ht="26.25" x14ac:dyDescent="0.4">
      <c r="B3" s="1227" t="s">
        <v>407</v>
      </c>
      <c r="C3" s="1228"/>
      <c r="D3" s="1228"/>
      <c r="E3" s="1228"/>
      <c r="F3" s="1228"/>
      <c r="G3" s="1228"/>
      <c r="H3" s="1228"/>
      <c r="I3" s="1228"/>
      <c r="J3" s="1228"/>
      <c r="K3" s="1228"/>
      <c r="L3" s="1228"/>
      <c r="M3" s="1228"/>
      <c r="N3" s="1228"/>
      <c r="O3" s="1228"/>
      <c r="P3" s="1229"/>
    </row>
    <row r="5" spans="2:16" ht="20.25" customHeight="1" x14ac:dyDescent="0.3">
      <c r="B5" s="1261" t="s">
        <v>408</v>
      </c>
      <c r="C5" s="1262"/>
      <c r="D5" s="1262"/>
      <c r="E5" s="1262"/>
      <c r="F5" s="1262"/>
      <c r="G5" s="1262"/>
      <c r="H5" s="1263"/>
      <c r="J5" s="1264" t="s">
        <v>409</v>
      </c>
      <c r="K5" s="1265"/>
      <c r="L5" s="1265"/>
      <c r="M5" s="1265"/>
      <c r="N5" s="1265"/>
      <c r="O5" s="1265"/>
      <c r="P5" s="1266"/>
    </row>
    <row r="6" spans="2:16" ht="18.75" x14ac:dyDescent="0.3">
      <c r="B6" s="1267"/>
      <c r="C6" s="1269">
        <v>2019</v>
      </c>
      <c r="D6" s="1270"/>
      <c r="E6" s="1271">
        <v>2024</v>
      </c>
      <c r="F6" s="1272"/>
      <c r="G6" s="1273" t="s">
        <v>291</v>
      </c>
      <c r="H6" s="1274"/>
      <c r="J6" s="1233"/>
      <c r="K6" s="1239">
        <v>2019</v>
      </c>
      <c r="L6" s="1240"/>
      <c r="M6" s="1237">
        <v>2024</v>
      </c>
      <c r="N6" s="1238"/>
      <c r="O6" s="1225" t="s">
        <v>291</v>
      </c>
      <c r="P6" s="1226"/>
    </row>
    <row r="7" spans="2:16" ht="18.75" x14ac:dyDescent="0.3">
      <c r="B7" s="1268"/>
      <c r="C7" s="260" t="s">
        <v>334</v>
      </c>
      <c r="D7" s="266" t="s">
        <v>109</v>
      </c>
      <c r="E7" s="944" t="s">
        <v>334</v>
      </c>
      <c r="F7" s="945" t="s">
        <v>109</v>
      </c>
      <c r="G7" s="270" t="s">
        <v>334</v>
      </c>
      <c r="H7" s="271" t="s">
        <v>109</v>
      </c>
      <c r="J7" s="1234"/>
      <c r="K7" s="274" t="s">
        <v>334</v>
      </c>
      <c r="L7" s="274" t="s">
        <v>109</v>
      </c>
      <c r="M7" s="250" t="s">
        <v>334</v>
      </c>
      <c r="N7" s="250" t="s">
        <v>109</v>
      </c>
      <c r="O7" s="251" t="s">
        <v>334</v>
      </c>
      <c r="P7" s="288" t="s">
        <v>109</v>
      </c>
    </row>
    <row r="8" spans="2:16" ht="18.75" x14ac:dyDescent="0.3">
      <c r="B8" s="261" t="s">
        <v>410</v>
      </c>
      <c r="C8" s="252">
        <v>8</v>
      </c>
      <c r="D8" s="262">
        <v>53348</v>
      </c>
      <c r="E8" s="834">
        <v>8</v>
      </c>
      <c r="F8" s="938">
        <v>77660</v>
      </c>
      <c r="G8" s="942">
        <f>(E8/C8)-C8</f>
        <v>-7</v>
      </c>
      <c r="H8" s="268">
        <f>(F8-D8)/D8</f>
        <v>0.45572467571417863</v>
      </c>
      <c r="J8" s="275" t="s">
        <v>410</v>
      </c>
      <c r="K8" s="1206">
        <f>SUM(C8:C10)</f>
        <v>63</v>
      </c>
      <c r="L8" s="1254">
        <f>SUM(D8:D10)</f>
        <v>416250</v>
      </c>
      <c r="M8" s="1206">
        <f>SUM(E8:E10)</f>
        <v>44</v>
      </c>
      <c r="N8" s="1254">
        <f>SUM(F8:F10)</f>
        <v>385624</v>
      </c>
      <c r="O8" s="1257">
        <f>(M8-K8)/K8</f>
        <v>-0.30158730158730157</v>
      </c>
      <c r="P8" s="1260">
        <f>(N8-L8)/L8</f>
        <v>-7.3575975975975982E-2</v>
      </c>
    </row>
    <row r="9" spans="2:16" ht="18.75" x14ac:dyDescent="0.3">
      <c r="B9" s="247" t="s">
        <v>411</v>
      </c>
      <c r="C9" s="253">
        <v>14</v>
      </c>
      <c r="D9" s="263">
        <v>93013</v>
      </c>
      <c r="E9" s="835">
        <v>14</v>
      </c>
      <c r="F9" s="939">
        <v>113337</v>
      </c>
      <c r="G9" s="943">
        <f t="shared" ref="G9:G19" si="0">(E9/C9)-C9</f>
        <v>-13</v>
      </c>
      <c r="H9" s="269">
        <f t="shared" ref="H9:H20" si="1">(F9-D9)/D9</f>
        <v>0.21850709040671734</v>
      </c>
      <c r="J9" s="276" t="s">
        <v>411</v>
      </c>
      <c r="K9" s="1207"/>
      <c r="L9" s="1255"/>
      <c r="M9" s="1207"/>
      <c r="N9" s="1255"/>
      <c r="O9" s="1258"/>
      <c r="P9" s="1251"/>
    </row>
    <row r="10" spans="2:16" ht="18.75" x14ac:dyDescent="0.3">
      <c r="B10" s="247" t="s">
        <v>412</v>
      </c>
      <c r="C10" s="253">
        <v>41</v>
      </c>
      <c r="D10" s="263">
        <v>269889</v>
      </c>
      <c r="E10" s="835">
        <v>22</v>
      </c>
      <c r="F10" s="939">
        <v>194627</v>
      </c>
      <c r="G10" s="943">
        <f t="shared" si="0"/>
        <v>-40.463414634146339</v>
      </c>
      <c r="H10" s="269">
        <f t="shared" si="1"/>
        <v>-0.27886279174030804</v>
      </c>
      <c r="J10" s="277" t="s">
        <v>412</v>
      </c>
      <c r="K10" s="1208"/>
      <c r="L10" s="1256"/>
      <c r="M10" s="1208"/>
      <c r="N10" s="1256"/>
      <c r="O10" s="1259"/>
      <c r="P10" s="1252"/>
    </row>
    <row r="11" spans="2:16" ht="18.75" x14ac:dyDescent="0.3">
      <c r="B11" s="247" t="s">
        <v>413</v>
      </c>
      <c r="C11" s="253">
        <v>28</v>
      </c>
      <c r="D11" s="263">
        <v>174963</v>
      </c>
      <c r="E11" s="835">
        <v>35</v>
      </c>
      <c r="F11" s="939">
        <v>300990</v>
      </c>
      <c r="G11" s="943">
        <f t="shared" si="0"/>
        <v>-26.75</v>
      </c>
      <c r="H11" s="269">
        <f t="shared" si="1"/>
        <v>0.7203065791052965</v>
      </c>
      <c r="J11" s="278" t="s">
        <v>413</v>
      </c>
      <c r="K11" s="1209">
        <f t="shared" ref="K11:L11" si="2">SUM(C11:C13)</f>
        <v>78</v>
      </c>
      <c r="L11" s="1241">
        <f t="shared" si="2"/>
        <v>508185</v>
      </c>
      <c r="M11" s="1209">
        <f>SUM(E11:E13)</f>
        <v>76</v>
      </c>
      <c r="N11" s="1241">
        <f>SUM(F11:F13)</f>
        <v>653656</v>
      </c>
      <c r="O11" s="1244">
        <f>(M11-K11)/K11</f>
        <v>-2.564102564102564E-2</v>
      </c>
      <c r="P11" s="1247">
        <f>(N11-L11)/L11</f>
        <v>0.28625598945265995</v>
      </c>
    </row>
    <row r="12" spans="2:16" ht="18.75" x14ac:dyDescent="0.3">
      <c r="B12" s="247" t="s">
        <v>319</v>
      </c>
      <c r="C12" s="253">
        <v>34</v>
      </c>
      <c r="D12" s="263">
        <v>225326</v>
      </c>
      <c r="E12" s="835">
        <v>27</v>
      </c>
      <c r="F12" s="939">
        <v>233316</v>
      </c>
      <c r="G12" s="943">
        <f t="shared" si="0"/>
        <v>-33.205882352941174</v>
      </c>
      <c r="H12" s="269">
        <f t="shared" si="1"/>
        <v>3.5459733896665277E-2</v>
      </c>
      <c r="J12" s="279" t="s">
        <v>319</v>
      </c>
      <c r="K12" s="1210"/>
      <c r="L12" s="1242"/>
      <c r="M12" s="1210"/>
      <c r="N12" s="1242"/>
      <c r="O12" s="1245"/>
      <c r="P12" s="1248"/>
    </row>
    <row r="13" spans="2:16" ht="18.75" x14ac:dyDescent="0.3">
      <c r="B13" s="247" t="s">
        <v>414</v>
      </c>
      <c r="C13" s="253">
        <v>16</v>
      </c>
      <c r="D13" s="263">
        <v>107896</v>
      </c>
      <c r="E13" s="835">
        <v>14</v>
      </c>
      <c r="F13" s="939">
        <v>119350</v>
      </c>
      <c r="G13" s="943">
        <f t="shared" si="0"/>
        <v>-15.125</v>
      </c>
      <c r="H13" s="269">
        <f t="shared" si="1"/>
        <v>0.10615778156743531</v>
      </c>
      <c r="J13" s="280" t="s">
        <v>414</v>
      </c>
      <c r="K13" s="1211"/>
      <c r="L13" s="1243"/>
      <c r="M13" s="1211"/>
      <c r="N13" s="1243"/>
      <c r="O13" s="1246"/>
      <c r="P13" s="1253"/>
    </row>
    <row r="14" spans="2:16" ht="18.75" x14ac:dyDescent="0.3">
      <c r="B14" s="247" t="s">
        <v>415</v>
      </c>
      <c r="C14" s="253">
        <v>10</v>
      </c>
      <c r="D14" s="263">
        <v>54753</v>
      </c>
      <c r="E14" s="835">
        <v>1</v>
      </c>
      <c r="F14" s="939">
        <v>8105</v>
      </c>
      <c r="G14" s="943">
        <f t="shared" si="0"/>
        <v>-9.9</v>
      </c>
      <c r="H14" s="269">
        <f t="shared" si="1"/>
        <v>-0.85197158146585572</v>
      </c>
      <c r="J14" s="275" t="s">
        <v>415</v>
      </c>
      <c r="K14" s="1206">
        <f t="shared" ref="K14:L14" si="3">SUM(C14:C16)</f>
        <v>32</v>
      </c>
      <c r="L14" s="1254">
        <f t="shared" si="3"/>
        <v>200914</v>
      </c>
      <c r="M14" s="1206">
        <f>SUM(E14:E16)</f>
        <v>1</v>
      </c>
      <c r="N14" s="1254">
        <f>SUM(F14:F16)</f>
        <v>8105</v>
      </c>
      <c r="O14" s="1257">
        <f t="shared" ref="O14" si="4">(M14-K14)/K14</f>
        <v>-0.96875</v>
      </c>
      <c r="P14" s="1250">
        <f>(N14-L14)/L14</f>
        <v>-0.9596593567396996</v>
      </c>
    </row>
    <row r="15" spans="2:16" ht="18.75" x14ac:dyDescent="0.3">
      <c r="B15" s="247" t="s">
        <v>416</v>
      </c>
      <c r="C15" s="253">
        <v>10</v>
      </c>
      <c r="D15" s="263">
        <v>61254</v>
      </c>
      <c r="E15" s="835"/>
      <c r="F15" s="939"/>
      <c r="G15" s="943">
        <f t="shared" si="0"/>
        <v>-10</v>
      </c>
      <c r="H15" s="269">
        <f t="shared" si="1"/>
        <v>-1</v>
      </c>
      <c r="J15" s="276" t="s">
        <v>416</v>
      </c>
      <c r="K15" s="1207"/>
      <c r="L15" s="1255"/>
      <c r="M15" s="1207"/>
      <c r="N15" s="1255"/>
      <c r="O15" s="1258"/>
      <c r="P15" s="1251"/>
    </row>
    <row r="16" spans="2:16" ht="18.75" x14ac:dyDescent="0.3">
      <c r="B16" s="247" t="s">
        <v>417</v>
      </c>
      <c r="C16" s="253">
        <v>12</v>
      </c>
      <c r="D16" s="263">
        <v>84907</v>
      </c>
      <c r="E16" s="835"/>
      <c r="F16" s="939"/>
      <c r="G16" s="943">
        <f t="shared" si="0"/>
        <v>-12</v>
      </c>
      <c r="H16" s="269">
        <f t="shared" si="1"/>
        <v>-1</v>
      </c>
      <c r="J16" s="277" t="s">
        <v>417</v>
      </c>
      <c r="K16" s="1208"/>
      <c r="L16" s="1256"/>
      <c r="M16" s="1208"/>
      <c r="N16" s="1256"/>
      <c r="O16" s="1259"/>
      <c r="P16" s="1252"/>
    </row>
    <row r="17" spans="2:16" ht="18.75" x14ac:dyDescent="0.3">
      <c r="B17" s="247" t="s">
        <v>418</v>
      </c>
      <c r="C17" s="253">
        <v>6</v>
      </c>
      <c r="D17" s="263">
        <v>41821</v>
      </c>
      <c r="E17" s="835"/>
      <c r="F17" s="939"/>
      <c r="G17" s="943">
        <f t="shared" si="0"/>
        <v>-6</v>
      </c>
      <c r="H17" s="269">
        <f t="shared" si="1"/>
        <v>-1</v>
      </c>
      <c r="J17" s="281" t="s">
        <v>418</v>
      </c>
      <c r="K17" s="1209">
        <f t="shared" ref="K17:L17" si="5">SUM(C17:C19)</f>
        <v>16</v>
      </c>
      <c r="L17" s="1241">
        <f t="shared" si="5"/>
        <v>114619</v>
      </c>
      <c r="M17" s="1209">
        <f>SUM(E17:E19)</f>
        <v>0</v>
      </c>
      <c r="N17" s="1241">
        <f>SUM(F17:F19)</f>
        <v>0</v>
      </c>
      <c r="O17" s="1244">
        <f t="shared" ref="O17" si="6">(M17-K17)/K17</f>
        <v>-1</v>
      </c>
      <c r="P17" s="1247">
        <f>(N17-L17)/L17</f>
        <v>-1</v>
      </c>
    </row>
    <row r="18" spans="2:16" ht="18.75" x14ac:dyDescent="0.3">
      <c r="B18" s="247" t="s">
        <v>419</v>
      </c>
      <c r="C18" s="253">
        <v>5</v>
      </c>
      <c r="D18" s="263">
        <v>34026</v>
      </c>
      <c r="E18" s="835"/>
      <c r="F18" s="939"/>
      <c r="G18" s="943">
        <f t="shared" si="0"/>
        <v>-5</v>
      </c>
      <c r="H18" s="269">
        <f t="shared" si="1"/>
        <v>-1</v>
      </c>
      <c r="J18" s="279" t="s">
        <v>419</v>
      </c>
      <c r="K18" s="1210"/>
      <c r="L18" s="1242"/>
      <c r="M18" s="1210"/>
      <c r="N18" s="1242"/>
      <c r="O18" s="1245"/>
      <c r="P18" s="1248"/>
    </row>
    <row r="19" spans="2:16" ht="18.75" x14ac:dyDescent="0.3">
      <c r="B19" s="248" t="s">
        <v>420</v>
      </c>
      <c r="C19" s="254">
        <v>5</v>
      </c>
      <c r="D19" s="264">
        <v>38772</v>
      </c>
      <c r="E19" s="940"/>
      <c r="F19" s="941"/>
      <c r="G19" s="943">
        <f t="shared" si="0"/>
        <v>-5</v>
      </c>
      <c r="H19" s="269">
        <f t="shared" si="1"/>
        <v>-1</v>
      </c>
      <c r="J19" s="282" t="s">
        <v>420</v>
      </c>
      <c r="K19" s="1211"/>
      <c r="L19" s="1243"/>
      <c r="M19" s="1211"/>
      <c r="N19" s="1243"/>
      <c r="O19" s="1246"/>
      <c r="P19" s="1249"/>
    </row>
    <row r="20" spans="2:16" ht="18.75" x14ac:dyDescent="0.3">
      <c r="B20" s="249" t="s">
        <v>53</v>
      </c>
      <c r="C20" s="255">
        <f>SUM(C8:C19)</f>
        <v>189</v>
      </c>
      <c r="D20" s="256">
        <f>SUM(D8:D19)</f>
        <v>1239968</v>
      </c>
      <c r="E20" s="946">
        <f t="shared" ref="E20:F20" si="7">SUM(E8:E19)</f>
        <v>121</v>
      </c>
      <c r="F20" s="287">
        <f t="shared" si="7"/>
        <v>1047385</v>
      </c>
      <c r="G20" s="272">
        <f>(E20/C20)-C20</f>
        <v>-188.35978835978835</v>
      </c>
      <c r="H20" s="273">
        <f t="shared" si="1"/>
        <v>-0.1553128790420398</v>
      </c>
      <c r="J20" s="249" t="s">
        <v>53</v>
      </c>
      <c r="K20" s="255">
        <f>SUM(K8:K19)</f>
        <v>189</v>
      </c>
      <c r="L20" s="256">
        <f>SUM(L8:L19)</f>
        <v>1239968</v>
      </c>
      <c r="M20" s="255">
        <f>SUM(M8:M19)</f>
        <v>121</v>
      </c>
      <c r="N20" s="257">
        <f>SUM(N8:N19)</f>
        <v>1047385</v>
      </c>
      <c r="O20" s="258">
        <f>(M20-K20)/K20</f>
        <v>-0.35978835978835977</v>
      </c>
      <c r="P20" s="855">
        <f>(N20-L20)/L20</f>
        <v>-0.1553128790420398</v>
      </c>
    </row>
    <row r="22" spans="2:16" ht="20.25" customHeight="1" x14ac:dyDescent="0.3">
      <c r="B22" s="1230" t="s">
        <v>230</v>
      </c>
      <c r="C22" s="1231"/>
      <c r="D22" s="1231"/>
      <c r="E22" s="1231"/>
      <c r="F22" s="1231"/>
      <c r="G22" s="1231"/>
      <c r="H22" s="1232"/>
      <c r="J22" s="1230" t="s">
        <v>421</v>
      </c>
      <c r="K22" s="1231"/>
      <c r="L22" s="1231"/>
      <c r="M22" s="1231"/>
      <c r="N22" s="1231"/>
      <c r="O22" s="1231"/>
      <c r="P22" s="1232"/>
    </row>
    <row r="23" spans="2:16" ht="18.75" x14ac:dyDescent="0.3">
      <c r="B23" s="1233"/>
      <c r="C23" s="1235">
        <v>2019</v>
      </c>
      <c r="D23" s="1236"/>
      <c r="E23" s="1237">
        <v>2024</v>
      </c>
      <c r="F23" s="1238"/>
      <c r="G23" s="1225" t="s">
        <v>291</v>
      </c>
      <c r="H23" s="1226"/>
      <c r="J23" s="1233"/>
      <c r="K23" s="1239">
        <v>2019</v>
      </c>
      <c r="L23" s="1240"/>
      <c r="M23" s="1237">
        <v>2024</v>
      </c>
      <c r="N23" s="1238"/>
      <c r="O23" s="1225" t="s">
        <v>291</v>
      </c>
      <c r="P23" s="1226"/>
    </row>
    <row r="24" spans="2:16" ht="18.75" x14ac:dyDescent="0.3">
      <c r="B24" s="1234"/>
      <c r="C24" s="274" t="s">
        <v>334</v>
      </c>
      <c r="D24" s="274" t="s">
        <v>109</v>
      </c>
      <c r="E24" s="283" t="s">
        <v>334</v>
      </c>
      <c r="F24" s="283" t="s">
        <v>109</v>
      </c>
      <c r="G24" s="288" t="s">
        <v>334</v>
      </c>
      <c r="H24" s="288" t="s">
        <v>109</v>
      </c>
      <c r="J24" s="1233"/>
      <c r="K24" s="297" t="s">
        <v>334</v>
      </c>
      <c r="L24" s="297" t="s">
        <v>109</v>
      </c>
      <c r="M24" s="283" t="s">
        <v>334</v>
      </c>
      <c r="N24" s="283" t="s">
        <v>109</v>
      </c>
      <c r="O24" s="288" t="s">
        <v>334</v>
      </c>
      <c r="P24" s="288" t="s">
        <v>109</v>
      </c>
    </row>
    <row r="25" spans="2:16" ht="18.75" x14ac:dyDescent="0.3">
      <c r="B25" s="246" t="s">
        <v>410</v>
      </c>
      <c r="C25" s="252">
        <v>7</v>
      </c>
      <c r="D25" s="262">
        <v>232684</v>
      </c>
      <c r="E25" s="834">
        <v>10</v>
      </c>
      <c r="F25" s="838">
        <v>285860</v>
      </c>
      <c r="G25" s="291">
        <f>(E25-C25)/C25</f>
        <v>0.42857142857142855</v>
      </c>
      <c r="H25" s="292">
        <f>(F25-D25)/D25</f>
        <v>0.22853311787660519</v>
      </c>
      <c r="J25" s="275" t="s">
        <v>410</v>
      </c>
      <c r="K25" s="1206">
        <f>SUM(C25:C27)</f>
        <v>30</v>
      </c>
      <c r="L25" s="1203">
        <f>SUM(D25:D27)</f>
        <v>872784</v>
      </c>
      <c r="M25" s="1206">
        <f>SUM(E25:E27)</f>
        <v>35</v>
      </c>
      <c r="N25" s="1203">
        <f>SUM(F25:F27)</f>
        <v>1154612</v>
      </c>
      <c r="O25" s="1219">
        <f>(M25-K25)/K25</f>
        <v>0.16666666666666666</v>
      </c>
      <c r="P25" s="1222">
        <f>(N25-L25)/L25</f>
        <v>0.32290692771636509</v>
      </c>
    </row>
    <row r="26" spans="2:16" ht="18.75" x14ac:dyDescent="0.3">
      <c r="B26" s="247" t="s">
        <v>411</v>
      </c>
      <c r="C26" s="253">
        <v>10</v>
      </c>
      <c r="D26" s="263">
        <v>194277</v>
      </c>
      <c r="E26" s="835">
        <v>11</v>
      </c>
      <c r="F26" s="833">
        <v>335781</v>
      </c>
      <c r="G26" s="293">
        <f t="shared" ref="G26:G37" si="8">(E26-C26)/C26</f>
        <v>0.1</v>
      </c>
      <c r="H26" s="294">
        <f t="shared" ref="H26:H37" si="9">(F26-D26)/D26</f>
        <v>0.72836208094627775</v>
      </c>
      <c r="J26" s="276" t="s">
        <v>411</v>
      </c>
      <c r="K26" s="1207"/>
      <c r="L26" s="1204"/>
      <c r="M26" s="1207"/>
      <c r="N26" s="1204"/>
      <c r="O26" s="1220"/>
      <c r="P26" s="1223"/>
    </row>
    <row r="27" spans="2:16" ht="18.75" x14ac:dyDescent="0.3">
      <c r="B27" s="247" t="s">
        <v>412</v>
      </c>
      <c r="C27" s="253">
        <v>13</v>
      </c>
      <c r="D27" s="263">
        <v>445823</v>
      </c>
      <c r="E27" s="835">
        <v>14</v>
      </c>
      <c r="F27" s="833">
        <v>532971</v>
      </c>
      <c r="G27" s="293">
        <f t="shared" si="8"/>
        <v>7.6923076923076927E-2</v>
      </c>
      <c r="H27" s="294">
        <f>(F27-D27)/D27</f>
        <v>0.19547668020716741</v>
      </c>
      <c r="J27" s="277" t="s">
        <v>412</v>
      </c>
      <c r="K27" s="1208"/>
      <c r="L27" s="1205"/>
      <c r="M27" s="1208"/>
      <c r="N27" s="1205"/>
      <c r="O27" s="1221"/>
      <c r="P27" s="1224"/>
    </row>
    <row r="28" spans="2:16" ht="18.75" x14ac:dyDescent="0.3">
      <c r="B28" s="247" t="s">
        <v>413</v>
      </c>
      <c r="C28" s="253">
        <v>7</v>
      </c>
      <c r="D28" s="263">
        <v>169871</v>
      </c>
      <c r="E28" s="835">
        <v>4</v>
      </c>
      <c r="F28" s="833">
        <v>80696</v>
      </c>
      <c r="G28" s="293">
        <f t="shared" si="8"/>
        <v>-0.42857142857142855</v>
      </c>
      <c r="H28" s="294">
        <f>(F28-D28)/D28</f>
        <v>-0.52495717338450942</v>
      </c>
      <c r="J28" s="281" t="s">
        <v>413</v>
      </c>
      <c r="K28" s="1209">
        <f>SUM(C28:C30)</f>
        <v>28</v>
      </c>
      <c r="L28" s="1212">
        <f>SUM(D28:D30)</f>
        <v>743516</v>
      </c>
      <c r="M28" s="1210">
        <f>SUM(E28:E30)</f>
        <v>17</v>
      </c>
      <c r="N28" s="1213">
        <f>SUM(F28:F30)</f>
        <v>498871</v>
      </c>
      <c r="O28" s="1215">
        <f>(M28-K28)/K28</f>
        <v>-0.39285714285714285</v>
      </c>
      <c r="P28" s="1217">
        <f>(N28-L28)/L28</f>
        <v>-0.32903797631792725</v>
      </c>
    </row>
    <row r="29" spans="2:16" ht="18.75" x14ac:dyDescent="0.3">
      <c r="B29" s="247" t="s">
        <v>319</v>
      </c>
      <c r="C29" s="253">
        <v>11</v>
      </c>
      <c r="D29" s="263">
        <v>288391</v>
      </c>
      <c r="E29" s="835">
        <v>8</v>
      </c>
      <c r="F29" s="833">
        <v>257081</v>
      </c>
      <c r="G29" s="293">
        <f t="shared" si="8"/>
        <v>-0.27272727272727271</v>
      </c>
      <c r="H29" s="294">
        <f t="shared" si="9"/>
        <v>-0.10856788179936266</v>
      </c>
      <c r="J29" s="279" t="s">
        <v>319</v>
      </c>
      <c r="K29" s="1210"/>
      <c r="L29" s="1213"/>
      <c r="M29" s="1210"/>
      <c r="N29" s="1213"/>
      <c r="O29" s="1215"/>
      <c r="P29" s="1217"/>
    </row>
    <row r="30" spans="2:16" ht="18.75" x14ac:dyDescent="0.3">
      <c r="B30" s="247" t="s">
        <v>414</v>
      </c>
      <c r="C30" s="253">
        <v>10</v>
      </c>
      <c r="D30" s="263">
        <v>285254</v>
      </c>
      <c r="E30" s="835">
        <v>5</v>
      </c>
      <c r="F30" s="833">
        <v>161094</v>
      </c>
      <c r="G30" s="293">
        <f t="shared" si="8"/>
        <v>-0.5</v>
      </c>
      <c r="H30" s="294">
        <f t="shared" si="9"/>
        <v>-0.4352612058025479</v>
      </c>
      <c r="J30" s="282" t="s">
        <v>414</v>
      </c>
      <c r="K30" s="1211"/>
      <c r="L30" s="1214"/>
      <c r="M30" s="1210"/>
      <c r="N30" s="1213"/>
      <c r="O30" s="1215"/>
      <c r="P30" s="1217"/>
    </row>
    <row r="31" spans="2:16" ht="18.75" x14ac:dyDescent="0.3">
      <c r="B31" s="247" t="s">
        <v>415</v>
      </c>
      <c r="C31" s="253">
        <v>10</v>
      </c>
      <c r="D31" s="263">
        <v>344936</v>
      </c>
      <c r="E31" s="835">
        <v>2</v>
      </c>
      <c r="F31" s="833">
        <v>62970</v>
      </c>
      <c r="G31" s="293">
        <f t="shared" si="8"/>
        <v>-0.8</v>
      </c>
      <c r="H31" s="294">
        <f t="shared" si="9"/>
        <v>-0.81744439548206049</v>
      </c>
      <c r="J31" s="275" t="s">
        <v>415</v>
      </c>
      <c r="K31" s="1206">
        <f>SUM(C31:C33)</f>
        <v>46</v>
      </c>
      <c r="L31" s="1203">
        <f>SUM(D31:D33)</f>
        <v>1377846</v>
      </c>
      <c r="M31" s="1206">
        <f>SUM(E31:E33)</f>
        <v>2</v>
      </c>
      <c r="N31" s="1203">
        <f>SUM(F31:F33)</f>
        <v>62970</v>
      </c>
      <c r="O31" s="1219">
        <f>(M31-K31)/K31</f>
        <v>-0.95652173913043481</v>
      </c>
      <c r="P31" s="1222">
        <f>(N31-L31)/L31</f>
        <v>-0.95429823071664033</v>
      </c>
    </row>
    <row r="32" spans="2:16" ht="18.75" x14ac:dyDescent="0.3">
      <c r="B32" s="247" t="s">
        <v>416</v>
      </c>
      <c r="C32" s="253">
        <v>21</v>
      </c>
      <c r="D32" s="263">
        <v>562460</v>
      </c>
      <c r="E32" s="835"/>
      <c r="F32" s="833"/>
      <c r="G32" s="293">
        <f t="shared" si="8"/>
        <v>-1</v>
      </c>
      <c r="H32" s="294">
        <f t="shared" si="9"/>
        <v>-1</v>
      </c>
      <c r="J32" s="276" t="s">
        <v>416</v>
      </c>
      <c r="K32" s="1207"/>
      <c r="L32" s="1204"/>
      <c r="M32" s="1207"/>
      <c r="N32" s="1204"/>
      <c r="O32" s="1220"/>
      <c r="P32" s="1223"/>
    </row>
    <row r="33" spans="2:16" ht="18.75" x14ac:dyDescent="0.3">
      <c r="B33" s="247" t="s">
        <v>417</v>
      </c>
      <c r="C33" s="253">
        <v>15</v>
      </c>
      <c r="D33" s="263">
        <v>470450</v>
      </c>
      <c r="E33" s="835"/>
      <c r="F33" s="833"/>
      <c r="G33" s="293">
        <f t="shared" si="8"/>
        <v>-1</v>
      </c>
      <c r="H33" s="294">
        <f t="shared" si="9"/>
        <v>-1</v>
      </c>
      <c r="J33" s="277" t="s">
        <v>417</v>
      </c>
      <c r="K33" s="1208"/>
      <c r="L33" s="1205"/>
      <c r="M33" s="1208"/>
      <c r="N33" s="1205"/>
      <c r="O33" s="1221"/>
      <c r="P33" s="1224"/>
    </row>
    <row r="34" spans="2:16" ht="18.75" x14ac:dyDescent="0.3">
      <c r="B34" s="247" t="s">
        <v>418</v>
      </c>
      <c r="C34" s="253">
        <v>21</v>
      </c>
      <c r="D34" s="263">
        <v>632470</v>
      </c>
      <c r="E34" s="835"/>
      <c r="F34" s="833"/>
      <c r="G34" s="293">
        <f t="shared" si="8"/>
        <v>-1</v>
      </c>
      <c r="H34" s="294">
        <f t="shared" si="9"/>
        <v>-1</v>
      </c>
      <c r="J34" s="281" t="s">
        <v>418</v>
      </c>
      <c r="K34" s="1209">
        <f>SUM(C34:C36)</f>
        <v>50</v>
      </c>
      <c r="L34" s="1212">
        <f>SUM(D34:D36)</f>
        <v>1495398</v>
      </c>
      <c r="M34" s="1210">
        <f>SUM(E34:E36)</f>
        <v>0</v>
      </c>
      <c r="N34" s="1213">
        <f>SUM(F34:F36)</f>
        <v>0</v>
      </c>
      <c r="O34" s="1215">
        <f>(M34-K34)/K34</f>
        <v>-1</v>
      </c>
      <c r="P34" s="1217">
        <f>(N34-L34)/L34</f>
        <v>-1</v>
      </c>
    </row>
    <row r="35" spans="2:16" ht="18.75" x14ac:dyDescent="0.3">
      <c r="B35" s="247" t="s">
        <v>419</v>
      </c>
      <c r="C35" s="253">
        <v>17</v>
      </c>
      <c r="D35" s="263">
        <v>519503</v>
      </c>
      <c r="E35" s="835"/>
      <c r="F35" s="833"/>
      <c r="G35" s="293">
        <f t="shared" si="8"/>
        <v>-1</v>
      </c>
      <c r="H35" s="294">
        <f t="shared" si="9"/>
        <v>-1</v>
      </c>
      <c r="J35" s="279" t="s">
        <v>419</v>
      </c>
      <c r="K35" s="1210"/>
      <c r="L35" s="1213"/>
      <c r="M35" s="1210"/>
      <c r="N35" s="1213"/>
      <c r="O35" s="1215"/>
      <c r="P35" s="1217"/>
    </row>
    <row r="36" spans="2:16" ht="18.75" x14ac:dyDescent="0.3">
      <c r="B36" s="248" t="s">
        <v>420</v>
      </c>
      <c r="C36" s="254">
        <v>12</v>
      </c>
      <c r="D36" s="264">
        <v>343425</v>
      </c>
      <c r="E36" s="836"/>
      <c r="F36" s="837"/>
      <c r="G36" s="295">
        <f t="shared" si="8"/>
        <v>-1</v>
      </c>
      <c r="H36" s="296">
        <f t="shared" si="9"/>
        <v>-1</v>
      </c>
      <c r="J36" s="282" t="s">
        <v>420</v>
      </c>
      <c r="K36" s="1211"/>
      <c r="L36" s="1214"/>
      <c r="M36" s="1211"/>
      <c r="N36" s="1214"/>
      <c r="O36" s="1216"/>
      <c r="P36" s="1218"/>
    </row>
    <row r="37" spans="2:16" ht="18.75" x14ac:dyDescent="0.3">
      <c r="B37" s="249" t="s">
        <v>53</v>
      </c>
      <c r="C37" s="255">
        <f>SUM(C25:C36)</f>
        <v>154</v>
      </c>
      <c r="D37" s="256">
        <f>SUM(D25:D36)</f>
        <v>4489544</v>
      </c>
      <c r="E37" s="286">
        <f>SUM(E25:E36)</f>
        <v>54</v>
      </c>
      <c r="F37" s="287">
        <f>SUM(F25:F36)</f>
        <v>1716453</v>
      </c>
      <c r="G37" s="289">
        <f t="shared" si="8"/>
        <v>-0.64935064935064934</v>
      </c>
      <c r="H37" s="290">
        <f t="shared" si="9"/>
        <v>-0.61767765278611819</v>
      </c>
      <c r="J37" s="249" t="s">
        <v>53</v>
      </c>
      <c r="K37" s="255">
        <f>SUM(K25:K36)</f>
        <v>154</v>
      </c>
      <c r="L37" s="256">
        <f>SUM(L25:L36)</f>
        <v>4489544</v>
      </c>
      <c r="M37" s="255">
        <f>SUM(M25:M36)</f>
        <v>54</v>
      </c>
      <c r="N37" s="257">
        <f>SUM(N25:N36)</f>
        <v>1716453</v>
      </c>
      <c r="O37" s="258">
        <f>(M37-K37)/K37</f>
        <v>-0.64935064935064934</v>
      </c>
      <c r="P37" s="259">
        <f>(N37-L37)/L37</f>
        <v>-0.61767765278611819</v>
      </c>
    </row>
  </sheetData>
  <mergeCells count="69">
    <mergeCell ref="P8:P10"/>
    <mergeCell ref="B5:H5"/>
    <mergeCell ref="J5:P5"/>
    <mergeCell ref="J6:J7"/>
    <mergeCell ref="K6:L6"/>
    <mergeCell ref="M6:N6"/>
    <mergeCell ref="O6:P6"/>
    <mergeCell ref="B6:B7"/>
    <mergeCell ref="C6:D6"/>
    <mergeCell ref="E6:F6"/>
    <mergeCell ref="G6:H6"/>
    <mergeCell ref="K8:K10"/>
    <mergeCell ref="L8:L10"/>
    <mergeCell ref="M8:M10"/>
    <mergeCell ref="N8:N10"/>
    <mergeCell ref="O8:O10"/>
    <mergeCell ref="P14:P16"/>
    <mergeCell ref="K11:K13"/>
    <mergeCell ref="L11:L13"/>
    <mergeCell ref="M11:M13"/>
    <mergeCell ref="N11:N13"/>
    <mergeCell ref="O11:O13"/>
    <mergeCell ref="P11:P13"/>
    <mergeCell ref="K14:K16"/>
    <mergeCell ref="L14:L16"/>
    <mergeCell ref="M14:M16"/>
    <mergeCell ref="N14:N16"/>
    <mergeCell ref="O14:O16"/>
    <mergeCell ref="B3:P3"/>
    <mergeCell ref="B22:H22"/>
    <mergeCell ref="B23:B24"/>
    <mergeCell ref="C23:D23"/>
    <mergeCell ref="E23:F23"/>
    <mergeCell ref="G23:H23"/>
    <mergeCell ref="J22:P22"/>
    <mergeCell ref="J23:J24"/>
    <mergeCell ref="K23:L23"/>
    <mergeCell ref="M23:N23"/>
    <mergeCell ref="K17:K19"/>
    <mergeCell ref="L17:L19"/>
    <mergeCell ref="M17:M19"/>
    <mergeCell ref="N17:N19"/>
    <mergeCell ref="O17:O19"/>
    <mergeCell ref="P17:P19"/>
    <mergeCell ref="N28:N30"/>
    <mergeCell ref="O28:O30"/>
    <mergeCell ref="P28:P30"/>
    <mergeCell ref="O23:P23"/>
    <mergeCell ref="M25:M27"/>
    <mergeCell ref="N25:N27"/>
    <mergeCell ref="O25:O27"/>
    <mergeCell ref="P25:P27"/>
    <mergeCell ref="N34:N36"/>
    <mergeCell ref="O34:O36"/>
    <mergeCell ref="P34:P36"/>
    <mergeCell ref="K31:K33"/>
    <mergeCell ref="L31:L33"/>
    <mergeCell ref="M31:M33"/>
    <mergeCell ref="N31:N33"/>
    <mergeCell ref="O31:O33"/>
    <mergeCell ref="P31:P33"/>
    <mergeCell ref="L25:L27"/>
    <mergeCell ref="K25:K27"/>
    <mergeCell ref="K34:K36"/>
    <mergeCell ref="L34:L36"/>
    <mergeCell ref="M34:M36"/>
    <mergeCell ref="K28:K30"/>
    <mergeCell ref="L28:L30"/>
    <mergeCell ref="M28:M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1285-F6EA-448F-856E-5A5977348542}">
  <sheetPr>
    <tabColor theme="5"/>
  </sheetPr>
  <dimension ref="A1:AC28"/>
  <sheetViews>
    <sheetView workbookViewId="0">
      <selection activeCell="N15" sqref="N15"/>
    </sheetView>
  </sheetViews>
  <sheetFormatPr defaultColWidth="14.7109375" defaultRowHeight="15" x14ac:dyDescent="0.25"/>
  <sheetData>
    <row r="1" spans="1:29" ht="30" customHeight="1" x14ac:dyDescent="0.25">
      <c r="A1" s="1277" t="s">
        <v>422</v>
      </c>
      <c r="B1" s="1278"/>
      <c r="C1" s="1278"/>
      <c r="D1" s="1278"/>
      <c r="E1" s="1278"/>
      <c r="F1" s="1278"/>
      <c r="G1" s="1278"/>
      <c r="H1" s="1278"/>
      <c r="I1" s="1278"/>
      <c r="J1" s="1278"/>
      <c r="K1" s="1278"/>
      <c r="L1" s="1278"/>
      <c r="M1" s="1278"/>
      <c r="N1" s="1278"/>
      <c r="O1" s="1278"/>
      <c r="P1" s="1278"/>
      <c r="Q1" s="1278"/>
      <c r="R1" s="1278"/>
      <c r="S1" s="1278"/>
      <c r="T1" s="1278"/>
      <c r="U1" s="1278"/>
      <c r="V1" s="1278"/>
      <c r="W1" s="1278"/>
      <c r="X1" s="1278"/>
      <c r="Y1" s="1278"/>
      <c r="Z1" s="1278"/>
      <c r="AA1" s="1278"/>
      <c r="AB1" s="1278"/>
      <c r="AC1" s="1279"/>
    </row>
    <row r="2" spans="1:29" ht="18.75" x14ac:dyDescent="0.3">
      <c r="A2" s="1296" t="s">
        <v>230</v>
      </c>
      <c r="B2" s="1297"/>
      <c r="C2" s="1297"/>
      <c r="D2" s="1298"/>
      <c r="E2" s="1298"/>
      <c r="F2" s="1298"/>
      <c r="G2" s="1298"/>
      <c r="H2" s="1298"/>
      <c r="I2" s="1298"/>
      <c r="J2" s="1298"/>
      <c r="K2" s="1298"/>
      <c r="L2" s="1298"/>
      <c r="M2" s="1298"/>
      <c r="N2" s="1298"/>
      <c r="O2" s="1298"/>
      <c r="P2" s="1298"/>
      <c r="Q2" s="1298"/>
      <c r="R2" s="1298"/>
      <c r="S2" s="1298"/>
      <c r="T2" s="1298"/>
      <c r="U2" s="1298"/>
      <c r="V2" s="1298"/>
      <c r="W2" s="1298"/>
      <c r="X2" s="1298"/>
      <c r="Y2" s="1298"/>
      <c r="Z2" s="1298"/>
      <c r="AA2" s="1298"/>
      <c r="AB2" s="1298"/>
      <c r="AC2" s="1299"/>
    </row>
    <row r="3" spans="1:29" x14ac:dyDescent="0.25">
      <c r="A3" s="1280" t="s">
        <v>423</v>
      </c>
      <c r="B3" s="1283" t="s">
        <v>410</v>
      </c>
      <c r="C3" s="1283"/>
      <c r="D3" s="1284" t="s">
        <v>411</v>
      </c>
      <c r="E3" s="1291"/>
      <c r="F3" s="1283" t="s">
        <v>412</v>
      </c>
      <c r="G3" s="1283"/>
      <c r="H3" s="1284" t="s">
        <v>413</v>
      </c>
      <c r="I3" s="1291"/>
      <c r="J3" s="1283" t="s">
        <v>319</v>
      </c>
      <c r="K3" s="1283"/>
      <c r="L3" s="1282" t="s">
        <v>320</v>
      </c>
      <c r="M3" s="1282"/>
      <c r="N3" s="1283" t="s">
        <v>321</v>
      </c>
      <c r="O3" s="1283"/>
      <c r="P3" s="1282" t="s">
        <v>322</v>
      </c>
      <c r="Q3" s="1282"/>
      <c r="R3" s="1283" t="s">
        <v>323</v>
      </c>
      <c r="S3" s="1283"/>
      <c r="T3" s="1282" t="s">
        <v>324</v>
      </c>
      <c r="U3" s="1282"/>
      <c r="V3" s="1283" t="s">
        <v>325</v>
      </c>
      <c r="W3" s="1283"/>
      <c r="X3" s="1282" t="s">
        <v>326</v>
      </c>
      <c r="Y3" s="1284"/>
      <c r="Z3" s="1285" t="s">
        <v>424</v>
      </c>
      <c r="AA3" s="1286"/>
      <c r="AB3" s="1275" t="s">
        <v>425</v>
      </c>
      <c r="AC3" s="1276"/>
    </row>
    <row r="4" spans="1:29" x14ac:dyDescent="0.25">
      <c r="A4" s="1281"/>
      <c r="B4" s="314" t="s">
        <v>334</v>
      </c>
      <c r="C4" s="340" t="s">
        <v>109</v>
      </c>
      <c r="D4" s="315" t="s">
        <v>334</v>
      </c>
      <c r="E4" s="344" t="s">
        <v>109</v>
      </c>
      <c r="F4" s="314" t="s">
        <v>334</v>
      </c>
      <c r="G4" s="340" t="s">
        <v>109</v>
      </c>
      <c r="H4" s="315" t="s">
        <v>334</v>
      </c>
      <c r="I4" s="344" t="s">
        <v>109</v>
      </c>
      <c r="J4" s="314" t="s">
        <v>334</v>
      </c>
      <c r="K4" s="340" t="s">
        <v>109</v>
      </c>
      <c r="L4" s="315" t="s">
        <v>334</v>
      </c>
      <c r="M4" s="344" t="s">
        <v>109</v>
      </c>
      <c r="N4" s="314" t="s">
        <v>334</v>
      </c>
      <c r="O4" s="340" t="s">
        <v>109</v>
      </c>
      <c r="P4" s="315" t="s">
        <v>334</v>
      </c>
      <c r="Q4" s="344" t="s">
        <v>109</v>
      </c>
      <c r="R4" s="314" t="s">
        <v>334</v>
      </c>
      <c r="S4" s="340" t="s">
        <v>109</v>
      </c>
      <c r="T4" s="315" t="s">
        <v>334</v>
      </c>
      <c r="U4" s="344" t="s">
        <v>109</v>
      </c>
      <c r="V4" s="314" t="s">
        <v>334</v>
      </c>
      <c r="W4" s="340" t="s">
        <v>109</v>
      </c>
      <c r="X4" s="315" t="s">
        <v>334</v>
      </c>
      <c r="Y4" s="351" t="s">
        <v>109</v>
      </c>
      <c r="Z4" s="317" t="s">
        <v>334</v>
      </c>
      <c r="AA4" s="355" t="s">
        <v>109</v>
      </c>
      <c r="AB4" s="319" t="s">
        <v>334</v>
      </c>
      <c r="AC4" s="356" t="s">
        <v>109</v>
      </c>
    </row>
    <row r="5" spans="1:29" x14ac:dyDescent="0.25">
      <c r="A5" s="321" t="s">
        <v>426</v>
      </c>
      <c r="B5" s="322">
        <v>1</v>
      </c>
      <c r="C5" s="341">
        <v>36200</v>
      </c>
      <c r="D5" s="323" t="s">
        <v>427</v>
      </c>
      <c r="E5" s="345">
        <v>1000</v>
      </c>
      <c r="F5" s="322">
        <v>3</v>
      </c>
      <c r="G5" s="341">
        <v>108266</v>
      </c>
      <c r="H5" s="172">
        <v>1</v>
      </c>
      <c r="I5" s="348">
        <v>21799</v>
      </c>
      <c r="J5" s="322">
        <v>1</v>
      </c>
      <c r="K5" s="341">
        <v>19919</v>
      </c>
      <c r="L5" s="172">
        <v>2</v>
      </c>
      <c r="M5" s="348">
        <v>56969</v>
      </c>
      <c r="N5" s="322">
        <v>2</v>
      </c>
      <c r="O5" s="341">
        <v>62970</v>
      </c>
      <c r="P5" s="172"/>
      <c r="Q5" s="348"/>
      <c r="R5" s="322"/>
      <c r="S5" s="341"/>
      <c r="T5" s="172"/>
      <c r="U5" s="348"/>
      <c r="V5" s="322"/>
      <c r="W5" s="341"/>
      <c r="X5" s="172"/>
      <c r="Y5" s="352"/>
      <c r="Z5" s="324">
        <f ca="1">SUM(B5+D5+F5+H5+J5+Z5+L5+N5+P5+R5+T5+V5+X5)/12</f>
        <v>0</v>
      </c>
      <c r="AA5" s="370">
        <f ca="1">SUM(C5+E5+G5+I5+K5+AA5+M5+O5+Q5+S5+U5+W5+Y5)/12</f>
        <v>0</v>
      </c>
      <c r="AB5" s="325"/>
      <c r="AC5" s="357"/>
    </row>
    <row r="6" spans="1:29" x14ac:dyDescent="0.25">
      <c r="A6" s="327" t="s">
        <v>428</v>
      </c>
      <c r="B6" s="141">
        <v>1</v>
      </c>
      <c r="C6" s="231">
        <v>25579</v>
      </c>
      <c r="D6" s="328" t="s">
        <v>429</v>
      </c>
      <c r="E6" s="346">
        <v>123611</v>
      </c>
      <c r="F6" s="141">
        <v>4</v>
      </c>
      <c r="G6" s="231">
        <v>197349</v>
      </c>
      <c r="H6" s="110">
        <v>1</v>
      </c>
      <c r="I6" s="349">
        <v>19467</v>
      </c>
      <c r="J6" s="141">
        <v>2</v>
      </c>
      <c r="K6" s="231">
        <v>56616</v>
      </c>
      <c r="L6" s="110"/>
      <c r="M6" s="349">
        <v>750</v>
      </c>
      <c r="N6" s="141"/>
      <c r="O6" s="231"/>
      <c r="P6" s="110"/>
      <c r="Q6" s="349"/>
      <c r="R6" s="141"/>
      <c r="S6" s="231"/>
      <c r="T6" s="110"/>
      <c r="U6" s="349"/>
      <c r="V6" s="141"/>
      <c r="W6" s="231"/>
      <c r="X6" s="110"/>
      <c r="Y6" s="353"/>
      <c r="Z6" s="324">
        <f t="shared" ref="Z6:Z8" ca="1" si="0">SUM(B6+D6+F6+H6+J6+Z6+L6+N6+P6+R6+T6+V6+X6)/12</f>
        <v>0</v>
      </c>
      <c r="AA6" s="370">
        <f t="shared" ref="AA6:AA9" ca="1" si="1">SUM(C6+E6+G6+I6+K6+AA6+M6+O6+Q6+S6+U6+W6+Y6)/12</f>
        <v>0</v>
      </c>
      <c r="AB6" s="330"/>
      <c r="AC6" s="358"/>
    </row>
    <row r="7" spans="1:29" x14ac:dyDescent="0.25">
      <c r="A7" s="327" t="s">
        <v>430</v>
      </c>
      <c r="B7" s="141">
        <v>1</v>
      </c>
      <c r="C7" s="231">
        <v>38871</v>
      </c>
      <c r="D7" s="328" t="s">
        <v>429</v>
      </c>
      <c r="E7" s="346">
        <v>95031</v>
      </c>
      <c r="F7" s="141">
        <v>4</v>
      </c>
      <c r="G7" s="231">
        <v>166992</v>
      </c>
      <c r="H7" s="110">
        <v>1</v>
      </c>
      <c r="I7" s="349">
        <v>15925</v>
      </c>
      <c r="J7" s="141">
        <v>0</v>
      </c>
      <c r="K7" s="231">
        <v>0</v>
      </c>
      <c r="L7" s="110">
        <v>1</v>
      </c>
      <c r="M7" s="349">
        <v>50000</v>
      </c>
      <c r="N7" s="141"/>
      <c r="O7" s="231"/>
      <c r="P7" s="110"/>
      <c r="Q7" s="349"/>
      <c r="R7" s="141"/>
      <c r="S7" s="231"/>
      <c r="T7" s="110"/>
      <c r="U7" s="349"/>
      <c r="V7" s="141"/>
      <c r="W7" s="231"/>
      <c r="X7" s="110"/>
      <c r="Y7" s="353"/>
      <c r="Z7" s="324">
        <f t="shared" ca="1" si="0"/>
        <v>0</v>
      </c>
      <c r="AA7" s="370">
        <f t="shared" ca="1" si="1"/>
        <v>0</v>
      </c>
      <c r="AB7" s="330"/>
      <c r="AC7" s="358"/>
    </row>
    <row r="8" spans="1:29" x14ac:dyDescent="0.25">
      <c r="A8" s="327" t="s">
        <v>431</v>
      </c>
      <c r="B8" s="141">
        <v>4</v>
      </c>
      <c r="C8" s="231">
        <v>90299</v>
      </c>
      <c r="D8" s="328" t="s">
        <v>432</v>
      </c>
      <c r="E8" s="346">
        <v>48021</v>
      </c>
      <c r="F8" s="141">
        <v>2</v>
      </c>
      <c r="G8" s="231">
        <v>30412</v>
      </c>
      <c r="H8" s="110">
        <v>0</v>
      </c>
      <c r="I8" s="349">
        <v>300</v>
      </c>
      <c r="J8" s="141">
        <v>0</v>
      </c>
      <c r="K8" s="231">
        <v>0</v>
      </c>
      <c r="L8" s="110">
        <v>1</v>
      </c>
      <c r="M8" s="349">
        <v>38785</v>
      </c>
      <c r="N8" s="141"/>
      <c r="O8" s="231"/>
      <c r="P8" s="110"/>
      <c r="Q8" s="349"/>
      <c r="R8" s="141"/>
      <c r="S8" s="231"/>
      <c r="T8" s="110"/>
      <c r="U8" s="349"/>
      <c r="V8" s="141"/>
      <c r="W8" s="231"/>
      <c r="X8" s="110"/>
      <c r="Y8" s="353"/>
      <c r="Z8" s="324">
        <f t="shared" ca="1" si="0"/>
        <v>0</v>
      </c>
      <c r="AA8" s="370">
        <f t="shared" ca="1" si="1"/>
        <v>0</v>
      </c>
      <c r="AB8" s="330"/>
      <c r="AC8" s="358"/>
    </row>
    <row r="9" spans="1:29" x14ac:dyDescent="0.25">
      <c r="A9" s="332" t="s">
        <v>433</v>
      </c>
      <c r="B9" s="333">
        <v>3</v>
      </c>
      <c r="C9" s="342">
        <v>84920</v>
      </c>
      <c r="D9" s="334" t="s">
        <v>432</v>
      </c>
      <c r="E9" s="347">
        <v>57216</v>
      </c>
      <c r="F9" s="333">
        <v>1</v>
      </c>
      <c r="G9" s="342">
        <v>29952</v>
      </c>
      <c r="H9" s="335">
        <v>1</v>
      </c>
      <c r="I9" s="350">
        <v>23205</v>
      </c>
      <c r="J9" s="333">
        <v>3</v>
      </c>
      <c r="K9" s="342">
        <v>124250</v>
      </c>
      <c r="L9" s="335">
        <v>1</v>
      </c>
      <c r="M9" s="350">
        <v>14590</v>
      </c>
      <c r="N9" s="333"/>
      <c r="O9" s="342"/>
      <c r="P9" s="335"/>
      <c r="Q9" s="350"/>
      <c r="R9" s="333"/>
      <c r="S9" s="342"/>
      <c r="T9" s="335"/>
      <c r="U9" s="350"/>
      <c r="V9" s="333"/>
      <c r="W9" s="342"/>
      <c r="X9" s="335"/>
      <c r="Y9" s="354"/>
      <c r="Z9" s="324">
        <f ca="1">SUM(B9+D9+F9+H9+J9+Z9+L9+N9+P9+R9+T9+V9+X9)/12</f>
        <v>0</v>
      </c>
      <c r="AA9" s="370">
        <f t="shared" ca="1" si="1"/>
        <v>0</v>
      </c>
      <c r="AB9" s="336"/>
      <c r="AC9" s="359"/>
    </row>
    <row r="10" spans="1:29" x14ac:dyDescent="0.25">
      <c r="A10" s="338" t="s">
        <v>53</v>
      </c>
      <c r="B10" s="339">
        <f>SUM(B5:B9)</f>
        <v>10</v>
      </c>
      <c r="C10" s="343">
        <f>SUM(C5:C9)</f>
        <v>275869</v>
      </c>
      <c r="D10" s="339">
        <f t="shared" ref="D10:AC10" si="2">SUM(D5:D9)</f>
        <v>0</v>
      </c>
      <c r="E10" s="343">
        <f t="shared" si="2"/>
        <v>324879</v>
      </c>
      <c r="F10" s="339">
        <f t="shared" si="2"/>
        <v>14</v>
      </c>
      <c r="G10" s="343">
        <f t="shared" si="2"/>
        <v>532971</v>
      </c>
      <c r="H10" s="339">
        <f t="shared" si="2"/>
        <v>4</v>
      </c>
      <c r="I10" s="343">
        <f t="shared" si="2"/>
        <v>80696</v>
      </c>
      <c r="J10" s="339">
        <f t="shared" si="2"/>
        <v>6</v>
      </c>
      <c r="K10" s="343">
        <f t="shared" si="2"/>
        <v>200785</v>
      </c>
      <c r="L10" s="339">
        <f t="shared" si="2"/>
        <v>5</v>
      </c>
      <c r="M10" s="343">
        <f t="shared" si="2"/>
        <v>161094</v>
      </c>
      <c r="N10" s="339">
        <f t="shared" si="2"/>
        <v>2</v>
      </c>
      <c r="O10" s="343">
        <f t="shared" si="2"/>
        <v>62970</v>
      </c>
      <c r="P10" s="339">
        <f t="shared" si="2"/>
        <v>0</v>
      </c>
      <c r="Q10" s="339">
        <f t="shared" si="2"/>
        <v>0</v>
      </c>
      <c r="R10" s="339">
        <f t="shared" si="2"/>
        <v>0</v>
      </c>
      <c r="S10" s="343">
        <f t="shared" si="2"/>
        <v>0</v>
      </c>
      <c r="T10" s="339">
        <f t="shared" si="2"/>
        <v>0</v>
      </c>
      <c r="U10" s="343">
        <f t="shared" si="2"/>
        <v>0</v>
      </c>
      <c r="V10" s="339">
        <f t="shared" si="2"/>
        <v>0</v>
      </c>
      <c r="W10" s="343">
        <f t="shared" si="2"/>
        <v>0</v>
      </c>
      <c r="X10" s="339">
        <f t="shared" si="2"/>
        <v>0</v>
      </c>
      <c r="Y10" s="343">
        <f t="shared" si="2"/>
        <v>0</v>
      </c>
      <c r="Z10" s="339">
        <f t="shared" ca="1" si="2"/>
        <v>0</v>
      </c>
      <c r="AA10" s="343">
        <f ca="1">SUM(AA5:AA9)</f>
        <v>0</v>
      </c>
      <c r="AB10" s="339">
        <f t="shared" si="2"/>
        <v>0</v>
      </c>
      <c r="AC10" s="343">
        <f t="shared" si="2"/>
        <v>0</v>
      </c>
    </row>
    <row r="11" spans="1:29" ht="18.75" x14ac:dyDescent="0.3">
      <c r="A11" s="1292" t="s">
        <v>408</v>
      </c>
      <c r="B11" s="1293"/>
      <c r="C11" s="1293"/>
      <c r="D11" s="1294"/>
      <c r="E11" s="1294"/>
      <c r="F11" s="1294"/>
      <c r="G11" s="1294"/>
      <c r="H11" s="1294"/>
      <c r="I11" s="1294"/>
      <c r="J11" s="1294"/>
      <c r="K11" s="1294"/>
      <c r="L11" s="1294"/>
      <c r="M11" s="1294"/>
      <c r="N11" s="1294"/>
      <c r="O11" s="1294"/>
      <c r="P11" s="1294"/>
      <c r="Q11" s="1294"/>
      <c r="R11" s="1294"/>
      <c r="S11" s="1294"/>
      <c r="T11" s="1294"/>
      <c r="U11" s="1294"/>
      <c r="V11" s="1294"/>
      <c r="W11" s="1294"/>
      <c r="X11" s="1294"/>
      <c r="Y11" s="1294"/>
      <c r="Z11" s="1294"/>
      <c r="AA11" s="1294"/>
      <c r="AB11" s="1294"/>
      <c r="AC11" s="1295"/>
    </row>
    <row r="12" spans="1:29" x14ac:dyDescent="0.25">
      <c r="A12" s="1280" t="s">
        <v>423</v>
      </c>
      <c r="B12" s="1283" t="s">
        <v>410</v>
      </c>
      <c r="C12" s="1283"/>
      <c r="D12" s="1284" t="s">
        <v>411</v>
      </c>
      <c r="E12" s="1291"/>
      <c r="F12" s="1283" t="s">
        <v>412</v>
      </c>
      <c r="G12" s="1283"/>
      <c r="H12" s="1284" t="s">
        <v>413</v>
      </c>
      <c r="I12" s="1291"/>
      <c r="J12" s="1283" t="s">
        <v>319</v>
      </c>
      <c r="K12" s="1283"/>
      <c r="L12" s="1282" t="s">
        <v>320</v>
      </c>
      <c r="M12" s="1282"/>
      <c r="N12" s="1283" t="s">
        <v>321</v>
      </c>
      <c r="O12" s="1283"/>
      <c r="P12" s="1282" t="s">
        <v>322</v>
      </c>
      <c r="Q12" s="1282"/>
      <c r="R12" s="1283" t="s">
        <v>323</v>
      </c>
      <c r="S12" s="1283"/>
      <c r="T12" s="1282" t="s">
        <v>324</v>
      </c>
      <c r="U12" s="1282"/>
      <c r="V12" s="1283" t="s">
        <v>325</v>
      </c>
      <c r="W12" s="1283"/>
      <c r="X12" s="1282" t="s">
        <v>326</v>
      </c>
      <c r="Y12" s="1284"/>
      <c r="Z12" s="1285" t="s">
        <v>424</v>
      </c>
      <c r="AA12" s="1286"/>
      <c r="AB12" s="1275" t="s">
        <v>425</v>
      </c>
      <c r="AC12" s="1276"/>
    </row>
    <row r="13" spans="1:29" x14ac:dyDescent="0.25">
      <c r="A13" s="1281"/>
      <c r="B13" s="314" t="s">
        <v>334</v>
      </c>
      <c r="C13" s="340" t="s">
        <v>109</v>
      </c>
      <c r="D13" s="315" t="s">
        <v>334</v>
      </c>
      <c r="E13" s="344" t="s">
        <v>109</v>
      </c>
      <c r="F13" s="314" t="s">
        <v>334</v>
      </c>
      <c r="G13" s="340" t="s">
        <v>109</v>
      </c>
      <c r="H13" s="315" t="s">
        <v>334</v>
      </c>
      <c r="I13" s="344" t="s">
        <v>109</v>
      </c>
      <c r="J13" s="314" t="s">
        <v>334</v>
      </c>
      <c r="K13" s="340" t="s">
        <v>109</v>
      </c>
      <c r="L13" s="315" t="s">
        <v>334</v>
      </c>
      <c r="M13" s="344" t="s">
        <v>109</v>
      </c>
      <c r="N13" s="314" t="s">
        <v>334</v>
      </c>
      <c r="O13" s="340" t="s">
        <v>109</v>
      </c>
      <c r="P13" s="315" t="s">
        <v>334</v>
      </c>
      <c r="Q13" s="344" t="s">
        <v>109</v>
      </c>
      <c r="R13" s="314" t="s">
        <v>334</v>
      </c>
      <c r="S13" s="340" t="s">
        <v>109</v>
      </c>
      <c r="T13" s="315" t="s">
        <v>334</v>
      </c>
      <c r="U13" s="344" t="s">
        <v>109</v>
      </c>
      <c r="V13" s="314" t="s">
        <v>334</v>
      </c>
      <c r="W13" s="340" t="s">
        <v>109</v>
      </c>
      <c r="X13" s="315" t="s">
        <v>334</v>
      </c>
      <c r="Y13" s="351" t="s">
        <v>109</v>
      </c>
      <c r="Z13" s="317" t="s">
        <v>334</v>
      </c>
      <c r="AA13" s="355" t="s">
        <v>109</v>
      </c>
      <c r="AB13" s="319" t="s">
        <v>334</v>
      </c>
      <c r="AC13" s="356" t="s">
        <v>109</v>
      </c>
    </row>
    <row r="14" spans="1:29" x14ac:dyDescent="0.25">
      <c r="A14" s="321" t="s">
        <v>426</v>
      </c>
      <c r="B14" s="322">
        <v>1</v>
      </c>
      <c r="C14" s="341">
        <v>8404</v>
      </c>
      <c r="D14" s="323" t="s">
        <v>432</v>
      </c>
      <c r="E14" s="345">
        <v>17092</v>
      </c>
      <c r="F14" s="322">
        <v>0</v>
      </c>
      <c r="G14" s="341">
        <v>0</v>
      </c>
      <c r="H14" s="172">
        <v>8</v>
      </c>
      <c r="I14" s="348">
        <v>65573</v>
      </c>
      <c r="J14" s="322">
        <v>3</v>
      </c>
      <c r="K14" s="341">
        <v>24259</v>
      </c>
      <c r="L14" s="172">
        <v>2</v>
      </c>
      <c r="M14" s="348">
        <v>17977</v>
      </c>
      <c r="N14" s="322">
        <v>0</v>
      </c>
      <c r="O14" s="341">
        <v>0</v>
      </c>
      <c r="P14" s="172"/>
      <c r="Q14" s="348"/>
      <c r="R14" s="322"/>
      <c r="S14" s="341"/>
      <c r="T14" s="172"/>
      <c r="U14" s="348"/>
      <c r="V14" s="322"/>
      <c r="W14" s="341"/>
      <c r="X14" s="172"/>
      <c r="Y14" s="352"/>
      <c r="Z14" s="324">
        <f>SUM(B14+D14+F14+H14+J14+L14+N14+P14+R14+T14+V14+X14)/12</f>
        <v>1.3333333333333333</v>
      </c>
      <c r="AA14" s="370">
        <f>SUM(C14+E14+G14+I14+K14+M14+O14+Q14+S14+U14+W14+Y14)/12</f>
        <v>11108.75</v>
      </c>
      <c r="AB14" s="325"/>
      <c r="AC14" s="357"/>
    </row>
    <row r="15" spans="1:29" x14ac:dyDescent="0.25">
      <c r="A15" s="327" t="s">
        <v>428</v>
      </c>
      <c r="B15" s="141">
        <v>0</v>
      </c>
      <c r="C15" s="231">
        <v>0</v>
      </c>
      <c r="D15" s="328" t="s">
        <v>429</v>
      </c>
      <c r="E15" s="346">
        <v>23126</v>
      </c>
      <c r="F15" s="141">
        <v>4</v>
      </c>
      <c r="G15" s="231">
        <v>34012</v>
      </c>
      <c r="H15" s="110">
        <v>7</v>
      </c>
      <c r="I15" s="349">
        <v>59681</v>
      </c>
      <c r="J15" s="141">
        <v>6</v>
      </c>
      <c r="K15" s="231">
        <v>41216</v>
      </c>
      <c r="L15" s="110">
        <v>3</v>
      </c>
      <c r="M15" s="349">
        <v>23729</v>
      </c>
      <c r="N15" s="141">
        <v>1</v>
      </c>
      <c r="O15" s="231">
        <v>8105</v>
      </c>
      <c r="P15" s="110"/>
      <c r="Q15" s="349"/>
      <c r="R15" s="141"/>
      <c r="S15" s="231"/>
      <c r="T15" s="110"/>
      <c r="U15" s="349"/>
      <c r="V15" s="141"/>
      <c r="W15" s="231"/>
      <c r="X15" s="110"/>
      <c r="Y15" s="353"/>
      <c r="Z15" s="324">
        <f t="shared" ref="Z15:Z18" si="3">SUM(B15+D15+F15+H15+J15+L15+N15+P15+R15+T15+V15+X15)/12</f>
        <v>2</v>
      </c>
      <c r="AA15" s="370">
        <f t="shared" ref="AA15:AA18" si="4">SUM(C15+E15+G15+I15+K15+M15+O15+Q15+S15+U15+W15+Y15)/12</f>
        <v>15822.416666666666</v>
      </c>
      <c r="AB15" s="330"/>
      <c r="AC15" s="358"/>
    </row>
    <row r="16" spans="1:29" x14ac:dyDescent="0.25">
      <c r="A16" s="327" t="s">
        <v>430</v>
      </c>
      <c r="B16" s="141">
        <v>3</v>
      </c>
      <c r="C16" s="231">
        <v>26106</v>
      </c>
      <c r="D16" s="328" t="s">
        <v>429</v>
      </c>
      <c r="E16" s="346">
        <v>22794</v>
      </c>
      <c r="F16" s="141">
        <v>7</v>
      </c>
      <c r="G16" s="231">
        <v>60774</v>
      </c>
      <c r="H16" s="110">
        <v>7</v>
      </c>
      <c r="I16" s="349">
        <v>62382</v>
      </c>
      <c r="J16" s="141">
        <v>3</v>
      </c>
      <c r="K16" s="231">
        <v>24745</v>
      </c>
      <c r="L16" s="110">
        <v>4</v>
      </c>
      <c r="M16" s="349">
        <v>37287</v>
      </c>
      <c r="N16" s="141"/>
      <c r="O16" s="231"/>
      <c r="P16" s="110"/>
      <c r="Q16" s="349"/>
      <c r="R16" s="141"/>
      <c r="S16" s="231"/>
      <c r="T16" s="110"/>
      <c r="U16" s="349"/>
      <c r="V16" s="141"/>
      <c r="W16" s="231"/>
      <c r="X16" s="110"/>
      <c r="Y16" s="353"/>
      <c r="Z16" s="324">
        <f t="shared" si="3"/>
        <v>2.25</v>
      </c>
      <c r="AA16" s="370">
        <f t="shared" si="4"/>
        <v>19507.333333333332</v>
      </c>
      <c r="AB16" s="330"/>
      <c r="AC16" s="358"/>
    </row>
    <row r="17" spans="1:29" x14ac:dyDescent="0.25">
      <c r="A17" s="327" t="s">
        <v>431</v>
      </c>
      <c r="B17" s="141">
        <v>2</v>
      </c>
      <c r="C17" s="231">
        <v>15079</v>
      </c>
      <c r="D17" s="328" t="s">
        <v>429</v>
      </c>
      <c r="E17" s="346">
        <v>26070</v>
      </c>
      <c r="F17" s="141">
        <v>5</v>
      </c>
      <c r="G17" s="231">
        <v>46752</v>
      </c>
      <c r="H17" s="110">
        <v>10</v>
      </c>
      <c r="I17" s="349">
        <v>82736</v>
      </c>
      <c r="J17" s="141">
        <v>5</v>
      </c>
      <c r="K17" s="231">
        <v>44585</v>
      </c>
      <c r="L17" s="110">
        <v>1</v>
      </c>
      <c r="M17" s="349">
        <v>9078</v>
      </c>
      <c r="N17" s="141"/>
      <c r="O17" s="231"/>
      <c r="P17" s="110"/>
      <c r="Q17" s="349"/>
      <c r="R17" s="141"/>
      <c r="S17" s="231"/>
      <c r="T17" s="110"/>
      <c r="U17" s="349"/>
      <c r="V17" s="141"/>
      <c r="W17" s="231"/>
      <c r="X17" s="110"/>
      <c r="Y17" s="353"/>
      <c r="Z17" s="324">
        <f t="shared" si="3"/>
        <v>2.1666666666666665</v>
      </c>
      <c r="AA17" s="370">
        <f t="shared" si="4"/>
        <v>18691.666666666668</v>
      </c>
      <c r="AB17" s="330"/>
      <c r="AC17" s="358"/>
    </row>
    <row r="18" spans="1:29" x14ac:dyDescent="0.25">
      <c r="A18" s="332" t="s">
        <v>433</v>
      </c>
      <c r="B18" s="333">
        <v>1</v>
      </c>
      <c r="C18" s="342">
        <v>7250</v>
      </c>
      <c r="D18" s="334" t="s">
        <v>432</v>
      </c>
      <c r="E18" s="347">
        <v>16260</v>
      </c>
      <c r="F18" s="333">
        <v>6</v>
      </c>
      <c r="G18" s="342">
        <v>53089</v>
      </c>
      <c r="H18" s="335">
        <v>3</v>
      </c>
      <c r="I18" s="350">
        <v>30918</v>
      </c>
      <c r="J18" s="333">
        <v>6</v>
      </c>
      <c r="K18" s="342">
        <v>61087</v>
      </c>
      <c r="L18" s="335">
        <v>4</v>
      </c>
      <c r="M18" s="350">
        <v>31279</v>
      </c>
      <c r="N18" s="333"/>
      <c r="O18" s="342"/>
      <c r="P18" s="335"/>
      <c r="Q18" s="350"/>
      <c r="R18" s="333"/>
      <c r="S18" s="342"/>
      <c r="T18" s="335"/>
      <c r="U18" s="350"/>
      <c r="V18" s="333"/>
      <c r="W18" s="342"/>
      <c r="X18" s="335"/>
      <c r="Y18" s="354"/>
      <c r="Z18" s="324">
        <f t="shared" si="3"/>
        <v>1.8333333333333333</v>
      </c>
      <c r="AA18" s="370">
        <f t="shared" si="4"/>
        <v>16656.916666666668</v>
      </c>
      <c r="AB18" s="336"/>
      <c r="AC18" s="359"/>
    </row>
    <row r="19" spans="1:29" x14ac:dyDescent="0.25">
      <c r="A19" s="338" t="s">
        <v>53</v>
      </c>
      <c r="B19" s="339">
        <f>SUM(B14:B18)</f>
        <v>7</v>
      </c>
      <c r="C19" s="343">
        <f>SUM(C14:C18)</f>
        <v>56839</v>
      </c>
      <c r="D19" s="339">
        <f t="shared" ref="D19" si="5">SUM(D14:D18)</f>
        <v>0</v>
      </c>
      <c r="E19" s="343">
        <f t="shared" ref="E19" si="6">SUM(E14:E18)</f>
        <v>105342</v>
      </c>
      <c r="F19" s="339">
        <f t="shared" ref="F19" si="7">SUM(F14:F18)</f>
        <v>22</v>
      </c>
      <c r="G19" s="343">
        <f t="shared" ref="G19" si="8">SUM(G14:G18)</f>
        <v>194627</v>
      </c>
      <c r="H19" s="339">
        <f t="shared" ref="H19" si="9">SUM(H14:H18)</f>
        <v>35</v>
      </c>
      <c r="I19" s="343">
        <f t="shared" ref="I19" si="10">SUM(I14:I18)</f>
        <v>301290</v>
      </c>
      <c r="J19" s="339">
        <f t="shared" ref="J19" si="11">SUM(J14:J18)</f>
        <v>23</v>
      </c>
      <c r="K19" s="343">
        <f t="shared" ref="K19" si="12">SUM(K14:K18)</f>
        <v>195892</v>
      </c>
      <c r="L19" s="339">
        <f t="shared" ref="L19" si="13">SUM(L14:L18)</f>
        <v>14</v>
      </c>
      <c r="M19" s="343">
        <f t="shared" ref="M19" si="14">SUM(M14:M18)</f>
        <v>119350</v>
      </c>
      <c r="N19" s="339">
        <f t="shared" ref="N19" si="15">SUM(N14:N18)</f>
        <v>1</v>
      </c>
      <c r="O19" s="343">
        <f t="shared" ref="O19" si="16">SUM(O14:O18)</f>
        <v>8105</v>
      </c>
      <c r="P19" s="339">
        <f t="shared" ref="P19" si="17">SUM(P14:P18)</f>
        <v>0</v>
      </c>
      <c r="Q19" s="339">
        <f t="shared" ref="Q19" si="18">SUM(Q14:Q18)</f>
        <v>0</v>
      </c>
      <c r="R19" s="339">
        <f t="shared" ref="R19" si="19">SUM(R14:R18)</f>
        <v>0</v>
      </c>
      <c r="S19" s="343">
        <f t="shared" ref="S19" si="20">SUM(S14:S18)</f>
        <v>0</v>
      </c>
      <c r="T19" s="339">
        <f t="shared" ref="T19" si="21">SUM(T14:T18)</f>
        <v>0</v>
      </c>
      <c r="U19" s="343">
        <f t="shared" ref="U19" si="22">SUM(U14:U18)</f>
        <v>0</v>
      </c>
      <c r="V19" s="339">
        <f t="shared" ref="V19" si="23">SUM(V14:V18)</f>
        <v>0</v>
      </c>
      <c r="W19" s="343">
        <f t="shared" ref="W19" si="24">SUM(W14:W18)</f>
        <v>0</v>
      </c>
      <c r="X19" s="339">
        <f t="shared" ref="X19" si="25">SUM(X14:X18)</f>
        <v>0</v>
      </c>
      <c r="Y19" s="343">
        <f t="shared" ref="Y19" si="26">SUM(Y14:Y18)</f>
        <v>0</v>
      </c>
      <c r="Z19" s="371">
        <f>SUM(Z14:Z18)</f>
        <v>9.5833333333333339</v>
      </c>
      <c r="AA19" s="343">
        <f>SUM(AA14:AA18)</f>
        <v>81787.083333333343</v>
      </c>
      <c r="AB19" s="339">
        <f t="shared" ref="AB19" si="27">SUM(AB14:AB18)</f>
        <v>0</v>
      </c>
      <c r="AC19" s="343">
        <f t="shared" ref="AC19" si="28">SUM(AC14:AC18)</f>
        <v>0</v>
      </c>
    </row>
    <row r="20" spans="1:29" ht="18.75" x14ac:dyDescent="0.3">
      <c r="A20" s="1287" t="s">
        <v>53</v>
      </c>
      <c r="B20" s="1288"/>
      <c r="C20" s="1288"/>
      <c r="D20" s="1289"/>
      <c r="E20" s="1289"/>
      <c r="F20" s="1289"/>
      <c r="G20" s="1289"/>
      <c r="H20" s="1289"/>
      <c r="I20" s="1289"/>
      <c r="J20" s="1289"/>
      <c r="K20" s="1289"/>
      <c r="L20" s="1289"/>
      <c r="M20" s="1289"/>
      <c r="N20" s="1289"/>
      <c r="O20" s="1289"/>
      <c r="P20" s="1289"/>
      <c r="Q20" s="1289"/>
      <c r="R20" s="1289"/>
      <c r="S20" s="1289"/>
      <c r="T20" s="1289"/>
      <c r="U20" s="1289"/>
      <c r="V20" s="1289"/>
      <c r="W20" s="1289"/>
      <c r="X20" s="1289"/>
      <c r="Y20" s="1289"/>
      <c r="Z20" s="1289"/>
      <c r="AA20" s="1289"/>
      <c r="AB20" s="1289"/>
      <c r="AC20" s="1290"/>
    </row>
    <row r="21" spans="1:29" x14ac:dyDescent="0.25">
      <c r="A21" s="1280" t="s">
        <v>423</v>
      </c>
      <c r="B21" s="1283" t="s">
        <v>410</v>
      </c>
      <c r="C21" s="1283"/>
      <c r="D21" s="1284" t="s">
        <v>411</v>
      </c>
      <c r="E21" s="1291"/>
      <c r="F21" s="1283" t="s">
        <v>412</v>
      </c>
      <c r="G21" s="1283"/>
      <c r="H21" s="1284" t="s">
        <v>413</v>
      </c>
      <c r="I21" s="1291"/>
      <c r="J21" s="1283" t="s">
        <v>319</v>
      </c>
      <c r="K21" s="1283"/>
      <c r="L21" s="1282" t="s">
        <v>320</v>
      </c>
      <c r="M21" s="1282"/>
      <c r="N21" s="1283" t="s">
        <v>321</v>
      </c>
      <c r="O21" s="1283"/>
      <c r="P21" s="1282" t="s">
        <v>322</v>
      </c>
      <c r="Q21" s="1282"/>
      <c r="R21" s="1283" t="s">
        <v>323</v>
      </c>
      <c r="S21" s="1283"/>
      <c r="T21" s="1282" t="s">
        <v>324</v>
      </c>
      <c r="U21" s="1282"/>
      <c r="V21" s="1283" t="s">
        <v>325</v>
      </c>
      <c r="W21" s="1283"/>
      <c r="X21" s="1282" t="s">
        <v>326</v>
      </c>
      <c r="Y21" s="1284"/>
      <c r="Z21" s="1285" t="s">
        <v>424</v>
      </c>
      <c r="AA21" s="1286"/>
      <c r="AB21" s="1275" t="s">
        <v>425</v>
      </c>
      <c r="AC21" s="1276"/>
    </row>
    <row r="22" spans="1:29" x14ac:dyDescent="0.25">
      <c r="A22" s="1281"/>
      <c r="B22" s="314" t="s">
        <v>334</v>
      </c>
      <c r="C22" s="314" t="s">
        <v>109</v>
      </c>
      <c r="D22" s="315" t="s">
        <v>334</v>
      </c>
      <c r="E22" s="315" t="s">
        <v>109</v>
      </c>
      <c r="F22" s="314" t="s">
        <v>334</v>
      </c>
      <c r="G22" s="314" t="s">
        <v>109</v>
      </c>
      <c r="H22" s="315" t="s">
        <v>334</v>
      </c>
      <c r="I22" s="315" t="s">
        <v>109</v>
      </c>
      <c r="J22" s="314" t="s">
        <v>334</v>
      </c>
      <c r="K22" s="314" t="s">
        <v>109</v>
      </c>
      <c r="L22" s="315" t="s">
        <v>334</v>
      </c>
      <c r="M22" s="315" t="s">
        <v>109</v>
      </c>
      <c r="N22" s="314" t="s">
        <v>334</v>
      </c>
      <c r="O22" s="314" t="s">
        <v>109</v>
      </c>
      <c r="P22" s="315" t="s">
        <v>334</v>
      </c>
      <c r="Q22" s="315" t="s">
        <v>109</v>
      </c>
      <c r="R22" s="314" t="s">
        <v>334</v>
      </c>
      <c r="S22" s="314" t="s">
        <v>109</v>
      </c>
      <c r="T22" s="315" t="s">
        <v>334</v>
      </c>
      <c r="U22" s="315" t="s">
        <v>109</v>
      </c>
      <c r="V22" s="314" t="s">
        <v>334</v>
      </c>
      <c r="W22" s="314" t="s">
        <v>109</v>
      </c>
      <c r="X22" s="315" t="s">
        <v>334</v>
      </c>
      <c r="Y22" s="316" t="s">
        <v>109</v>
      </c>
      <c r="Z22" s="317" t="s">
        <v>334</v>
      </c>
      <c r="AA22" s="318" t="s">
        <v>109</v>
      </c>
      <c r="AB22" s="319" t="s">
        <v>334</v>
      </c>
      <c r="AC22" s="320" t="s">
        <v>109</v>
      </c>
    </row>
    <row r="23" spans="1:29" x14ac:dyDescent="0.25">
      <c r="A23" s="321" t="s">
        <v>426</v>
      </c>
      <c r="B23" s="322">
        <f t="shared" ref="B23:Y23" si="29">SUM(B5+B14)</f>
        <v>2</v>
      </c>
      <c r="C23" s="341">
        <f t="shared" si="29"/>
        <v>44604</v>
      </c>
      <c r="D23" s="172">
        <f t="shared" si="29"/>
        <v>2</v>
      </c>
      <c r="E23" s="348">
        <f t="shared" si="29"/>
        <v>18092</v>
      </c>
      <c r="F23" s="322">
        <f t="shared" si="29"/>
        <v>3</v>
      </c>
      <c r="G23" s="341">
        <f t="shared" si="29"/>
        <v>108266</v>
      </c>
      <c r="H23" s="172">
        <f t="shared" si="29"/>
        <v>9</v>
      </c>
      <c r="I23" s="348">
        <f t="shared" si="29"/>
        <v>87372</v>
      </c>
      <c r="J23" s="322">
        <f t="shared" si="29"/>
        <v>4</v>
      </c>
      <c r="K23" s="341">
        <f t="shared" si="29"/>
        <v>44178</v>
      </c>
      <c r="L23" s="172">
        <f t="shared" si="29"/>
        <v>4</v>
      </c>
      <c r="M23" s="348">
        <f t="shared" si="29"/>
        <v>74946</v>
      </c>
      <c r="N23" s="322">
        <f t="shared" si="29"/>
        <v>2</v>
      </c>
      <c r="O23" s="341">
        <f t="shared" si="29"/>
        <v>62970</v>
      </c>
      <c r="P23" s="172">
        <f t="shared" si="29"/>
        <v>0</v>
      </c>
      <c r="Q23" s="348">
        <f t="shared" si="29"/>
        <v>0</v>
      </c>
      <c r="R23" s="322">
        <f t="shared" si="29"/>
        <v>0</v>
      </c>
      <c r="S23" s="341">
        <f t="shared" si="29"/>
        <v>0</v>
      </c>
      <c r="T23" s="172">
        <f t="shared" si="29"/>
        <v>0</v>
      </c>
      <c r="U23" s="348">
        <f t="shared" si="29"/>
        <v>0</v>
      </c>
      <c r="V23" s="322">
        <f t="shared" si="29"/>
        <v>0</v>
      </c>
      <c r="W23" s="341">
        <f t="shared" si="29"/>
        <v>0</v>
      </c>
      <c r="X23" s="172">
        <f t="shared" si="29"/>
        <v>0</v>
      </c>
      <c r="Y23" s="348">
        <f t="shared" si="29"/>
        <v>0</v>
      </c>
      <c r="Z23" s="324">
        <f>SUM(B23+D23+F23+H23+J23+L23+N23+P23+R23+T23+V23+X23)/12</f>
        <v>2.1666666666666665</v>
      </c>
      <c r="AA23" s="324">
        <f>SUM(C23+E23+G23+I23+K23+M23+O23+Q23+S23+U23+W23+Y23)/12</f>
        <v>36702.333333333336</v>
      </c>
      <c r="AB23" s="325"/>
      <c r="AC23" s="326"/>
    </row>
    <row r="24" spans="1:29" x14ac:dyDescent="0.25">
      <c r="A24" s="327" t="s">
        <v>428</v>
      </c>
      <c r="B24" s="322">
        <f t="shared" ref="B24:Y24" si="30">SUM(B6+B15)</f>
        <v>1</v>
      </c>
      <c r="C24" s="341">
        <f t="shared" si="30"/>
        <v>25579</v>
      </c>
      <c r="D24" s="172">
        <f t="shared" si="30"/>
        <v>6</v>
      </c>
      <c r="E24" s="348">
        <f t="shared" si="30"/>
        <v>146737</v>
      </c>
      <c r="F24" s="322">
        <f t="shared" si="30"/>
        <v>8</v>
      </c>
      <c r="G24" s="341">
        <f t="shared" si="30"/>
        <v>231361</v>
      </c>
      <c r="H24" s="172">
        <f t="shared" si="30"/>
        <v>8</v>
      </c>
      <c r="I24" s="348">
        <f t="shared" si="30"/>
        <v>79148</v>
      </c>
      <c r="J24" s="322">
        <f t="shared" si="30"/>
        <v>8</v>
      </c>
      <c r="K24" s="341">
        <f t="shared" si="30"/>
        <v>97832</v>
      </c>
      <c r="L24" s="172">
        <f t="shared" si="30"/>
        <v>3</v>
      </c>
      <c r="M24" s="348">
        <f t="shared" si="30"/>
        <v>24479</v>
      </c>
      <c r="N24" s="322">
        <f t="shared" si="30"/>
        <v>1</v>
      </c>
      <c r="O24" s="341">
        <f t="shared" si="30"/>
        <v>8105</v>
      </c>
      <c r="P24" s="172">
        <f t="shared" si="30"/>
        <v>0</v>
      </c>
      <c r="Q24" s="348">
        <f t="shared" si="30"/>
        <v>0</v>
      </c>
      <c r="R24" s="322">
        <f t="shared" si="30"/>
        <v>0</v>
      </c>
      <c r="S24" s="341">
        <f t="shared" si="30"/>
        <v>0</v>
      </c>
      <c r="T24" s="172">
        <f t="shared" si="30"/>
        <v>0</v>
      </c>
      <c r="U24" s="348">
        <f t="shared" si="30"/>
        <v>0</v>
      </c>
      <c r="V24" s="322">
        <f t="shared" si="30"/>
        <v>0</v>
      </c>
      <c r="W24" s="341">
        <f t="shared" si="30"/>
        <v>0</v>
      </c>
      <c r="X24" s="172">
        <f t="shared" si="30"/>
        <v>0</v>
      </c>
      <c r="Y24" s="348">
        <f t="shared" si="30"/>
        <v>0</v>
      </c>
      <c r="Z24" s="324">
        <f t="shared" ref="Z24:Z27" si="31">SUM(B24+D24+F24+H24+J24+L24+N24+P24+R24+T24+V24+X24)/12</f>
        <v>2.9166666666666665</v>
      </c>
      <c r="AA24" s="324">
        <f t="shared" ref="AA24:AA26" si="32">SUM(C24+E24+G24+I24+K24+M24+O24+Q24+S24+U24+W24+Y24)/12</f>
        <v>51103.416666666664</v>
      </c>
      <c r="AB24" s="330"/>
      <c r="AC24" s="331"/>
    </row>
    <row r="25" spans="1:29" x14ac:dyDescent="0.25">
      <c r="A25" s="327" t="s">
        <v>430</v>
      </c>
      <c r="B25" s="322">
        <f t="shared" ref="B25:Y25" si="33">SUM(B7+B16)</f>
        <v>4</v>
      </c>
      <c r="C25" s="341">
        <f t="shared" si="33"/>
        <v>64977</v>
      </c>
      <c r="D25" s="172">
        <f t="shared" si="33"/>
        <v>6</v>
      </c>
      <c r="E25" s="348">
        <f t="shared" si="33"/>
        <v>117825</v>
      </c>
      <c r="F25" s="322">
        <f t="shared" si="33"/>
        <v>11</v>
      </c>
      <c r="G25" s="341">
        <f t="shared" si="33"/>
        <v>227766</v>
      </c>
      <c r="H25" s="172">
        <f t="shared" si="33"/>
        <v>8</v>
      </c>
      <c r="I25" s="348">
        <f t="shared" si="33"/>
        <v>78307</v>
      </c>
      <c r="J25" s="322">
        <f t="shared" si="33"/>
        <v>3</v>
      </c>
      <c r="K25" s="341">
        <f t="shared" si="33"/>
        <v>24745</v>
      </c>
      <c r="L25" s="172">
        <f t="shared" si="33"/>
        <v>5</v>
      </c>
      <c r="M25" s="348">
        <f t="shared" si="33"/>
        <v>87287</v>
      </c>
      <c r="N25" s="322">
        <f t="shared" si="33"/>
        <v>0</v>
      </c>
      <c r="O25" s="341">
        <f t="shared" si="33"/>
        <v>0</v>
      </c>
      <c r="P25" s="172">
        <f t="shared" si="33"/>
        <v>0</v>
      </c>
      <c r="Q25" s="348">
        <f t="shared" si="33"/>
        <v>0</v>
      </c>
      <c r="R25" s="322">
        <f t="shared" si="33"/>
        <v>0</v>
      </c>
      <c r="S25" s="341">
        <f t="shared" si="33"/>
        <v>0</v>
      </c>
      <c r="T25" s="172">
        <f t="shared" si="33"/>
        <v>0</v>
      </c>
      <c r="U25" s="348">
        <f t="shared" si="33"/>
        <v>0</v>
      </c>
      <c r="V25" s="322">
        <f t="shared" si="33"/>
        <v>0</v>
      </c>
      <c r="W25" s="341">
        <f t="shared" si="33"/>
        <v>0</v>
      </c>
      <c r="X25" s="172">
        <f t="shared" si="33"/>
        <v>0</v>
      </c>
      <c r="Y25" s="348">
        <f t="shared" si="33"/>
        <v>0</v>
      </c>
      <c r="Z25" s="324">
        <f t="shared" si="31"/>
        <v>3.0833333333333335</v>
      </c>
      <c r="AA25" s="324">
        <f t="shared" si="32"/>
        <v>50075.583333333336</v>
      </c>
      <c r="AB25" s="330"/>
      <c r="AC25" s="331"/>
    </row>
    <row r="26" spans="1:29" x14ac:dyDescent="0.25">
      <c r="A26" s="327" t="s">
        <v>431</v>
      </c>
      <c r="B26" s="322">
        <f t="shared" ref="B26:Y26" si="34">SUM(B8+B17)</f>
        <v>6</v>
      </c>
      <c r="C26" s="341">
        <f t="shared" si="34"/>
        <v>105378</v>
      </c>
      <c r="D26" s="172">
        <f t="shared" si="34"/>
        <v>5</v>
      </c>
      <c r="E26" s="348">
        <f t="shared" si="34"/>
        <v>74091</v>
      </c>
      <c r="F26" s="322">
        <f t="shared" si="34"/>
        <v>7</v>
      </c>
      <c r="G26" s="341">
        <f t="shared" si="34"/>
        <v>77164</v>
      </c>
      <c r="H26" s="172">
        <f t="shared" si="34"/>
        <v>10</v>
      </c>
      <c r="I26" s="348">
        <f t="shared" si="34"/>
        <v>83036</v>
      </c>
      <c r="J26" s="322">
        <f t="shared" si="34"/>
        <v>5</v>
      </c>
      <c r="K26" s="341">
        <f t="shared" si="34"/>
        <v>44585</v>
      </c>
      <c r="L26" s="172">
        <f t="shared" si="34"/>
        <v>2</v>
      </c>
      <c r="M26" s="348">
        <f t="shared" si="34"/>
        <v>47863</v>
      </c>
      <c r="N26" s="322">
        <f t="shared" si="34"/>
        <v>0</v>
      </c>
      <c r="O26" s="341">
        <f t="shared" si="34"/>
        <v>0</v>
      </c>
      <c r="P26" s="172">
        <f t="shared" si="34"/>
        <v>0</v>
      </c>
      <c r="Q26" s="348">
        <f t="shared" si="34"/>
        <v>0</v>
      </c>
      <c r="R26" s="322">
        <f t="shared" si="34"/>
        <v>0</v>
      </c>
      <c r="S26" s="341">
        <f t="shared" si="34"/>
        <v>0</v>
      </c>
      <c r="T26" s="172">
        <f t="shared" si="34"/>
        <v>0</v>
      </c>
      <c r="U26" s="348">
        <f t="shared" si="34"/>
        <v>0</v>
      </c>
      <c r="V26" s="322">
        <f t="shared" si="34"/>
        <v>0</v>
      </c>
      <c r="W26" s="341">
        <f t="shared" si="34"/>
        <v>0</v>
      </c>
      <c r="X26" s="172">
        <f t="shared" si="34"/>
        <v>0</v>
      </c>
      <c r="Y26" s="348">
        <f t="shared" si="34"/>
        <v>0</v>
      </c>
      <c r="Z26" s="324">
        <f t="shared" si="31"/>
        <v>2.9166666666666665</v>
      </c>
      <c r="AA26" s="324">
        <f t="shared" si="32"/>
        <v>36009.75</v>
      </c>
      <c r="AB26" s="330"/>
      <c r="AC26" s="331"/>
    </row>
    <row r="27" spans="1:29" x14ac:dyDescent="0.25">
      <c r="A27" s="332" t="s">
        <v>433</v>
      </c>
      <c r="B27" s="364">
        <f t="shared" ref="B27:Y27" si="35">SUM(B9+B18)</f>
        <v>4</v>
      </c>
      <c r="C27" s="365">
        <f t="shared" si="35"/>
        <v>92170</v>
      </c>
      <c r="D27" s="366">
        <f t="shared" si="35"/>
        <v>4</v>
      </c>
      <c r="E27" s="367">
        <f t="shared" si="35"/>
        <v>73476</v>
      </c>
      <c r="F27" s="364">
        <f t="shared" si="35"/>
        <v>7</v>
      </c>
      <c r="G27" s="365">
        <f t="shared" si="35"/>
        <v>83041</v>
      </c>
      <c r="H27" s="366">
        <f t="shared" si="35"/>
        <v>4</v>
      </c>
      <c r="I27" s="367">
        <f t="shared" si="35"/>
        <v>54123</v>
      </c>
      <c r="J27" s="364">
        <f t="shared" si="35"/>
        <v>9</v>
      </c>
      <c r="K27" s="365">
        <f t="shared" si="35"/>
        <v>185337</v>
      </c>
      <c r="L27" s="366">
        <f t="shared" si="35"/>
        <v>5</v>
      </c>
      <c r="M27" s="367">
        <f t="shared" si="35"/>
        <v>45869</v>
      </c>
      <c r="N27" s="364">
        <f t="shared" si="35"/>
        <v>0</v>
      </c>
      <c r="O27" s="365">
        <f t="shared" si="35"/>
        <v>0</v>
      </c>
      <c r="P27" s="366">
        <f t="shared" si="35"/>
        <v>0</v>
      </c>
      <c r="Q27" s="367">
        <f t="shared" si="35"/>
        <v>0</v>
      </c>
      <c r="R27" s="364">
        <f t="shared" si="35"/>
        <v>0</v>
      </c>
      <c r="S27" s="365">
        <f t="shared" si="35"/>
        <v>0</v>
      </c>
      <c r="T27" s="366">
        <f t="shared" si="35"/>
        <v>0</v>
      </c>
      <c r="U27" s="367">
        <f t="shared" si="35"/>
        <v>0</v>
      </c>
      <c r="V27" s="364">
        <f t="shared" si="35"/>
        <v>0</v>
      </c>
      <c r="W27" s="365">
        <f t="shared" si="35"/>
        <v>0</v>
      </c>
      <c r="X27" s="366">
        <f t="shared" si="35"/>
        <v>0</v>
      </c>
      <c r="Y27" s="367">
        <f t="shared" si="35"/>
        <v>0</v>
      </c>
      <c r="Z27" s="324">
        <f t="shared" si="31"/>
        <v>2.75</v>
      </c>
      <c r="AA27" s="324">
        <f>SUM(C27+E27+G27+I27+K27+M27+O27+Q27+S27+U27+W27+Y27)/12</f>
        <v>44501.333333333336</v>
      </c>
      <c r="AB27" s="336"/>
      <c r="AC27" s="337"/>
    </row>
    <row r="28" spans="1:29" x14ac:dyDescent="0.25">
      <c r="A28" s="360" t="s">
        <v>53</v>
      </c>
      <c r="B28" s="368">
        <f t="shared" ref="B28:Y28" si="36">SUM(B10+B19)</f>
        <v>17</v>
      </c>
      <c r="C28" s="369">
        <f t="shared" si="36"/>
        <v>332708</v>
      </c>
      <c r="D28" s="368">
        <f t="shared" si="36"/>
        <v>0</v>
      </c>
      <c r="E28" s="369">
        <f t="shared" si="36"/>
        <v>430221</v>
      </c>
      <c r="F28" s="368">
        <f t="shared" si="36"/>
        <v>36</v>
      </c>
      <c r="G28" s="369">
        <f t="shared" si="36"/>
        <v>727598</v>
      </c>
      <c r="H28" s="368">
        <f t="shared" si="36"/>
        <v>39</v>
      </c>
      <c r="I28" s="369">
        <f t="shared" si="36"/>
        <v>381986</v>
      </c>
      <c r="J28" s="368">
        <f t="shared" si="36"/>
        <v>29</v>
      </c>
      <c r="K28" s="369">
        <f t="shared" si="36"/>
        <v>396677</v>
      </c>
      <c r="L28" s="368">
        <f t="shared" si="36"/>
        <v>19</v>
      </c>
      <c r="M28" s="369">
        <f t="shared" si="36"/>
        <v>280444</v>
      </c>
      <c r="N28" s="368">
        <f t="shared" si="36"/>
        <v>3</v>
      </c>
      <c r="O28" s="369">
        <f t="shared" si="36"/>
        <v>71075</v>
      </c>
      <c r="P28" s="368">
        <f t="shared" si="36"/>
        <v>0</v>
      </c>
      <c r="Q28" s="369">
        <f t="shared" si="36"/>
        <v>0</v>
      </c>
      <c r="R28" s="368">
        <f t="shared" si="36"/>
        <v>0</v>
      </c>
      <c r="S28" s="369">
        <f t="shared" si="36"/>
        <v>0</v>
      </c>
      <c r="T28" s="368">
        <f t="shared" si="36"/>
        <v>0</v>
      </c>
      <c r="U28" s="369">
        <f t="shared" si="36"/>
        <v>0</v>
      </c>
      <c r="V28" s="368">
        <f t="shared" si="36"/>
        <v>0</v>
      </c>
      <c r="W28" s="369">
        <f t="shared" si="36"/>
        <v>0</v>
      </c>
      <c r="X28" s="368">
        <f t="shared" si="36"/>
        <v>0</v>
      </c>
      <c r="Y28" s="369">
        <f t="shared" si="36"/>
        <v>0</v>
      </c>
      <c r="Z28" s="361">
        <f>SUM(Z23:Z27)</f>
        <v>13.833333333333332</v>
      </c>
      <c r="AA28" s="372">
        <f>SUM(AA23:AA27)</f>
        <v>218392.41666666669</v>
      </c>
      <c r="AB28" s="362"/>
      <c r="AC28" s="363"/>
    </row>
  </sheetData>
  <mergeCells count="49">
    <mergeCell ref="A11:AC11"/>
    <mergeCell ref="A2:AC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X12:Y12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F21:G21"/>
    <mergeCell ref="H21:I21"/>
    <mergeCell ref="J21:K21"/>
    <mergeCell ref="L21:M21"/>
    <mergeCell ref="N21:O21"/>
    <mergeCell ref="AB21:AC21"/>
    <mergeCell ref="A1:AC1"/>
    <mergeCell ref="A3:A4"/>
    <mergeCell ref="A12:A13"/>
    <mergeCell ref="A21:A22"/>
    <mergeCell ref="P21:Q21"/>
    <mergeCell ref="R21:S21"/>
    <mergeCell ref="T21:U21"/>
    <mergeCell ref="V21:W21"/>
    <mergeCell ref="X21:Y21"/>
    <mergeCell ref="Z21:AA21"/>
    <mergeCell ref="Z12:AA12"/>
    <mergeCell ref="AB12:AC12"/>
    <mergeCell ref="A20:AC20"/>
    <mergeCell ref="B21:C21"/>
    <mergeCell ref="D21:E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C61022-279A-48F5-A376-287F81E1DBF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Lead Source</vt:lpstr>
      <vt:lpstr>Marketing</vt:lpstr>
      <vt:lpstr>Appts By Salesperson</vt:lpstr>
      <vt:lpstr>Monthly Totals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Weekly Check</vt:lpstr>
      <vt:lpstr>Monthly Review</vt:lpstr>
      <vt:lpstr>Close Ratio</vt:lpstr>
      <vt:lpstr>Tech Sales</vt:lpstr>
      <vt:lpstr>Trending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Gemma</dc:creator>
  <cp:keywords/>
  <dc:description/>
  <cp:lastModifiedBy>Aztec  Office 7</cp:lastModifiedBy>
  <cp:revision/>
  <dcterms:created xsi:type="dcterms:W3CDTF">2024-01-05T22:44:12Z</dcterms:created>
  <dcterms:modified xsi:type="dcterms:W3CDTF">2024-07-17T05:07:00Z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{B7C61022-279A-48F5-A376-287F81E1DBF8}</vt:lpwstr>
  </property>
</Properties>
</file>