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johnson-hall/Documents/ContraceptionPaper/"/>
    </mc:Choice>
  </mc:AlternateContent>
  <xr:revisionPtr revIDLastSave="0" documentId="8_{77A75D41-3144-7141-B563-D4D35D3FE451}" xr6:coauthVersionLast="47" xr6:coauthVersionMax="47" xr10:uidLastSave="{00000000-0000-0000-0000-000000000000}"/>
  <bookViews>
    <workbookView xWindow="14400" yWindow="0" windowWidth="14400" windowHeight="18000" xr2:uid="{00000000-000D-0000-FFFF-FFFF00000000}"/>
  </bookViews>
  <sheets>
    <sheet name="Raw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Q10" i="1"/>
  <c r="P11" i="1"/>
  <c r="Q11" i="1"/>
  <c r="P12" i="1"/>
  <c r="Q12" i="1"/>
  <c r="Q9" i="1"/>
  <c r="P9" i="1"/>
  <c r="D25" i="1"/>
  <c r="C19" i="1"/>
  <c r="D21" i="1"/>
  <c r="D20" i="1"/>
  <c r="D19" i="1"/>
  <c r="H14" i="1"/>
  <c r="H10" i="1"/>
  <c r="H11" i="1"/>
  <c r="H12" i="1"/>
  <c r="H9" i="1"/>
  <c r="F14" i="1"/>
  <c r="F10" i="1"/>
  <c r="F11" i="1"/>
  <c r="F12" i="1"/>
  <c r="F9" i="1"/>
  <c r="E14" i="1"/>
  <c r="E10" i="1"/>
  <c r="E11" i="1"/>
  <c r="E12" i="1"/>
  <c r="E9" i="1"/>
  <c r="D14" i="1"/>
  <c r="D10" i="1"/>
  <c r="D11" i="1"/>
  <c r="D12" i="1"/>
  <c r="D9" i="1"/>
  <c r="AE6" i="1"/>
  <c r="AE5" i="1"/>
  <c r="AE4" i="1"/>
  <c r="AC6" i="1"/>
  <c r="AC5" i="1"/>
  <c r="AC4" i="1"/>
  <c r="AA6" i="1"/>
  <c r="AA5" i="1"/>
  <c r="AA4" i="1"/>
  <c r="Y6" i="1"/>
  <c r="Y5" i="1"/>
  <c r="Y4" i="1"/>
  <c r="W6" i="1"/>
  <c r="W5" i="1"/>
  <c r="W4" i="1"/>
  <c r="U6" i="1"/>
  <c r="U5" i="1"/>
  <c r="U4" i="1"/>
  <c r="S4" i="1"/>
  <c r="S5" i="1"/>
  <c r="S6" i="1"/>
  <c r="Q6" i="1"/>
  <c r="Q5" i="1"/>
  <c r="Q4" i="1"/>
  <c r="O6" i="1"/>
  <c r="O5" i="1"/>
  <c r="O4" i="1"/>
  <c r="M6" i="1"/>
  <c r="M5" i="1"/>
  <c r="M4" i="1"/>
  <c r="K6" i="1"/>
  <c r="K5" i="1"/>
  <c r="K4" i="1"/>
  <c r="I6" i="1"/>
  <c r="I5" i="1"/>
  <c r="I4" i="1"/>
  <c r="G6" i="1"/>
  <c r="G5" i="1"/>
  <c r="G4" i="1"/>
  <c r="E5" i="1"/>
  <c r="E6" i="1"/>
  <c r="E4" i="1"/>
  <c r="C5" i="1"/>
  <c r="C6" i="1"/>
  <c r="C4" i="1"/>
</calcChain>
</file>

<file path=xl/sharedStrings.xml><?xml version="1.0" encoding="utf-8"?>
<sst xmlns="http://schemas.openxmlformats.org/spreadsheetml/2006/main" count="50" uniqueCount="24">
  <si>
    <t>Timeframes</t>
  </si>
  <si>
    <t>ALL CONTRACEPTION</t>
  </si>
  <si>
    <t>All LARC</t>
  </si>
  <si>
    <t>IUS</t>
  </si>
  <si>
    <t>IUD</t>
  </si>
  <si>
    <t>Implant</t>
  </si>
  <si>
    <t>Injection</t>
  </si>
  <si>
    <t>All Oral</t>
  </si>
  <si>
    <t>COCP</t>
  </si>
  <si>
    <t>POP</t>
  </si>
  <si>
    <t>All Other</t>
  </si>
  <si>
    <t>Patch</t>
  </si>
  <si>
    <t>Ring</t>
  </si>
  <si>
    <t>All EC</t>
  </si>
  <si>
    <t>Uli</t>
  </si>
  <si>
    <t>Levo</t>
  </si>
  <si>
    <t>Pre-Lockdown</t>
  </si>
  <si>
    <t>Lockdown</t>
  </si>
  <si>
    <t>Restrictions</t>
  </si>
  <si>
    <t>Post-Lockdown</t>
  </si>
  <si>
    <t>Percentage of pre-lockdown</t>
  </si>
  <si>
    <t>Mean Quantity dispensed per month</t>
  </si>
  <si>
    <t>Mean Months of contraception dispensed per month</t>
  </si>
  <si>
    <t>Percentage of prelockdown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</si>
</sst>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Continuous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10" fontId="0" fillId="0" borderId="0" xfId="2" applyNumberFormat="1" applyFont="1"/>
    <xf numFmtId="3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 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"/>
  <sheetViews>
    <sheetView tabSelected="1" workbookViewId="0">
      <selection activeCell="Q11" sqref="Q11"/>
    </sheetView>
  </sheetViews>
  <sheetFormatPr baseColWidth="10" defaultRowHeight="16" x14ac:dyDescent="0.2"/>
  <cols>
    <col min="1" max="1" width="13.5" bestFit="1" customWidth="1"/>
    <col min="2" max="2" width="18.83203125" bestFit="1" customWidth="1"/>
    <col min="3" max="3" width="18.83203125" customWidth="1"/>
    <col min="4" max="4" width="12.1640625" bestFit="1" customWidth="1"/>
    <col min="5" max="5" width="12.1640625" customWidth="1"/>
    <col min="6" max="6" width="12.1640625" bestFit="1" customWidth="1"/>
    <col min="7" max="7" width="12.1640625" customWidth="1"/>
    <col min="8" max="8" width="12.1640625" bestFit="1" customWidth="1"/>
    <col min="9" max="9" width="12.1640625" customWidth="1"/>
    <col min="14" max="14" width="11.5" bestFit="1" customWidth="1"/>
    <col min="16" max="16" width="11.5" bestFit="1" customWidth="1"/>
    <col min="18" max="18" width="11.5" bestFit="1" customWidth="1"/>
    <col min="20" max="20" width="11.5" bestFit="1" customWidth="1"/>
    <col min="22" max="22" width="11.5" bestFit="1" customWidth="1"/>
  </cols>
  <sheetData>
    <row r="1" spans="1:31" x14ac:dyDescent="0.2"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6</v>
      </c>
      <c r="M1" s="1"/>
      <c r="N1" s="1" t="s">
        <v>7</v>
      </c>
      <c r="O1" s="1"/>
      <c r="P1" s="1" t="s">
        <v>8</v>
      </c>
      <c r="Q1" s="1"/>
      <c r="R1" s="1" t="s">
        <v>9</v>
      </c>
      <c r="S1" s="1"/>
      <c r="T1" s="1" t="s">
        <v>10</v>
      </c>
      <c r="U1" s="1"/>
      <c r="V1" s="1" t="s">
        <v>11</v>
      </c>
      <c r="W1" s="1"/>
      <c r="X1" s="1" t="s">
        <v>12</v>
      </c>
      <c r="Y1" s="1"/>
      <c r="Z1" s="1" t="s">
        <v>13</v>
      </c>
      <c r="AA1" s="1"/>
      <c r="AB1" s="1" t="s">
        <v>14</v>
      </c>
      <c r="AC1" s="1"/>
      <c r="AD1" s="1" t="s">
        <v>15</v>
      </c>
      <c r="AE1" s="1"/>
    </row>
    <row r="2" spans="1:31" ht="102" x14ac:dyDescent="0.2">
      <c r="A2" s="3" t="s">
        <v>0</v>
      </c>
      <c r="B2" s="2" t="s">
        <v>22</v>
      </c>
      <c r="C2" s="2" t="s">
        <v>20</v>
      </c>
      <c r="D2" s="2" t="s">
        <v>22</v>
      </c>
      <c r="E2" s="2" t="s">
        <v>20</v>
      </c>
      <c r="F2" s="2" t="s">
        <v>22</v>
      </c>
      <c r="G2" s="2" t="s">
        <v>20</v>
      </c>
      <c r="H2" s="2" t="s">
        <v>22</v>
      </c>
      <c r="I2" s="2" t="s">
        <v>20</v>
      </c>
      <c r="J2" s="2" t="s">
        <v>22</v>
      </c>
      <c r="K2" s="2" t="s">
        <v>20</v>
      </c>
      <c r="L2" s="2" t="s">
        <v>22</v>
      </c>
      <c r="M2" s="2" t="s">
        <v>20</v>
      </c>
      <c r="N2" s="2" t="s">
        <v>22</v>
      </c>
      <c r="O2" s="2" t="s">
        <v>20</v>
      </c>
      <c r="P2" s="2" t="s">
        <v>22</v>
      </c>
      <c r="Q2" s="2" t="s">
        <v>20</v>
      </c>
      <c r="R2" s="2" t="s">
        <v>22</v>
      </c>
      <c r="S2" s="2" t="s">
        <v>20</v>
      </c>
      <c r="T2" s="2" t="s">
        <v>22</v>
      </c>
      <c r="U2" s="2" t="s">
        <v>20</v>
      </c>
      <c r="V2" s="2" t="s">
        <v>22</v>
      </c>
      <c r="W2" s="2" t="s">
        <v>20</v>
      </c>
      <c r="X2" s="2" t="s">
        <v>22</v>
      </c>
      <c r="Y2" s="2" t="s">
        <v>20</v>
      </c>
      <c r="Z2" s="2" t="s">
        <v>21</v>
      </c>
      <c r="AA2" s="2" t="s">
        <v>23</v>
      </c>
      <c r="AB2" s="2" t="s">
        <v>21</v>
      </c>
      <c r="AC2" s="2" t="s">
        <v>23</v>
      </c>
      <c r="AD2" s="2" t="s">
        <v>21</v>
      </c>
      <c r="AE2" s="2" t="s">
        <v>23</v>
      </c>
    </row>
    <row r="3" spans="1:31" x14ac:dyDescent="0.2">
      <c r="A3" s="3" t="s">
        <v>16</v>
      </c>
      <c r="B3" s="5">
        <v>576985.52941163699</v>
      </c>
      <c r="C3" s="4"/>
      <c r="D3" s="5">
        <v>164542.94117646999</v>
      </c>
      <c r="E3" s="4"/>
      <c r="F3" s="5">
        <v>62431.764705882299</v>
      </c>
      <c r="G3" s="4"/>
      <c r="H3" s="5">
        <v>15641.1764705882</v>
      </c>
      <c r="I3" s="4"/>
      <c r="J3" s="5">
        <v>59004</v>
      </c>
      <c r="K3" s="4"/>
      <c r="L3" s="5">
        <v>27466</v>
      </c>
      <c r="M3" s="4"/>
      <c r="N3" s="5">
        <v>310951.50980399299</v>
      </c>
      <c r="O3" s="4"/>
      <c r="P3" s="5">
        <v>169096.47992529799</v>
      </c>
      <c r="Q3" s="4"/>
      <c r="R3" s="5">
        <v>141855.029878589</v>
      </c>
      <c r="S3" s="4"/>
      <c r="T3" s="5">
        <v>101491.07843137201</v>
      </c>
      <c r="U3" s="4"/>
      <c r="V3" s="5">
        <v>88340.1372549019</v>
      </c>
      <c r="W3" s="4"/>
      <c r="X3" s="5">
        <v>13150.9411764705</v>
      </c>
      <c r="Y3" s="4"/>
      <c r="Z3" s="5">
        <v>8043.3137254901903</v>
      </c>
      <c r="AA3" s="4"/>
      <c r="AB3" s="5">
        <v>1486.11764705882</v>
      </c>
      <c r="AC3" s="4"/>
      <c r="AD3" s="5">
        <v>6557.1960784313696</v>
      </c>
      <c r="AE3" s="4"/>
    </row>
    <row r="4" spans="1:31" x14ac:dyDescent="0.2">
      <c r="A4" s="3" t="s">
        <v>17</v>
      </c>
      <c r="B4" s="5">
        <v>98642.499999999302</v>
      </c>
      <c r="C4" s="4">
        <f>B4/B$3</f>
        <v>0.17096182654803652</v>
      </c>
      <c r="D4" s="5">
        <v>19424</v>
      </c>
      <c r="E4" s="4">
        <f>D4/D$3</f>
        <v>0.11804821198113891</v>
      </c>
      <c r="F4" s="5">
        <v>6912.5</v>
      </c>
      <c r="G4" s="4">
        <f>F4/F$3</f>
        <v>0.11072088115024413</v>
      </c>
      <c r="H4" s="5">
        <v>1482.5</v>
      </c>
      <c r="I4" s="4">
        <f>H4/H$3</f>
        <v>9.4781872884543275E-2</v>
      </c>
      <c r="J4" s="5">
        <v>5913</v>
      </c>
      <c r="K4" s="4">
        <f>J4/J$3</f>
        <v>0.10021354484441733</v>
      </c>
      <c r="L4" s="5">
        <v>5116</v>
      </c>
      <c r="M4" s="4">
        <f>L4/L$3</f>
        <v>0.18626665695769315</v>
      </c>
      <c r="N4" s="5">
        <v>54852.083333333503</v>
      </c>
      <c r="O4" s="4">
        <f>N4/N$3</f>
        <v>0.17640076218928569</v>
      </c>
      <c r="P4" s="5">
        <v>23637.214285714199</v>
      </c>
      <c r="Q4" s="4">
        <f>P4/P$3</f>
        <v>0.13978537161835922</v>
      </c>
      <c r="R4" s="5">
        <v>31214.869047618999</v>
      </c>
      <c r="S4" s="4">
        <f>R4/R$3</f>
        <v>0.22004767172750381</v>
      </c>
      <c r="T4" s="5">
        <v>24366.416666666599</v>
      </c>
      <c r="U4" s="4">
        <f>T4/T$3</f>
        <v>0.240084321137085</v>
      </c>
      <c r="V4" s="5">
        <v>21864.791666666599</v>
      </c>
      <c r="W4" s="4">
        <f>V4/V$3</f>
        <v>0.24750687904838348</v>
      </c>
      <c r="X4" s="5">
        <v>2501.625</v>
      </c>
      <c r="Y4" s="4">
        <f>X4/X$3</f>
        <v>0.19022402780387127</v>
      </c>
      <c r="Z4" s="5">
        <v>1117.7916666666599</v>
      </c>
      <c r="AA4" s="4">
        <f>Z4/Z$3</f>
        <v>0.1389715364606815</v>
      </c>
      <c r="AB4" s="5">
        <v>447.45833333333297</v>
      </c>
      <c r="AC4" s="4">
        <f>AB4/AB$3</f>
        <v>0.30109213373443156</v>
      </c>
      <c r="AD4" s="5">
        <v>670.33333333333303</v>
      </c>
      <c r="AE4" s="4">
        <f>AD4/AD$3</f>
        <v>0.10222865464375316</v>
      </c>
    </row>
    <row r="5" spans="1:31" x14ac:dyDescent="0.2">
      <c r="A5" s="3" t="s">
        <v>18</v>
      </c>
      <c r="B5" s="5">
        <v>444055.13888888998</v>
      </c>
      <c r="C5" s="4">
        <f>B5/B$3</f>
        <v>0.76961226279227724</v>
      </c>
      <c r="D5" s="5">
        <v>105964</v>
      </c>
      <c r="E5" s="4">
        <f>D5/D$3</f>
        <v>0.64398994719776581</v>
      </c>
      <c r="F5" s="5">
        <v>41102.5</v>
      </c>
      <c r="G5" s="4">
        <f>F5/F$3</f>
        <v>0.65835877287203026</v>
      </c>
      <c r="H5" s="5">
        <v>9455</v>
      </c>
      <c r="I5" s="4">
        <f>H5/H$3</f>
        <v>0.60449417074088141</v>
      </c>
      <c r="J5" s="5">
        <v>33730.5</v>
      </c>
      <c r="K5" s="4">
        <f>J5/J$3</f>
        <v>0.5716646329062437</v>
      </c>
      <c r="L5" s="5">
        <v>21676</v>
      </c>
      <c r="M5" s="4">
        <f>L5/L$3</f>
        <v>0.78919391247360371</v>
      </c>
      <c r="N5" s="5">
        <v>232923.13888888501</v>
      </c>
      <c r="O5" s="4">
        <f>N5/N$3</f>
        <v>0.74906579175546428</v>
      </c>
      <c r="P5" s="5">
        <v>102547.18253968201</v>
      </c>
      <c r="Q5" s="4">
        <f>P5/P$3</f>
        <v>0.60644185251511107</v>
      </c>
      <c r="R5" s="5">
        <v>130375.95634921</v>
      </c>
      <c r="S5" s="4">
        <f>R5/R$3</f>
        <v>0.91907884028360698</v>
      </c>
      <c r="T5" s="5">
        <v>105168</v>
      </c>
      <c r="U5" s="4">
        <f>T5/T$3</f>
        <v>1.0362290126921285</v>
      </c>
      <c r="V5" s="5">
        <v>95311.125</v>
      </c>
      <c r="W5" s="4">
        <f>V5/V$3</f>
        <v>1.0789107642541191</v>
      </c>
      <c r="X5" s="5">
        <v>9856.875</v>
      </c>
      <c r="Y5" s="4">
        <f>X5/X$3</f>
        <v>0.74951859853466596</v>
      </c>
      <c r="Z5" s="5">
        <v>6804.25</v>
      </c>
      <c r="AA5" s="4">
        <f>Z5/Z$3</f>
        <v>0.84595108834764776</v>
      </c>
      <c r="AB5" s="5">
        <v>2948.7916666666601</v>
      </c>
      <c r="AC5" s="4">
        <f>AB5/AB$3</f>
        <v>1.9842249181971716</v>
      </c>
      <c r="AD5" s="5">
        <v>3855.4583333333298</v>
      </c>
      <c r="AE5" s="4">
        <f>AD5/AD$3</f>
        <v>0.58797362275243159</v>
      </c>
    </row>
    <row r="6" spans="1:31" x14ac:dyDescent="0.2">
      <c r="A6" s="3" t="s">
        <v>19</v>
      </c>
      <c r="B6" s="5">
        <v>624474.16071428906</v>
      </c>
      <c r="C6" s="4">
        <f>B6/B$3</f>
        <v>1.0823047180248646</v>
      </c>
      <c r="D6" s="5">
        <v>161381.25</v>
      </c>
      <c r="E6" s="4">
        <f>D6/D$3</f>
        <v>0.98078500874079355</v>
      </c>
      <c r="F6" s="5">
        <v>70260</v>
      </c>
      <c r="G6" s="4">
        <f>F6/F$3</f>
        <v>1.1253886596189733</v>
      </c>
      <c r="H6" s="5">
        <v>13080</v>
      </c>
      <c r="I6" s="4">
        <f>H6/H$3</f>
        <v>0.83625423091387929</v>
      </c>
      <c r="J6" s="5">
        <v>47853</v>
      </c>
      <c r="K6" s="4">
        <f>J6/J$3</f>
        <v>0.81101281269066505</v>
      </c>
      <c r="L6" s="5">
        <v>30188.25</v>
      </c>
      <c r="M6" s="4">
        <f>L6/L$3</f>
        <v>1.099113449355567</v>
      </c>
      <c r="N6" s="5">
        <v>304309.28571428201</v>
      </c>
      <c r="O6" s="4">
        <f>N6/N$3</f>
        <v>0.97863903573294153</v>
      </c>
      <c r="P6" s="5">
        <v>126891.017857143</v>
      </c>
      <c r="Q6" s="4">
        <f>P6/P$3</f>
        <v>0.75040602804505363</v>
      </c>
      <c r="R6" s="5">
        <v>177418.26785714101</v>
      </c>
      <c r="S6" s="4">
        <f>R6/R$3</f>
        <v>1.2507012829153108</v>
      </c>
      <c r="T6" s="5">
        <v>158783.625</v>
      </c>
      <c r="U6" s="4">
        <f>T6/T$3</f>
        <v>1.5645082055894111</v>
      </c>
      <c r="V6" s="5">
        <v>145839.75</v>
      </c>
      <c r="W6" s="4">
        <f>V6/V$3</f>
        <v>1.6508888771497523</v>
      </c>
      <c r="X6" s="5">
        <v>12943.875</v>
      </c>
      <c r="Y6" s="4">
        <f>X6/X$3</f>
        <v>0.98425464963367182</v>
      </c>
      <c r="Z6" s="5">
        <v>9741</v>
      </c>
      <c r="AA6" s="4">
        <f>Z6/Z$3</f>
        <v>1.2110680165476631</v>
      </c>
      <c r="AB6" s="5">
        <v>5319.875</v>
      </c>
      <c r="AC6" s="4">
        <f>AB6/AB$3</f>
        <v>3.5797132283090649</v>
      </c>
      <c r="AD6" s="5">
        <v>4421.125</v>
      </c>
      <c r="AE6" s="4">
        <f>AD6/AD$3</f>
        <v>0.6742401702066585</v>
      </c>
    </row>
    <row r="9" spans="1:31" x14ac:dyDescent="0.2">
      <c r="D9">
        <f>D3/B3</f>
        <v>0.28517689402758079</v>
      </c>
      <c r="E9">
        <f>N3/B3</f>
        <v>0.53892427791226605</v>
      </c>
      <c r="F9">
        <f>T3/B3</f>
        <v>0.17589882806049636</v>
      </c>
      <c r="H9">
        <f>SUM(D9:F9)</f>
        <v>1.0000000000003431</v>
      </c>
      <c r="P9">
        <f>P3/N3</f>
        <v>0.54380337317508853</v>
      </c>
      <c r="Q9">
        <f>R3/N3</f>
        <v>0.45619662682457063</v>
      </c>
    </row>
    <row r="10" spans="1:31" x14ac:dyDescent="0.2">
      <c r="D10">
        <f t="shared" ref="D10:D12" si="0">D4/B4</f>
        <v>0.19691309526826811</v>
      </c>
      <c r="E10">
        <f t="shared" ref="E10:E12" si="1">N4/B4</f>
        <v>0.55606947647650751</v>
      </c>
      <c r="F10">
        <f t="shared" ref="F10:F12" si="2">T4/B4</f>
        <v>0.24701742825523249</v>
      </c>
      <c r="H10">
        <f t="shared" ref="H10:H14" si="3">SUM(D10:F10)</f>
        <v>1.000000000000008</v>
      </c>
      <c r="P10">
        <f t="shared" ref="P10:P12" si="4">P4/N4</f>
        <v>0.43092646348675528</v>
      </c>
      <c r="Q10">
        <f t="shared" ref="Q10:Q12" si="5">R4/N4</f>
        <v>0.56907353651323911</v>
      </c>
    </row>
    <row r="11" spans="1:31" x14ac:dyDescent="0.2">
      <c r="D11">
        <f t="shared" si="0"/>
        <v>0.23862802323410104</v>
      </c>
      <c r="E11">
        <f t="shared" si="1"/>
        <v>0.52453652371122828</v>
      </c>
      <c r="F11">
        <f t="shared" si="2"/>
        <v>0.23683545305465947</v>
      </c>
      <c r="H11">
        <f t="shared" si="3"/>
        <v>0.99999999999998879</v>
      </c>
      <c r="P11">
        <f t="shared" si="4"/>
        <v>0.44026189509923142</v>
      </c>
      <c r="Q11">
        <f t="shared" si="5"/>
        <v>0.55973810490079856</v>
      </c>
    </row>
    <row r="12" spans="1:31" x14ac:dyDescent="0.2">
      <c r="D12">
        <f t="shared" si="0"/>
        <v>0.25842742606901159</v>
      </c>
      <c r="E12">
        <f t="shared" si="1"/>
        <v>0.48730484759562426</v>
      </c>
      <c r="F12">
        <f t="shared" si="2"/>
        <v>0.25426772633535283</v>
      </c>
      <c r="H12">
        <f t="shared" si="3"/>
        <v>0.99999999999998868</v>
      </c>
      <c r="P12">
        <f t="shared" si="4"/>
        <v>0.41698043344060753</v>
      </c>
      <c r="Q12">
        <f t="shared" si="5"/>
        <v>0.58301956655939902</v>
      </c>
    </row>
    <row r="14" spans="1:31" x14ac:dyDescent="0.2">
      <c r="D14" s="6">
        <f>AVERAGE(D9:D12)</f>
        <v>0.24478635964974038</v>
      </c>
      <c r="E14" s="6">
        <f>AVERAGE(E9:E12)</f>
        <v>0.52670878142390654</v>
      </c>
      <c r="F14" s="6">
        <f>AVERAGE(F9:F12)</f>
        <v>0.22850485892643529</v>
      </c>
      <c r="H14">
        <f t="shared" si="3"/>
        <v>1.0000000000000822</v>
      </c>
    </row>
    <row r="19" spans="3:4" x14ac:dyDescent="0.2">
      <c r="C19" s="7">
        <f>SUM(B3:B6)</f>
        <v>1744157.3290148154</v>
      </c>
      <c r="D19" s="7">
        <f>SUM(D3:D6)</f>
        <v>451312.19117647002</v>
      </c>
    </row>
    <row r="20" spans="3:4" x14ac:dyDescent="0.2">
      <c r="D20" s="7">
        <f>SUM(N3:N6)</f>
        <v>903036.01774049341</v>
      </c>
    </row>
    <row r="21" spans="3:4" x14ac:dyDescent="0.2">
      <c r="D21" s="7">
        <f>SUM(T3:T6)</f>
        <v>389809.12009803858</v>
      </c>
    </row>
    <row r="25" spans="3:4" x14ac:dyDescent="0.2">
      <c r="D25" s="7">
        <f>SUM(D19:D21)</f>
        <v>1744157.3290150021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2023-09-04T13:32:47Z</dcterms:created>
  <dcterms:modified xsi:type="dcterms:W3CDTF">2023-09-04T17:22:45Z</dcterms:modified>
</cp:coreProperties>
</file>