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ellio\Desktop\Rennes L3\Semestre 2\Mémoire de modélisation économique Magistère\data\newdata\"/>
    </mc:Choice>
  </mc:AlternateContent>
  <xr:revisionPtr revIDLastSave="0" documentId="13_ncr:1_{A622C83B-C2F2-4F2F-AC7C-0CF732EA199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8" i="1" l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17" i="1"/>
  <c r="N34" i="1"/>
  <c r="N35" i="1"/>
  <c r="N36" i="1"/>
  <c r="N37" i="1"/>
  <c r="N33" i="1"/>
  <c r="N28" i="1"/>
  <c r="N29" i="1"/>
  <c r="N30" i="1"/>
  <c r="N31" i="1"/>
  <c r="N27" i="1"/>
  <c r="N23" i="1"/>
  <c r="N24" i="1"/>
  <c r="N25" i="1"/>
  <c r="N22" i="1"/>
  <c r="N19" i="1"/>
  <c r="N20" i="1"/>
  <c r="N18" i="1"/>
  <c r="M34" i="1"/>
  <c r="M35" i="1"/>
  <c r="M36" i="1"/>
  <c r="M37" i="1"/>
  <c r="M33" i="1"/>
  <c r="M28" i="1"/>
  <c r="M29" i="1"/>
  <c r="M30" i="1"/>
  <c r="M31" i="1"/>
  <c r="M27" i="1"/>
  <c r="M23" i="1"/>
  <c r="M24" i="1"/>
  <c r="M25" i="1"/>
  <c r="M22" i="1"/>
  <c r="M19" i="1"/>
  <c r="M20" i="1"/>
  <c r="M18" i="1"/>
  <c r="N62" i="1"/>
  <c r="O62" i="1"/>
  <c r="N63" i="1"/>
  <c r="O63" i="1"/>
  <c r="N64" i="1"/>
  <c r="O64" i="1"/>
  <c r="M3" i="1"/>
  <c r="N3" i="1"/>
  <c r="O3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2" i="1"/>
  <c r="N2" i="1"/>
  <c r="O2" i="1"/>
  <c r="L62" i="1"/>
  <c r="M62" i="1"/>
  <c r="L63" i="1"/>
  <c r="M63" i="1"/>
  <c r="L64" i="1"/>
  <c r="M6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2" i="1"/>
  <c r="R60" i="1"/>
  <c r="R61" i="1"/>
  <c r="P62" i="1"/>
  <c r="Q62" i="1"/>
  <c r="R62" i="1"/>
  <c r="P63" i="1"/>
  <c r="Q63" i="1"/>
  <c r="R63" i="1"/>
  <c r="P64" i="1"/>
  <c r="Q64" i="1"/>
  <c r="R64" i="1"/>
  <c r="R59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  <c r="R5" i="1"/>
  <c r="Q5" i="1"/>
  <c r="R4" i="1"/>
  <c r="Q4" i="1"/>
  <c r="R3" i="1"/>
  <c r="Q3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Q2" i="1"/>
  <c r="P2" i="1"/>
  <c r="R37" i="1"/>
  <c r="Q34" i="1"/>
  <c r="Q35" i="1"/>
  <c r="Q36" i="1"/>
  <c r="Q37" i="1"/>
  <c r="Q33" i="1"/>
  <c r="Q28" i="1"/>
  <c r="Q29" i="1"/>
  <c r="Q30" i="1"/>
  <c r="Q31" i="1"/>
  <c r="Q27" i="1"/>
  <c r="Q23" i="1"/>
  <c r="Q24" i="1"/>
  <c r="Q25" i="1"/>
  <c r="Q22" i="1"/>
  <c r="Q19" i="1"/>
  <c r="Q20" i="1"/>
  <c r="Q18" i="1"/>
  <c r="P34" i="1"/>
  <c r="P35" i="1"/>
  <c r="P36" i="1"/>
  <c r="P37" i="1"/>
  <c r="P33" i="1"/>
  <c r="P28" i="1"/>
  <c r="P29" i="1"/>
  <c r="P30" i="1"/>
  <c r="P31" i="1"/>
  <c r="P27" i="1"/>
  <c r="P23" i="1"/>
  <c r="P24" i="1"/>
  <c r="P25" i="1"/>
  <c r="P22" i="1"/>
  <c r="P19" i="1"/>
  <c r="P20" i="1"/>
  <c r="P18" i="1"/>
</calcChain>
</file>

<file path=xl/sharedStrings.xml><?xml version="1.0" encoding="utf-8"?>
<sst xmlns="http://schemas.openxmlformats.org/spreadsheetml/2006/main" count="18" uniqueCount="18">
  <si>
    <t>Années</t>
  </si>
  <si>
    <t>Indice de Gini</t>
  </si>
  <si>
    <t>Part de la population qui est satisfaite de sa vie (en %)</t>
  </si>
  <si>
    <t xml:space="preserve">Rapport interquintile des masses (100-S80)/S20 </t>
  </si>
  <si>
    <t xml:space="preserve">Rapport interdécile D9/D1 </t>
  </si>
  <si>
    <t>1er décile (en €)</t>
  </si>
  <si>
    <t>9ème décile (en €)</t>
  </si>
  <si>
    <t>Ecart interdécile (D9 - D1) (en €)</t>
  </si>
  <si>
    <t>Taux de chômage (en % de pop active)</t>
  </si>
  <si>
    <t>Taux d'épargne (en % du revenu brut)</t>
  </si>
  <si>
    <t>Revenu disponible brut (en % année d'avant)</t>
  </si>
  <si>
    <t>Indice du prix de la dépense de consommation finale des ménages (en % année d'avant)</t>
  </si>
  <si>
    <t>Pouvoir d'achat du revenu disponible brut des ménages (en % année d'avant)</t>
  </si>
  <si>
    <t>Population moyenne (en % année d'avant)</t>
  </si>
  <si>
    <t>Dépense de consommation finale des ménages (en % année d'avant)</t>
  </si>
  <si>
    <t>Nombre de ménages (en % année d'avant)</t>
  </si>
  <si>
    <t>Nombre d'unités de consommation (en % année d'avant)</t>
  </si>
  <si>
    <t>PIB en dollars constants 2015 par habitant (en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</si>
</sst>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General&quot; (r)&quot;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  <charset val="1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4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164" fontId="1" fillId="0" borderId="1" xfId="1" applyNumberFormat="1" applyBorder="1" applyAlignment="1">
      <alignment horizontal="left" vertical="center"/>
    </xf>
    <xf numFmtId="164" fontId="2" fillId="0" borderId="1" xfId="1" applyNumberFormat="1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164" fontId="1" fillId="0" borderId="1" xfId="0" applyNumberFormat="1" applyFont="1" applyBorder="1" applyAlignment="1">
      <alignment horizontal="left" vertical="center"/>
    </xf>
    <xf numFmtId="164" fontId="3" fillId="0" borderId="1" xfId="1" applyNumberFormat="1" applyFont="1" applyBorder="1" applyAlignment="1">
      <alignment horizontal="left" vertical="center"/>
    </xf>
    <xf numFmtId="165" fontId="1" fillId="0" borderId="1" xfId="0" applyNumberFormat="1" applyFont="1" applyBorder="1" applyAlignment="1">
      <alignment horizontal="left" vertical="center"/>
    </xf>
    <xf numFmtId="164" fontId="3" fillId="0" borderId="1" xfId="2" applyNumberFormat="1" applyFont="1" applyBorder="1" applyAlignment="1">
      <alignment vertical="center"/>
    </xf>
    <xf numFmtId="0" fontId="3" fillId="0" borderId="1" xfId="2" applyFont="1" applyBorder="1" applyAlignment="1">
      <alignment horizontal="center" vertical="center" wrapText="1"/>
    </xf>
    <xf numFmtId="0" fontId="0" fillId="0" borderId="1" xfId="0" applyBorder="1"/>
    <xf numFmtId="2" fontId="0" fillId="0" borderId="1" xfId="0" applyNumberFormat="1" applyBorder="1"/>
    <xf numFmtId="3" fontId="3" fillId="0" borderId="1" xfId="2" applyNumberFormat="1" applyFont="1" applyBorder="1" applyAlignment="1">
      <alignment vertical="center"/>
    </xf>
    <xf numFmtId="3" fontId="0" fillId="0" borderId="1" xfId="0" applyNumberFormat="1" applyBorder="1" applyAlignment="1">
      <alignment horizontal="left"/>
    </xf>
    <xf numFmtId="164" fontId="3" fillId="0" borderId="1" xfId="0" applyNumberFormat="1" applyFont="1" applyBorder="1" applyAlignment="1">
      <alignment vertical="center"/>
    </xf>
  </cellXfs>
  <cellStyles count="4">
    <cellStyle name="Excel Built-in Explanatory Text" xfId="1" xr:uid="{21B11B8D-CACC-4D32-AE29-C4D24E136467}"/>
    <cellStyle name="Normal" xfId="0" builtinId="0"/>
    <cellStyle name="Normal 2" xfId="2" xr:uid="{AA4EB270-A5A1-48FE-AB37-3EDD47D8B741}"/>
    <cellStyle name="Normal 3" xfId="3" xr:uid="{6CC1DAF8-7EFF-4881-A2E1-5613438B83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4"/>
  <sheetViews>
    <sheetView tabSelected="1" workbookViewId="0">
      <selection activeCell="G3" sqref="G3"/>
    </sheetView>
  </sheetViews>
  <sheetFormatPr baseColWidth="10" defaultColWidth="9.140625" defaultRowHeight="15" x14ac:dyDescent="0.25"/>
  <cols>
    <col min="2" max="2" width="28.28515625" bestFit="1" customWidth="1"/>
    <col min="12" max="12" width="14.5703125" bestFit="1" customWidth="1"/>
    <col min="13" max="15" width="14.5703125" customWidth="1"/>
    <col min="18" max="18" width="47" bestFit="1" customWidth="1"/>
  </cols>
  <sheetData>
    <row r="1" spans="1:18" ht="114.75" x14ac:dyDescent="0.25">
      <c r="A1" s="1" t="s">
        <v>0</v>
      </c>
      <c r="B1" s="1" t="s">
        <v>8</v>
      </c>
      <c r="C1" s="1" t="s">
        <v>17</v>
      </c>
      <c r="D1" s="1" t="s">
        <v>10</v>
      </c>
      <c r="E1" s="1" t="s">
        <v>11</v>
      </c>
      <c r="F1" s="1" t="s">
        <v>12</v>
      </c>
      <c r="G1" s="2" t="s">
        <v>9</v>
      </c>
      <c r="H1" s="2" t="s">
        <v>14</v>
      </c>
      <c r="I1" s="1" t="s">
        <v>13</v>
      </c>
      <c r="J1" s="1" t="s">
        <v>15</v>
      </c>
      <c r="K1" s="1" t="s">
        <v>16</v>
      </c>
      <c r="L1" s="1" t="s">
        <v>1</v>
      </c>
      <c r="M1" s="1" t="s">
        <v>5</v>
      </c>
      <c r="N1" s="1" t="s">
        <v>6</v>
      </c>
      <c r="O1" s="1" t="s">
        <v>7</v>
      </c>
      <c r="P1" s="10" t="s">
        <v>4</v>
      </c>
      <c r="Q1" s="10" t="s">
        <v>3</v>
      </c>
      <c r="R1" s="1" t="s">
        <v>2</v>
      </c>
    </row>
    <row r="2" spans="1:18" x14ac:dyDescent="0.25">
      <c r="A2" s="1">
        <v>1960</v>
      </c>
      <c r="B2" s="1" t="e">
        <f>NA()</f>
        <v>#N/A</v>
      </c>
      <c r="C2" s="11">
        <v>11169.647240700224</v>
      </c>
      <c r="D2" s="3">
        <v>11.138999999999999</v>
      </c>
      <c r="E2" s="3">
        <v>3.169</v>
      </c>
      <c r="F2" s="3">
        <v>7.7249999999999996</v>
      </c>
      <c r="G2" s="4">
        <v>16.983000000000001</v>
      </c>
      <c r="H2" s="4">
        <v>8.3170000000000002</v>
      </c>
      <c r="I2" s="3">
        <v>1.008</v>
      </c>
      <c r="J2" s="3">
        <v>1.032</v>
      </c>
      <c r="K2" s="3">
        <v>0.99299999999999999</v>
      </c>
      <c r="L2" s="5">
        <v>0.50546021133999997</v>
      </c>
      <c r="M2" s="11" t="e">
        <f>NA()</f>
        <v>#N/A</v>
      </c>
      <c r="N2" s="11" t="e">
        <f>NA()</f>
        <v>#N/A</v>
      </c>
      <c r="O2" s="11" t="e">
        <f>NA()</f>
        <v>#N/A</v>
      </c>
      <c r="P2" s="11" t="e">
        <f>NA()</f>
        <v>#N/A</v>
      </c>
      <c r="Q2" s="11" t="e">
        <f>NA()</f>
        <v>#N/A</v>
      </c>
      <c r="R2" s="11" t="e">
        <f>NA()</f>
        <v>#N/A</v>
      </c>
    </row>
    <row r="3" spans="1:18" x14ac:dyDescent="0.25">
      <c r="A3" s="1">
        <v>1961</v>
      </c>
      <c r="B3" s="1" t="e">
        <f>NA()</f>
        <v>#N/A</v>
      </c>
      <c r="C3" s="11">
        <v>11598.679527991622</v>
      </c>
      <c r="D3" s="3">
        <v>7.9039999999999999</v>
      </c>
      <c r="E3" s="3">
        <v>2.9430000000000001</v>
      </c>
      <c r="F3" s="3">
        <v>4.82</v>
      </c>
      <c r="G3" s="4">
        <v>16.187999999999999</v>
      </c>
      <c r="H3" s="4">
        <v>8.9380000000000006</v>
      </c>
      <c r="I3" s="3">
        <v>1.0740000000000001</v>
      </c>
      <c r="J3" s="3">
        <v>1.131</v>
      </c>
      <c r="K3" s="3">
        <v>1.147</v>
      </c>
      <c r="L3" s="5">
        <v>0.51074334273099997</v>
      </c>
      <c r="M3" s="11" t="e">
        <f>NA()</f>
        <v>#N/A</v>
      </c>
      <c r="N3" s="11" t="e">
        <f>NA()</f>
        <v>#N/A</v>
      </c>
      <c r="O3" s="11" t="e">
        <f>NA()</f>
        <v>#N/A</v>
      </c>
      <c r="P3" s="11" t="e">
        <f>NA()</f>
        <v>#N/A</v>
      </c>
      <c r="Q3" s="11" t="e">
        <f>NA()</f>
        <v>#N/A</v>
      </c>
      <c r="R3" s="11" t="e">
        <f>NA()</f>
        <v>#N/A</v>
      </c>
    </row>
    <row r="4" spans="1:18" x14ac:dyDescent="0.25">
      <c r="A4" s="1">
        <v>1962</v>
      </c>
      <c r="B4" s="1" t="e">
        <f>NA()</f>
        <v>#N/A</v>
      </c>
      <c r="C4" s="11">
        <v>12257.759304347759</v>
      </c>
      <c r="D4" s="3">
        <v>14.829000000000001</v>
      </c>
      <c r="E4" s="3">
        <v>4.2350000000000003</v>
      </c>
      <c r="F4" s="3">
        <v>10.164</v>
      </c>
      <c r="G4" s="4">
        <v>18.311</v>
      </c>
      <c r="H4" s="4">
        <v>11.920999999999999</v>
      </c>
      <c r="I4" s="3">
        <v>1.819</v>
      </c>
      <c r="J4" s="3">
        <v>1.966</v>
      </c>
      <c r="K4" s="3">
        <v>1.94</v>
      </c>
      <c r="L4" s="5">
        <v>0.50136792032800004</v>
      </c>
      <c r="M4" s="11" t="e">
        <f>NA()</f>
        <v>#N/A</v>
      </c>
      <c r="N4" s="11" t="e">
        <f>NA()</f>
        <v>#N/A</v>
      </c>
      <c r="O4" s="11" t="e">
        <f>NA()</f>
        <v>#N/A</v>
      </c>
      <c r="P4" s="11" t="e">
        <f>NA()</f>
        <v>#N/A</v>
      </c>
      <c r="Q4" s="11" t="e">
        <f>NA()</f>
        <v>#N/A</v>
      </c>
      <c r="R4" s="11" t="e">
        <f>NA()</f>
        <v>#N/A</v>
      </c>
    </row>
    <row r="5" spans="1:18" x14ac:dyDescent="0.25">
      <c r="A5" s="1">
        <v>1963</v>
      </c>
      <c r="B5" s="1" t="e">
        <f>NA()</f>
        <v>#N/A</v>
      </c>
      <c r="C5" s="11">
        <v>12884.017041305764</v>
      </c>
      <c r="D5" s="3">
        <v>11.63</v>
      </c>
      <c r="E5" s="3">
        <v>4.7969999999999997</v>
      </c>
      <c r="F5" s="3">
        <v>6.52</v>
      </c>
      <c r="G5" s="4">
        <v>17.762</v>
      </c>
      <c r="H5" s="4">
        <v>12.379</v>
      </c>
      <c r="I5" s="3">
        <v>1.752</v>
      </c>
      <c r="J5" s="3">
        <v>1.7829999999999999</v>
      </c>
      <c r="K5" s="3">
        <v>1.835</v>
      </c>
      <c r="L5" s="5">
        <v>0.505576101896</v>
      </c>
      <c r="M5" s="11" t="e">
        <f>NA()</f>
        <v>#N/A</v>
      </c>
      <c r="N5" s="11" t="e">
        <f>NA()</f>
        <v>#N/A</v>
      </c>
      <c r="O5" s="11" t="e">
        <f>NA()</f>
        <v>#N/A</v>
      </c>
      <c r="P5" s="11" t="e">
        <f>NA()</f>
        <v>#N/A</v>
      </c>
      <c r="Q5" s="11" t="e">
        <f>NA()</f>
        <v>#N/A</v>
      </c>
      <c r="R5" s="11" t="e">
        <f>NA()</f>
        <v>#N/A</v>
      </c>
    </row>
    <row r="6" spans="1:18" x14ac:dyDescent="0.25">
      <c r="A6" s="1">
        <v>1964</v>
      </c>
      <c r="B6" s="1" t="e">
        <f>NA()</f>
        <v>#N/A</v>
      </c>
      <c r="C6" s="11">
        <v>13587.671670052585</v>
      </c>
      <c r="D6" s="3">
        <v>8.7029999999999994</v>
      </c>
      <c r="E6" s="3">
        <v>3.2749999999999999</v>
      </c>
      <c r="F6" s="3">
        <v>5.2560000000000002</v>
      </c>
      <c r="G6" s="4">
        <v>17.574999999999999</v>
      </c>
      <c r="H6" s="4">
        <v>8.9499999999999993</v>
      </c>
      <c r="I6" s="3">
        <v>1.06</v>
      </c>
      <c r="J6" s="3">
        <v>1.077</v>
      </c>
      <c r="K6" s="3">
        <v>1.1160000000000001</v>
      </c>
      <c r="L6" s="5">
        <v>0.50846006125900001</v>
      </c>
      <c r="M6" s="11" t="e">
        <f>NA()</f>
        <v>#N/A</v>
      </c>
      <c r="N6" s="11" t="e">
        <f>NA()</f>
        <v>#N/A</v>
      </c>
      <c r="O6" s="11" t="e">
        <f>NA()</f>
        <v>#N/A</v>
      </c>
      <c r="P6" s="11" t="e">
        <f>NA()</f>
        <v>#N/A</v>
      </c>
      <c r="Q6" s="11" t="e">
        <f>NA()</f>
        <v>#N/A</v>
      </c>
      <c r="R6" s="11" t="e">
        <f>NA()</f>
        <v>#N/A</v>
      </c>
    </row>
    <row r="7" spans="1:18" x14ac:dyDescent="0.25">
      <c r="A7" s="1">
        <v>1965</v>
      </c>
      <c r="B7" s="1" t="e">
        <f>NA()</f>
        <v>#N/A</v>
      </c>
      <c r="C7" s="11">
        <v>14089.584548366018</v>
      </c>
      <c r="D7" s="6">
        <v>7.4569999999999999</v>
      </c>
      <c r="E7" s="3">
        <v>2.61</v>
      </c>
      <c r="F7" s="3">
        <v>4.7240000000000002</v>
      </c>
      <c r="G7" s="4">
        <v>18.254999999999999</v>
      </c>
      <c r="H7" s="4">
        <v>6.5709999999999997</v>
      </c>
      <c r="I7" s="3">
        <v>0.95699999999999996</v>
      </c>
      <c r="J7" s="3">
        <v>1.018</v>
      </c>
      <c r="K7" s="3">
        <v>1.018</v>
      </c>
      <c r="L7" s="5">
        <v>0.51316765358600003</v>
      </c>
      <c r="M7" s="11" t="e">
        <f>NA()</f>
        <v>#N/A</v>
      </c>
      <c r="N7" s="11" t="e">
        <f>NA()</f>
        <v>#N/A</v>
      </c>
      <c r="O7" s="11" t="e">
        <f>NA()</f>
        <v>#N/A</v>
      </c>
      <c r="P7" s="11" t="e">
        <f>NA()</f>
        <v>#N/A</v>
      </c>
      <c r="Q7" s="11" t="e">
        <f>NA()</f>
        <v>#N/A</v>
      </c>
      <c r="R7" s="11" t="e">
        <f>NA()</f>
        <v>#N/A</v>
      </c>
    </row>
    <row r="8" spans="1:18" x14ac:dyDescent="0.25">
      <c r="A8" s="1">
        <v>1966</v>
      </c>
      <c r="B8" s="1" t="e">
        <f>NA()</f>
        <v>#N/A</v>
      </c>
      <c r="C8" s="11">
        <v>14670.500505305414</v>
      </c>
      <c r="D8" s="3">
        <v>8.0619999999999994</v>
      </c>
      <c r="E8" s="3">
        <v>2.9849999999999999</v>
      </c>
      <c r="F8" s="3">
        <v>4.93</v>
      </c>
      <c r="G8" s="4">
        <v>18.358000000000001</v>
      </c>
      <c r="H8" s="4">
        <v>7.9260000000000002</v>
      </c>
      <c r="I8" s="3">
        <v>0.86399999999999999</v>
      </c>
      <c r="J8" s="3">
        <v>1.0249999999999999</v>
      </c>
      <c r="K8" s="3">
        <v>0.94699999999999995</v>
      </c>
      <c r="L8" s="5">
        <v>0.50546822333300001</v>
      </c>
      <c r="M8" s="11" t="e">
        <f>NA()</f>
        <v>#N/A</v>
      </c>
      <c r="N8" s="11" t="e">
        <f>NA()</f>
        <v>#N/A</v>
      </c>
      <c r="O8" s="11" t="e">
        <f>NA()</f>
        <v>#N/A</v>
      </c>
      <c r="P8" s="11" t="e">
        <f>NA()</f>
        <v>#N/A</v>
      </c>
      <c r="Q8" s="11" t="e">
        <f>NA()</f>
        <v>#N/A</v>
      </c>
      <c r="R8" s="11" t="e">
        <f>NA()</f>
        <v>#N/A</v>
      </c>
    </row>
    <row r="9" spans="1:18" x14ac:dyDescent="0.25">
      <c r="A9" s="1">
        <v>1967</v>
      </c>
      <c r="B9" s="1" t="e">
        <f>NA()</f>
        <v>#N/A</v>
      </c>
      <c r="C9" s="11">
        <v>15234.364696071745</v>
      </c>
      <c r="D9" s="3">
        <v>8.83</v>
      </c>
      <c r="E9" s="3">
        <v>3.0950000000000002</v>
      </c>
      <c r="F9" s="3">
        <v>5.5629999999999997</v>
      </c>
      <c r="G9" s="4">
        <v>18.791</v>
      </c>
      <c r="H9" s="4">
        <v>8.2530000000000001</v>
      </c>
      <c r="I9" s="3">
        <v>0.81399999999999995</v>
      </c>
      <c r="J9" s="3">
        <v>1.1579999999999999</v>
      </c>
      <c r="K9" s="3">
        <v>0.94599999999999995</v>
      </c>
      <c r="L9" s="5">
        <v>0.50317397801800001</v>
      </c>
      <c r="M9" s="11" t="e">
        <f>NA()</f>
        <v>#N/A</v>
      </c>
      <c r="N9" s="11" t="e">
        <f>NA()</f>
        <v>#N/A</v>
      </c>
      <c r="O9" s="11" t="e">
        <f>NA()</f>
        <v>#N/A</v>
      </c>
      <c r="P9" s="11" t="e">
        <f>NA()</f>
        <v>#N/A</v>
      </c>
      <c r="Q9" s="11" t="e">
        <f>NA()</f>
        <v>#N/A</v>
      </c>
      <c r="R9" s="11" t="e">
        <f>NA()</f>
        <v>#N/A</v>
      </c>
    </row>
    <row r="10" spans="1:18" x14ac:dyDescent="0.25">
      <c r="A10" s="1">
        <v>1968</v>
      </c>
      <c r="B10" s="1" t="e">
        <f>NA()</f>
        <v>#N/A</v>
      </c>
      <c r="C10" s="11">
        <v>15767.283336820676</v>
      </c>
      <c r="D10" s="3">
        <v>9.8369999999999997</v>
      </c>
      <c r="E10" s="3">
        <v>5.0270000000000001</v>
      </c>
      <c r="F10" s="3">
        <v>4.58</v>
      </c>
      <c r="G10" s="4">
        <v>18.995999999999999</v>
      </c>
      <c r="H10" s="4">
        <v>9.56</v>
      </c>
      <c r="I10" s="3">
        <v>0.75700000000000001</v>
      </c>
      <c r="J10" s="3">
        <v>1.3120000000000001</v>
      </c>
      <c r="K10" s="3">
        <v>0.94299999999999995</v>
      </c>
      <c r="L10" s="5">
        <v>0.49026336185399999</v>
      </c>
      <c r="M10" s="11" t="e">
        <f>NA()</f>
        <v>#N/A</v>
      </c>
      <c r="N10" s="11" t="e">
        <f>NA()</f>
        <v>#N/A</v>
      </c>
      <c r="O10" s="11" t="e">
        <f>NA()</f>
        <v>#N/A</v>
      </c>
      <c r="P10" s="11" t="e">
        <f>NA()</f>
        <v>#N/A</v>
      </c>
      <c r="Q10" s="11" t="e">
        <f>NA()</f>
        <v>#N/A</v>
      </c>
      <c r="R10" s="11" t="e">
        <f>NA()</f>
        <v>#N/A</v>
      </c>
    </row>
    <row r="11" spans="1:18" x14ac:dyDescent="0.25">
      <c r="A11" s="1">
        <v>1969</v>
      </c>
      <c r="B11" s="1" t="e">
        <f>NA()</f>
        <v>#N/A</v>
      </c>
      <c r="C11" s="11">
        <v>16738.167662645828</v>
      </c>
      <c r="D11" s="3">
        <v>12.188000000000001</v>
      </c>
      <c r="E11" s="3">
        <v>7.0810000000000004</v>
      </c>
      <c r="F11" s="3">
        <v>4.7699999999999996</v>
      </c>
      <c r="G11" s="4">
        <v>17.699000000000002</v>
      </c>
      <c r="H11" s="4">
        <v>13.984999999999999</v>
      </c>
      <c r="I11" s="3">
        <v>0.82199999999999995</v>
      </c>
      <c r="J11" s="3">
        <v>1.6459999999999999</v>
      </c>
      <c r="K11" s="3">
        <v>1.079</v>
      </c>
      <c r="L11" s="5">
        <v>0.48146901841400003</v>
      </c>
      <c r="M11" s="11" t="e">
        <f>NA()</f>
        <v>#N/A</v>
      </c>
      <c r="N11" s="11" t="e">
        <f>NA()</f>
        <v>#N/A</v>
      </c>
      <c r="O11" s="11" t="e">
        <f>NA()</f>
        <v>#N/A</v>
      </c>
      <c r="P11" s="11" t="e">
        <f>NA()</f>
        <v>#N/A</v>
      </c>
      <c r="Q11" s="11" t="e">
        <f>NA()</f>
        <v>#N/A</v>
      </c>
      <c r="R11" s="11" t="e">
        <f>NA()</f>
        <v>#N/A</v>
      </c>
    </row>
    <row r="12" spans="1:18" x14ac:dyDescent="0.25">
      <c r="A12" s="1">
        <v>1970</v>
      </c>
      <c r="B12" s="1" t="e">
        <f>NA()</f>
        <v>#N/A</v>
      </c>
      <c r="C12" s="11">
        <v>17605.638969152333</v>
      </c>
      <c r="D12" s="3">
        <v>12.603999999999999</v>
      </c>
      <c r="E12" s="3">
        <v>4.9820000000000002</v>
      </c>
      <c r="F12" s="3">
        <v>7.26</v>
      </c>
      <c r="G12" s="4">
        <v>19.798999999999999</v>
      </c>
      <c r="H12" s="4">
        <v>9.73</v>
      </c>
      <c r="I12" s="3">
        <v>0.91600000000000004</v>
      </c>
      <c r="J12" s="3">
        <v>1.879</v>
      </c>
      <c r="K12" s="3">
        <v>1.2090000000000001</v>
      </c>
      <c r="L12" s="5">
        <v>0.47452854081500001</v>
      </c>
      <c r="M12" s="11" t="e">
        <f>NA()</f>
        <v>#N/A</v>
      </c>
      <c r="N12" s="11" t="e">
        <f>NA()</f>
        <v>#N/A</v>
      </c>
      <c r="O12" s="11" t="e">
        <f>NA()</f>
        <v>#N/A</v>
      </c>
      <c r="P12" s="11" t="e">
        <f>NA()</f>
        <v>#N/A</v>
      </c>
      <c r="Q12" s="11" t="e">
        <f>NA()</f>
        <v>#N/A</v>
      </c>
      <c r="R12" s="11" t="e">
        <f>NA()</f>
        <v>#N/A</v>
      </c>
    </row>
    <row r="13" spans="1:18" x14ac:dyDescent="0.25">
      <c r="A13" s="1">
        <v>1971</v>
      </c>
      <c r="B13" s="1" t="e">
        <f>NA()</f>
        <v>#N/A</v>
      </c>
      <c r="C13" s="11">
        <v>18377.868910037338</v>
      </c>
      <c r="D13" s="3">
        <v>11.352</v>
      </c>
      <c r="E13" s="3">
        <v>5.6369999999999996</v>
      </c>
      <c r="F13" s="3">
        <v>5.4109999999999996</v>
      </c>
      <c r="G13" s="4">
        <v>19.651</v>
      </c>
      <c r="H13" s="4">
        <v>11.558</v>
      </c>
      <c r="I13" s="3">
        <v>0.95299999999999996</v>
      </c>
      <c r="J13" s="3">
        <v>1.8819999999999999</v>
      </c>
      <c r="K13" s="3">
        <v>1.234</v>
      </c>
      <c r="L13" s="5">
        <v>0.47209827252800002</v>
      </c>
      <c r="M13" s="11" t="e">
        <f>NA()</f>
        <v>#N/A</v>
      </c>
      <c r="N13" s="11" t="e">
        <f>NA()</f>
        <v>#N/A</v>
      </c>
      <c r="O13" s="11" t="e">
        <f>NA()</f>
        <v>#N/A</v>
      </c>
      <c r="P13" s="11" t="e">
        <f>NA()</f>
        <v>#N/A</v>
      </c>
      <c r="Q13" s="11" t="e">
        <f>NA()</f>
        <v>#N/A</v>
      </c>
      <c r="R13" s="11" t="e">
        <f>NA()</f>
        <v>#N/A</v>
      </c>
    </row>
    <row r="14" spans="1:18" x14ac:dyDescent="0.25">
      <c r="A14" s="1">
        <v>1972</v>
      </c>
      <c r="B14" s="1" t="e">
        <f>NA()</f>
        <v>#N/A</v>
      </c>
      <c r="C14" s="11">
        <v>19041.789726648938</v>
      </c>
      <c r="D14" s="3">
        <v>11.846</v>
      </c>
      <c r="E14" s="3">
        <v>5.8760000000000003</v>
      </c>
      <c r="F14" s="3">
        <v>5.6390000000000002</v>
      </c>
      <c r="G14" s="4">
        <v>20.010000000000002</v>
      </c>
      <c r="H14" s="4">
        <v>11.346</v>
      </c>
      <c r="I14" s="3">
        <v>0.89300000000000002</v>
      </c>
      <c r="J14" s="3">
        <v>1.8280000000000001</v>
      </c>
      <c r="K14" s="3">
        <v>1.1719999999999999</v>
      </c>
      <c r="L14" s="5">
        <v>0.46809860376599999</v>
      </c>
      <c r="M14" s="11" t="e">
        <f>NA()</f>
        <v>#N/A</v>
      </c>
      <c r="N14" s="11" t="e">
        <f>NA()</f>
        <v>#N/A</v>
      </c>
      <c r="O14" s="11" t="e">
        <f>NA()</f>
        <v>#N/A</v>
      </c>
      <c r="P14" s="11" t="e">
        <f>NA()</f>
        <v>#N/A</v>
      </c>
      <c r="Q14" s="11" t="e">
        <f>NA()</f>
        <v>#N/A</v>
      </c>
      <c r="R14" s="11" t="e">
        <f>NA()</f>
        <v>#N/A</v>
      </c>
    </row>
    <row r="15" spans="1:18" x14ac:dyDescent="0.25">
      <c r="A15" s="1">
        <v>1973</v>
      </c>
      <c r="B15" s="1" t="e">
        <f>NA()</f>
        <v>#N/A</v>
      </c>
      <c r="C15" s="11">
        <v>20091.194013855962</v>
      </c>
      <c r="D15" s="3">
        <v>13.638</v>
      </c>
      <c r="E15" s="3">
        <v>7.2640000000000002</v>
      </c>
      <c r="F15" s="3">
        <v>5.9420000000000002</v>
      </c>
      <c r="G15" s="4">
        <v>20.227</v>
      </c>
      <c r="H15" s="4">
        <v>13.329000000000001</v>
      </c>
      <c r="I15" s="3">
        <v>0.80400000000000005</v>
      </c>
      <c r="J15" s="3">
        <v>1.794</v>
      </c>
      <c r="K15" s="3">
        <v>1.1120000000000001</v>
      </c>
      <c r="L15" s="5">
        <v>0.47635965213499998</v>
      </c>
      <c r="M15" s="11" t="e">
        <f>NA()</f>
        <v>#N/A</v>
      </c>
      <c r="N15" s="11" t="e">
        <f>NA()</f>
        <v>#N/A</v>
      </c>
      <c r="O15" s="11" t="e">
        <f>NA()</f>
        <v>#N/A</v>
      </c>
      <c r="P15" s="11" t="e">
        <f>NA()</f>
        <v>#N/A</v>
      </c>
      <c r="Q15" s="11" t="e">
        <f>NA()</f>
        <v>#N/A</v>
      </c>
      <c r="R15" s="11" t="e">
        <f>NA()</f>
        <v>#N/A</v>
      </c>
    </row>
    <row r="16" spans="1:18" x14ac:dyDescent="0.25">
      <c r="A16" s="1">
        <v>1974</v>
      </c>
      <c r="B16" s="1" t="e">
        <f>NA()</f>
        <v>#N/A</v>
      </c>
      <c r="C16" s="11">
        <v>20813.444898837963</v>
      </c>
      <c r="D16" s="3">
        <v>18.050999999999998</v>
      </c>
      <c r="E16" s="3">
        <v>14.425000000000001</v>
      </c>
      <c r="F16" s="3">
        <v>3.169</v>
      </c>
      <c r="G16" s="4">
        <v>20.481999999999999</v>
      </c>
      <c r="H16" s="4">
        <v>17.672999999999998</v>
      </c>
      <c r="I16" s="3">
        <v>0.65600000000000003</v>
      </c>
      <c r="J16" s="3">
        <v>1.6659999999999999</v>
      </c>
      <c r="K16" s="3">
        <v>0.995</v>
      </c>
      <c r="L16" s="5">
        <v>0.47151488773</v>
      </c>
      <c r="M16" s="11" t="e">
        <f>NA()</f>
        <v>#N/A</v>
      </c>
      <c r="N16" s="11" t="e">
        <f>NA()</f>
        <v>#N/A</v>
      </c>
      <c r="O16" s="11" t="e">
        <f>NA()</f>
        <v>#N/A</v>
      </c>
      <c r="P16" s="11" t="e">
        <f>NA()</f>
        <v>#N/A</v>
      </c>
      <c r="Q16" s="11" t="e">
        <f>NA()</f>
        <v>#N/A</v>
      </c>
      <c r="R16" s="11" t="e">
        <f>NA()</f>
        <v>#N/A</v>
      </c>
    </row>
    <row r="17" spans="1:18" x14ac:dyDescent="0.25">
      <c r="A17" s="1">
        <v>1975</v>
      </c>
      <c r="B17" s="15">
        <v>3.6</v>
      </c>
      <c r="C17" s="11">
        <v>20498.348081583965</v>
      </c>
      <c r="D17" s="3">
        <v>15.087999999999999</v>
      </c>
      <c r="E17" s="3">
        <v>11.647</v>
      </c>
      <c r="F17" s="3">
        <v>3.0819999999999999</v>
      </c>
      <c r="G17" s="4">
        <v>21.288</v>
      </c>
      <c r="H17" s="4">
        <v>13.923</v>
      </c>
      <c r="I17" s="3">
        <v>0.46500000000000002</v>
      </c>
      <c r="J17" s="3">
        <v>1.581</v>
      </c>
      <c r="K17" s="3">
        <v>0.84799999999999998</v>
      </c>
      <c r="L17" s="5">
        <v>0.46466445542700002</v>
      </c>
      <c r="M17" s="13">
        <v>4060</v>
      </c>
      <c r="N17" s="13">
        <v>27540</v>
      </c>
      <c r="O17" s="14">
        <f>N17-M17</f>
        <v>23480</v>
      </c>
      <c r="P17" s="9">
        <v>6.8</v>
      </c>
      <c r="Q17" s="9">
        <v>8.9</v>
      </c>
      <c r="R17" s="11">
        <v>73.881377999999998</v>
      </c>
    </row>
    <row r="18" spans="1:18" x14ac:dyDescent="0.25">
      <c r="A18" s="1">
        <v>1976</v>
      </c>
      <c r="B18" s="15">
        <v>4</v>
      </c>
      <c r="C18" s="11">
        <v>21291.988987841996</v>
      </c>
      <c r="D18" s="3">
        <v>12.321</v>
      </c>
      <c r="E18" s="3">
        <v>9.6069999999999993</v>
      </c>
      <c r="F18" s="3">
        <v>2.4769999999999999</v>
      </c>
      <c r="G18" s="4">
        <v>18.914999999999999</v>
      </c>
      <c r="H18" s="4">
        <v>15.708</v>
      </c>
      <c r="I18" s="3">
        <v>0.40300000000000002</v>
      </c>
      <c r="J18" s="3">
        <v>1.583</v>
      </c>
      <c r="K18" s="3">
        <v>0.81</v>
      </c>
      <c r="L18" s="5">
        <v>0.45822726883499998</v>
      </c>
      <c r="M18" s="11">
        <f>$M$17+(A18-$A$17)*(($M$21-$M$17)/($A$21-$A$17))</f>
        <v>4277.5</v>
      </c>
      <c r="N18" s="11">
        <f>$N$17+(A18-$A$17)*(($N$21-$N$17)/($A$21-$A$17))</f>
        <v>28220</v>
      </c>
      <c r="O18" s="14">
        <f t="shared" ref="O18:O58" si="0">N18-M18</f>
        <v>23942.5</v>
      </c>
      <c r="P18" s="11">
        <f>$P$17+(A18-$A$17)*(($P$21-$P$17)/($A$21-$A$17))</f>
        <v>6.625</v>
      </c>
      <c r="Q18" s="11">
        <f>$Q$17+(A18-$A$17)*(($Q$21-$Q$17)/($A$21-$A$17))</f>
        <v>8.7249999999999996</v>
      </c>
      <c r="R18" s="11">
        <v>71.098106000000001</v>
      </c>
    </row>
    <row r="19" spans="1:18" x14ac:dyDescent="0.25">
      <c r="A19" s="1">
        <v>1977</v>
      </c>
      <c r="B19" s="15">
        <v>4.5</v>
      </c>
      <c r="C19" s="11">
        <v>21925.832401668544</v>
      </c>
      <c r="D19" s="3">
        <v>12.259</v>
      </c>
      <c r="E19" s="3">
        <v>9.3290000000000006</v>
      </c>
      <c r="F19" s="3">
        <v>2.68</v>
      </c>
      <c r="G19" s="4">
        <v>18.977</v>
      </c>
      <c r="H19" s="4">
        <v>12.173</v>
      </c>
      <c r="I19" s="3">
        <v>0.45500000000000002</v>
      </c>
      <c r="J19" s="3">
        <v>1.5629999999999999</v>
      </c>
      <c r="K19" s="3">
        <v>0.85399999999999998</v>
      </c>
      <c r="L19" s="5">
        <v>0.43990768539000003</v>
      </c>
      <c r="M19" s="11">
        <f t="shared" ref="M19:M20" si="1">$M$17+(A19-$A$17)*(($M$21-$M$17)/($A$21-$A$17))</f>
        <v>4495</v>
      </c>
      <c r="N19" s="11">
        <f t="shared" ref="N19:N20" si="2">$N$17+(A19-$A$17)*(($N$21-$N$17)/($A$21-$A$17))</f>
        <v>28900</v>
      </c>
      <c r="O19" s="14">
        <f t="shared" si="0"/>
        <v>24405</v>
      </c>
      <c r="P19" s="11">
        <f>$P$17+(A19-$A$17)*(($P$21-$P$17)/($A$21-$A$17))</f>
        <v>6.4499999999999993</v>
      </c>
      <c r="Q19" s="11">
        <f>$Q$17+(A19-$A$17)*(($Q$21-$Q$17)/($A$21-$A$17))</f>
        <v>8.5500000000000007</v>
      </c>
      <c r="R19" s="11">
        <v>70.053268000000003</v>
      </c>
    </row>
    <row r="20" spans="1:18" x14ac:dyDescent="0.25">
      <c r="A20" s="1">
        <v>1978</v>
      </c>
      <c r="B20" s="15">
        <v>4.7</v>
      </c>
      <c r="C20" s="11">
        <v>22687.611506900415</v>
      </c>
      <c r="D20" s="3">
        <v>15.079000000000001</v>
      </c>
      <c r="E20" s="3">
        <v>8.6940000000000008</v>
      </c>
      <c r="F20" s="3">
        <v>5.8739999999999997</v>
      </c>
      <c r="G20" s="4">
        <v>20.472999999999999</v>
      </c>
      <c r="H20" s="4">
        <v>12.954000000000001</v>
      </c>
      <c r="I20" s="3">
        <v>0.439</v>
      </c>
      <c r="J20" s="3">
        <v>1.532</v>
      </c>
      <c r="K20" s="3">
        <v>0.84299999999999997</v>
      </c>
      <c r="L20" s="5">
        <v>0.429885438304</v>
      </c>
      <c r="M20" s="11">
        <f t="shared" si="1"/>
        <v>4712.5</v>
      </c>
      <c r="N20" s="11">
        <f t="shared" si="2"/>
        <v>29580</v>
      </c>
      <c r="O20" s="14">
        <f t="shared" si="0"/>
        <v>24867.5</v>
      </c>
      <c r="P20" s="11">
        <f>$P$17+(A20-$A$17)*(($P$21-$P$17)/($A$21-$A$17))</f>
        <v>6.2749999999999995</v>
      </c>
      <c r="Q20" s="11">
        <f>$Q$17+(A20-$A$17)*(($Q$21-$Q$17)/($A$21-$A$17))</f>
        <v>8.375</v>
      </c>
      <c r="R20" s="11">
        <v>70.380768000000003</v>
      </c>
    </row>
    <row r="21" spans="1:18" x14ac:dyDescent="0.25">
      <c r="A21" s="1">
        <v>1979</v>
      </c>
      <c r="B21" s="15">
        <v>5.3</v>
      </c>
      <c r="C21" s="11">
        <v>23378.294993221178</v>
      </c>
      <c r="D21" s="3">
        <v>11.683</v>
      </c>
      <c r="E21" s="3">
        <v>10.917</v>
      </c>
      <c r="F21" s="3">
        <v>0.69</v>
      </c>
      <c r="G21" s="4">
        <v>18.326000000000001</v>
      </c>
      <c r="H21" s="4">
        <v>14.698</v>
      </c>
      <c r="I21" s="3">
        <v>0.437</v>
      </c>
      <c r="J21" s="3">
        <v>1.506</v>
      </c>
      <c r="K21" s="3">
        <v>0.83</v>
      </c>
      <c r="L21" s="5">
        <v>0.42815275040099998</v>
      </c>
      <c r="M21" s="13">
        <v>4930</v>
      </c>
      <c r="N21" s="13">
        <v>30260</v>
      </c>
      <c r="O21" s="14">
        <f t="shared" si="0"/>
        <v>25330</v>
      </c>
      <c r="P21" s="9">
        <v>6.1</v>
      </c>
      <c r="Q21" s="9">
        <v>8.1999999999999993</v>
      </c>
      <c r="R21" s="11">
        <v>69.405945000000003</v>
      </c>
    </row>
    <row r="22" spans="1:18" x14ac:dyDescent="0.25">
      <c r="A22" s="1">
        <v>1980</v>
      </c>
      <c r="B22" s="15">
        <v>5.6</v>
      </c>
      <c r="C22" s="11">
        <v>23618.399617471823</v>
      </c>
      <c r="D22" s="3">
        <v>13.43</v>
      </c>
      <c r="E22" s="3">
        <v>13.074</v>
      </c>
      <c r="F22" s="3">
        <v>0.315</v>
      </c>
      <c r="G22" s="4">
        <v>17.628</v>
      </c>
      <c r="H22" s="4">
        <v>14.4</v>
      </c>
      <c r="I22" s="3">
        <v>0.51800000000000002</v>
      </c>
      <c r="J22" s="3">
        <v>1.4510000000000001</v>
      </c>
      <c r="K22" s="3">
        <v>0.85399999999999998</v>
      </c>
      <c r="L22" s="5">
        <v>0.424668244034</v>
      </c>
      <c r="M22" s="11">
        <f>$M$21+(A22-$A$21)*(($M$26-$M$21)/($A$26-$A$21))</f>
        <v>4952</v>
      </c>
      <c r="N22" s="11">
        <f>$N$21+(A22-$A$21)*(($N$26-$N$21)/($A$26-$A$21))</f>
        <v>30490</v>
      </c>
      <c r="O22" s="14">
        <f t="shared" si="0"/>
        <v>25538</v>
      </c>
      <c r="P22" s="11">
        <f>$P$21+(A22-$A$21)*(($P$26-$P$21)/($A$26-$A$21))</f>
        <v>6.12</v>
      </c>
      <c r="Q22" s="11">
        <f>$Q$21+(A22-$A$21)*(($Q$21-$Q$26)/($A$21-$A$26))</f>
        <v>8.2199999999999989</v>
      </c>
      <c r="R22" s="11">
        <v>71.169349999999994</v>
      </c>
    </row>
    <row r="23" spans="1:18" x14ac:dyDescent="0.25">
      <c r="A23" s="1">
        <v>1981</v>
      </c>
      <c r="B23" s="15">
        <v>6.6</v>
      </c>
      <c r="C23" s="11">
        <v>23733.593565543422</v>
      </c>
      <c r="D23" s="3">
        <v>15.35</v>
      </c>
      <c r="E23" s="3">
        <v>13.651999999999999</v>
      </c>
      <c r="F23" s="3">
        <v>1.494</v>
      </c>
      <c r="G23" s="4">
        <v>17.193000000000001</v>
      </c>
      <c r="H23" s="4">
        <v>15.959</v>
      </c>
      <c r="I23" s="3">
        <v>0.56699999999999995</v>
      </c>
      <c r="J23" s="3">
        <v>1.4019999999999999</v>
      </c>
      <c r="K23" s="3">
        <v>0.86</v>
      </c>
      <c r="L23" s="5">
        <v>0.425211800774</v>
      </c>
      <c r="M23" s="11">
        <f t="shared" ref="M23:M25" si="3">$M$21+(A23-$A$21)*(($M$26-$M$21)/($A$26-$A$21))</f>
        <v>4974</v>
      </c>
      <c r="N23" s="11">
        <f t="shared" ref="N23:N25" si="4">$N$21+(A23-$A$21)*(($N$26-$N$21)/($A$26-$A$21))</f>
        <v>30720</v>
      </c>
      <c r="O23" s="14">
        <f t="shared" si="0"/>
        <v>25746</v>
      </c>
      <c r="P23" s="11">
        <f>$P$21+(A23-$A$21)*(($P$26-$P$21)/($A$26-$A$21))</f>
        <v>6.14</v>
      </c>
      <c r="Q23" s="11">
        <f>$Q$21+(A23-$A$21)*(($Q$21-$Q$26)/($A$21-$A$26))</f>
        <v>8.24</v>
      </c>
      <c r="R23" s="11">
        <v>69.959678999999994</v>
      </c>
    </row>
    <row r="24" spans="1:18" x14ac:dyDescent="0.25">
      <c r="A24" s="1">
        <v>1982</v>
      </c>
      <c r="B24" s="15">
        <v>7.1</v>
      </c>
      <c r="C24" s="11">
        <v>24187.094766864262</v>
      </c>
      <c r="D24" s="3">
        <v>14.452</v>
      </c>
      <c r="E24" s="3">
        <v>11.782</v>
      </c>
      <c r="F24" s="3">
        <v>2.3889999999999998</v>
      </c>
      <c r="G24" s="4">
        <v>16.445</v>
      </c>
      <c r="H24" s="4">
        <v>15.484999999999999</v>
      </c>
      <c r="I24" s="3">
        <v>0.60499999999999998</v>
      </c>
      <c r="J24" s="3">
        <v>1.3919999999999999</v>
      </c>
      <c r="K24" s="3">
        <v>0.876</v>
      </c>
      <c r="L24" s="5">
        <v>0.41552284688800001</v>
      </c>
      <c r="M24" s="11">
        <f t="shared" si="3"/>
        <v>4996</v>
      </c>
      <c r="N24" s="11">
        <f t="shared" si="4"/>
        <v>30950</v>
      </c>
      <c r="O24" s="14">
        <f t="shared" si="0"/>
        <v>25954</v>
      </c>
      <c r="P24" s="11">
        <f>$P$21+(A24-$A$21)*(($P$26-$P$21)/($A$26-$A$21))</f>
        <v>6.16</v>
      </c>
      <c r="Q24" s="11">
        <f>$Q$21+(A24-$A$21)*(($Q$21-$Q$26)/($A$21-$A$26))</f>
        <v>8.26</v>
      </c>
      <c r="R24" s="11">
        <v>76.25309</v>
      </c>
    </row>
    <row r="25" spans="1:18" x14ac:dyDescent="0.25">
      <c r="A25" s="1">
        <v>1983</v>
      </c>
      <c r="B25" s="15">
        <v>7.4</v>
      </c>
      <c r="C25" s="11">
        <v>24356.659291812797</v>
      </c>
      <c r="D25" s="3">
        <v>9.52</v>
      </c>
      <c r="E25" s="3">
        <v>9.5589999999999993</v>
      </c>
      <c r="F25" s="3">
        <v>-3.5999999999999997E-2</v>
      </c>
      <c r="G25" s="4">
        <v>15.725</v>
      </c>
      <c r="H25" s="4">
        <v>10.464</v>
      </c>
      <c r="I25" s="3">
        <v>0.54</v>
      </c>
      <c r="J25" s="3">
        <v>1.3979999999999999</v>
      </c>
      <c r="K25" s="3">
        <v>0.83899999999999997</v>
      </c>
      <c r="L25" s="5">
        <v>0.423240308633</v>
      </c>
      <c r="M25" s="11">
        <f t="shared" si="3"/>
        <v>5018</v>
      </c>
      <c r="N25" s="11">
        <f t="shared" si="4"/>
        <v>31180</v>
      </c>
      <c r="O25" s="14">
        <f t="shared" si="0"/>
        <v>26162</v>
      </c>
      <c r="P25" s="11">
        <f>$P$21+(A25-$A$21)*(($P$26-$P$21)/($A$26-$A$21))</f>
        <v>6.18</v>
      </c>
      <c r="Q25" s="11">
        <f>$Q$21+(A25-$A$21)*(($Q$21-$Q$26)/($A$21-$A$26))</f>
        <v>8.2800000000000011</v>
      </c>
      <c r="R25" s="12">
        <v>73.426888000000005</v>
      </c>
    </row>
    <row r="26" spans="1:18" x14ac:dyDescent="0.25">
      <c r="A26" s="1">
        <v>1984</v>
      </c>
      <c r="B26" s="15">
        <v>8.6999999999999993</v>
      </c>
      <c r="C26" s="11">
        <v>24600.992355863396</v>
      </c>
      <c r="D26" s="3">
        <v>6.78</v>
      </c>
      <c r="E26" s="3">
        <v>7.9020000000000001</v>
      </c>
      <c r="F26" s="3">
        <v>-1.04</v>
      </c>
      <c r="G26" s="4">
        <v>14.257</v>
      </c>
      <c r="H26" s="4">
        <v>8.64</v>
      </c>
      <c r="I26" s="3">
        <v>0.48899999999999999</v>
      </c>
      <c r="J26" s="3">
        <v>1.3660000000000001</v>
      </c>
      <c r="K26" s="3">
        <v>0.80900000000000005</v>
      </c>
      <c r="L26" s="5">
        <v>0.42590469614900001</v>
      </c>
      <c r="M26" s="13">
        <v>5040</v>
      </c>
      <c r="N26" s="13">
        <v>31410</v>
      </c>
      <c r="O26" s="14">
        <f t="shared" si="0"/>
        <v>26370</v>
      </c>
      <c r="P26" s="9">
        <v>6.2</v>
      </c>
      <c r="Q26" s="9">
        <v>8.3000000000000007</v>
      </c>
      <c r="R26" s="11">
        <v>71.688820000000007</v>
      </c>
    </row>
    <row r="27" spans="1:18" x14ac:dyDescent="0.25">
      <c r="A27" s="1">
        <v>1985</v>
      </c>
      <c r="B27" s="15">
        <v>9.1</v>
      </c>
      <c r="C27" s="11">
        <v>24870.505820140956</v>
      </c>
      <c r="D27" s="3">
        <v>7.016</v>
      </c>
      <c r="E27" s="3">
        <v>6.194</v>
      </c>
      <c r="F27" s="3">
        <v>0.77400000000000002</v>
      </c>
      <c r="G27" s="4">
        <v>13.294</v>
      </c>
      <c r="H27" s="4">
        <v>8.2170000000000005</v>
      </c>
      <c r="I27" s="3">
        <v>0.501</v>
      </c>
      <c r="J27" s="3">
        <v>1.266</v>
      </c>
      <c r="K27" s="3">
        <v>0.79700000000000004</v>
      </c>
      <c r="L27" s="5">
        <v>0.43631525825200002</v>
      </c>
      <c r="M27" s="11">
        <f>$M$26+(A27-$A$26)*(($M$32-$M$26)/($A$32-$A$26))</f>
        <v>5145</v>
      </c>
      <c r="N27" s="11">
        <f>$N$26+(A27-$A$26)*(($N$32-$N$26)/($A$32-$A$26))</f>
        <v>31593.333333333332</v>
      </c>
      <c r="O27" s="14">
        <f t="shared" si="0"/>
        <v>26448.333333333332</v>
      </c>
      <c r="P27" s="11">
        <f>$P$26+(A27-$A$26)*(($P$32-$P$26)/($A$32-$A$26))</f>
        <v>6.1166666666666671</v>
      </c>
      <c r="Q27" s="11">
        <f>$Q$26+(A27-$A$26)*(($Q$26-$Q$32)/($A$26-$A$32))</f>
        <v>8.1833333333333336</v>
      </c>
      <c r="R27" s="11">
        <v>70.711174</v>
      </c>
    </row>
    <row r="28" spans="1:18" x14ac:dyDescent="0.25">
      <c r="A28" s="1">
        <v>1986</v>
      </c>
      <c r="B28" s="15">
        <v>9.1</v>
      </c>
      <c r="C28" s="11">
        <v>25319.315094538717</v>
      </c>
      <c r="D28" s="3">
        <v>5.577</v>
      </c>
      <c r="E28" s="3">
        <v>2.661</v>
      </c>
      <c r="F28" s="3">
        <v>2.8410000000000002</v>
      </c>
      <c r="G28" s="4">
        <v>12.538</v>
      </c>
      <c r="H28" s="4">
        <v>6.4980000000000002</v>
      </c>
      <c r="I28" s="3">
        <v>0.51200000000000001</v>
      </c>
      <c r="J28" s="3">
        <v>1.2070000000000001</v>
      </c>
      <c r="K28" s="3">
        <v>0.78900000000000003</v>
      </c>
      <c r="L28" s="5">
        <v>0.44670393516200002</v>
      </c>
      <c r="M28" s="11">
        <f t="shared" ref="M28:M31" si="5">$M$26+(A28-$A$26)*(($M$32-$M$26)/($A$32-$A$26))</f>
        <v>5250</v>
      </c>
      <c r="N28" s="11">
        <f t="shared" ref="N28:N31" si="6">$N$26+(A28-$A$26)*(($N$32-$N$26)/($A$32-$A$26))</f>
        <v>31776.666666666668</v>
      </c>
      <c r="O28" s="14">
        <f t="shared" si="0"/>
        <v>26526.666666666668</v>
      </c>
      <c r="P28" s="11">
        <f>$P$26+(A28-$A$26)*(($P$32-$P$26)/($A$32-$A$26))</f>
        <v>6.0333333333333332</v>
      </c>
      <c r="Q28" s="11">
        <f>$Q$26+(A28-$A$26)*(($Q$26-$Q$32)/($A$26-$A$32))</f>
        <v>8.0666666666666664</v>
      </c>
      <c r="R28" s="11">
        <v>72.406943999999996</v>
      </c>
    </row>
    <row r="29" spans="1:18" x14ac:dyDescent="0.25">
      <c r="A29" s="1">
        <v>1987</v>
      </c>
      <c r="B29" s="15">
        <v>9.1999999999999993</v>
      </c>
      <c r="C29" s="11">
        <v>25830.238976784727</v>
      </c>
      <c r="D29" s="3">
        <v>4.5519999999999996</v>
      </c>
      <c r="E29" s="3">
        <v>2.9529999999999998</v>
      </c>
      <c r="F29" s="3">
        <v>1.554</v>
      </c>
      <c r="G29" s="4">
        <v>11.079000000000001</v>
      </c>
      <c r="H29" s="4">
        <v>6.2960000000000003</v>
      </c>
      <c r="I29" s="3">
        <v>0.54300000000000004</v>
      </c>
      <c r="J29" s="3">
        <v>1.1759999999999999</v>
      </c>
      <c r="K29" s="3">
        <v>0.79600000000000004</v>
      </c>
      <c r="L29" s="5">
        <v>0.45814242816299999</v>
      </c>
      <c r="M29" s="11">
        <f t="shared" si="5"/>
        <v>5355</v>
      </c>
      <c r="N29" s="11">
        <f t="shared" si="6"/>
        <v>31960</v>
      </c>
      <c r="O29" s="14">
        <f t="shared" si="0"/>
        <v>26605</v>
      </c>
      <c r="P29" s="11">
        <f>$P$26+(A29-$A$26)*(($P$32-$P$26)/($A$32-$A$26))</f>
        <v>5.95</v>
      </c>
      <c r="Q29" s="11">
        <f>$Q$26+(A29-$A$26)*(($Q$26-$Q$32)/($A$26-$A$32))</f>
        <v>7.95</v>
      </c>
      <c r="R29" s="11">
        <v>73.12236</v>
      </c>
    </row>
    <row r="30" spans="1:18" x14ac:dyDescent="0.25">
      <c r="A30" s="1">
        <v>1988</v>
      </c>
      <c r="B30" s="15">
        <v>8.9</v>
      </c>
      <c r="C30" s="11">
        <v>26912.181206405421</v>
      </c>
      <c r="D30" s="3">
        <v>6.0940000000000003</v>
      </c>
      <c r="E30" s="3">
        <v>2.6659999999999999</v>
      </c>
      <c r="F30" s="3">
        <v>3.339</v>
      </c>
      <c r="G30" s="4">
        <v>11.134</v>
      </c>
      <c r="H30" s="4">
        <v>6.0279999999999996</v>
      </c>
      <c r="I30" s="3">
        <v>0.57899999999999996</v>
      </c>
      <c r="J30" s="3">
        <v>1.143</v>
      </c>
      <c r="K30" s="3">
        <v>0.79200000000000004</v>
      </c>
      <c r="L30" s="5">
        <v>0.46527880445999997</v>
      </c>
      <c r="M30" s="11">
        <f t="shared" si="5"/>
        <v>5460</v>
      </c>
      <c r="N30" s="11">
        <f t="shared" si="6"/>
        <v>32143.333333333332</v>
      </c>
      <c r="O30" s="14">
        <f t="shared" si="0"/>
        <v>26683.333333333332</v>
      </c>
      <c r="P30" s="11">
        <f>$P$26+(A30-$A$26)*(($P$32-$P$26)/($A$32-$A$26))</f>
        <v>5.8666666666666671</v>
      </c>
      <c r="Q30" s="11">
        <f>$Q$26+(A30-$A$26)*(($Q$26-$Q$32)/($A$26-$A$32))</f>
        <v>7.833333333333333</v>
      </c>
      <c r="R30" s="11">
        <v>66.998054999999994</v>
      </c>
    </row>
    <row r="31" spans="1:18" x14ac:dyDescent="0.25">
      <c r="A31" s="1">
        <v>1989</v>
      </c>
      <c r="B31" s="15">
        <v>8.1999999999999993</v>
      </c>
      <c r="C31" s="11">
        <v>27938.469756724746</v>
      </c>
      <c r="D31" s="3">
        <v>7.4660000000000002</v>
      </c>
      <c r="E31" s="3">
        <v>3.8210000000000002</v>
      </c>
      <c r="F31" s="3">
        <v>3.5110000000000001</v>
      </c>
      <c r="G31" s="4">
        <v>11.429</v>
      </c>
      <c r="H31" s="4">
        <v>7.11</v>
      </c>
      <c r="I31" s="3">
        <v>0.59799999999999998</v>
      </c>
      <c r="J31" s="3">
        <v>1.1020000000000001</v>
      </c>
      <c r="K31" s="3">
        <v>0.76500000000000001</v>
      </c>
      <c r="L31" s="5">
        <v>0.47154769625999998</v>
      </c>
      <c r="M31" s="11">
        <f t="shared" si="5"/>
        <v>5565</v>
      </c>
      <c r="N31" s="11">
        <f t="shared" si="6"/>
        <v>32326.666666666668</v>
      </c>
      <c r="O31" s="14">
        <f t="shared" si="0"/>
        <v>26761.666666666668</v>
      </c>
      <c r="P31" s="11">
        <f>$P$26+(A31-$A$26)*(($P$32-$P$26)/($A$32-$A$26))</f>
        <v>5.7833333333333332</v>
      </c>
      <c r="Q31" s="11">
        <f>$Q$26+(A31-$A$26)*(($Q$26-$Q$32)/($A$26-$A$32))</f>
        <v>7.7166666666666668</v>
      </c>
      <c r="R31" s="11">
        <v>76.642432999999997</v>
      </c>
    </row>
    <row r="32" spans="1:18" x14ac:dyDescent="0.25">
      <c r="A32" s="1">
        <v>1990</v>
      </c>
      <c r="B32" s="15">
        <v>8</v>
      </c>
      <c r="C32" s="11">
        <v>28617.443570115091</v>
      </c>
      <c r="D32" s="3">
        <v>6.92</v>
      </c>
      <c r="E32" s="3">
        <v>2.8530000000000002</v>
      </c>
      <c r="F32" s="3">
        <v>3.9540000000000002</v>
      </c>
      <c r="G32" s="4">
        <v>12.641</v>
      </c>
      <c r="H32" s="4">
        <v>5.4560000000000004</v>
      </c>
      <c r="I32" s="3">
        <v>0.54800000000000004</v>
      </c>
      <c r="J32" s="3">
        <v>1.2030000000000001</v>
      </c>
      <c r="K32" s="3">
        <v>0.74299999999999999</v>
      </c>
      <c r="L32" s="5">
        <v>0.471176743545</v>
      </c>
      <c r="M32" s="13">
        <v>5670</v>
      </c>
      <c r="N32" s="13">
        <v>32510</v>
      </c>
      <c r="O32" s="14">
        <f t="shared" si="0"/>
        <v>26840</v>
      </c>
      <c r="P32" s="9">
        <v>5.7</v>
      </c>
      <c r="Q32" s="9">
        <v>7.6</v>
      </c>
      <c r="R32" s="11">
        <v>77.012885999999995</v>
      </c>
    </row>
    <row r="33" spans="1:18" x14ac:dyDescent="0.25">
      <c r="A33" s="1">
        <v>1991</v>
      </c>
      <c r="B33" s="15">
        <v>8.1999999999999993</v>
      </c>
      <c r="C33" s="11">
        <v>28664.131878335174</v>
      </c>
      <c r="D33" s="3">
        <v>3.84</v>
      </c>
      <c r="E33" s="3">
        <v>2.7160000000000002</v>
      </c>
      <c r="F33" s="3">
        <v>1.0940000000000001</v>
      </c>
      <c r="G33" s="4">
        <v>13.098000000000001</v>
      </c>
      <c r="H33" s="4">
        <v>3.2970000000000002</v>
      </c>
      <c r="I33" s="3">
        <v>0.502</v>
      </c>
      <c r="J33" s="3">
        <v>1.2669999999999999</v>
      </c>
      <c r="K33" s="3">
        <v>0.73399999999999999</v>
      </c>
      <c r="L33" s="5">
        <v>0.47134958940799998</v>
      </c>
      <c r="M33" s="11">
        <f>$M$32+(A33-$A$32)*(($M$38-$M$32)/($A$38-$A$32))</f>
        <v>5660</v>
      </c>
      <c r="N33" s="11">
        <f>$N$32+(A33-$A$32)*(($N$38-$N$32)/($A$38-$A$32))</f>
        <v>32588.333333333332</v>
      </c>
      <c r="O33" s="14">
        <f t="shared" si="0"/>
        <v>26928.333333333332</v>
      </c>
      <c r="P33" s="11">
        <f>$P$32+(A33-$A$32)*(($P$38-$P$32)/($A$38-$A$32))</f>
        <v>5.7333333333333334</v>
      </c>
      <c r="Q33" s="11">
        <f>$Q$32+(A33-$A$32)*(($Q$32-$Q$38)/($A$32-$A$38))</f>
        <v>7.55</v>
      </c>
      <c r="R33" s="11">
        <v>77.100005999999993</v>
      </c>
    </row>
    <row r="34" spans="1:18" x14ac:dyDescent="0.25">
      <c r="A34" s="1">
        <v>1992</v>
      </c>
      <c r="B34" s="15">
        <v>9</v>
      </c>
      <c r="C34" s="11">
        <v>28977.888902540555</v>
      </c>
      <c r="D34" s="3">
        <v>4.8739999999999997</v>
      </c>
      <c r="E34" s="3">
        <v>2.54</v>
      </c>
      <c r="F34" s="3">
        <v>2.2759999999999998</v>
      </c>
      <c r="G34" s="4">
        <v>14.24</v>
      </c>
      <c r="H34" s="4">
        <v>3.4950000000000001</v>
      </c>
      <c r="I34" s="3">
        <v>0.498</v>
      </c>
      <c r="J34" s="3">
        <v>1.194</v>
      </c>
      <c r="K34" s="3">
        <v>0.72099999999999997</v>
      </c>
      <c r="L34" s="5">
        <v>0.469498398451</v>
      </c>
      <c r="M34" s="11">
        <f t="shared" ref="M34:M37" si="7">$M$32+(A34-$A$32)*(($M$38-$M$32)/($A$38-$A$32))</f>
        <v>5650</v>
      </c>
      <c r="N34" s="11">
        <f t="shared" ref="N34:N37" si="8">$N$32+(A34-$A$32)*(($N$38-$N$32)/($A$38-$A$32))</f>
        <v>32666.666666666668</v>
      </c>
      <c r="O34" s="14">
        <f t="shared" si="0"/>
        <v>27016.666666666668</v>
      </c>
      <c r="P34" s="11">
        <f>$P$32+(A34-$A$32)*(($P$38-$P$32)/($A$38-$A$32))</f>
        <v>5.7666666666666666</v>
      </c>
      <c r="Q34" s="11">
        <f>$Q$32+(A34-$A$32)*(($Q$32-$Q$38)/($A$32-$A$38))</f>
        <v>7.5</v>
      </c>
      <c r="R34" s="11">
        <v>72.527466000000004</v>
      </c>
    </row>
    <row r="35" spans="1:18" x14ac:dyDescent="0.25">
      <c r="A35" s="1">
        <v>1993</v>
      </c>
      <c r="B35" s="15">
        <v>10</v>
      </c>
      <c r="C35" s="11">
        <v>28670.886328678182</v>
      </c>
      <c r="D35" s="3">
        <v>1.7809999999999999</v>
      </c>
      <c r="E35" s="3">
        <v>1.4790000000000001</v>
      </c>
      <c r="F35" s="3">
        <v>0.29699999999999999</v>
      </c>
      <c r="G35" s="4">
        <v>14.564</v>
      </c>
      <c r="H35" s="4">
        <v>1.397</v>
      </c>
      <c r="I35" s="3">
        <v>0.434</v>
      </c>
      <c r="J35" s="3">
        <v>1.165</v>
      </c>
      <c r="K35" s="3">
        <v>0.66200000000000003</v>
      </c>
      <c r="L35" s="5">
        <v>0.474602665699</v>
      </c>
      <c r="M35" s="11">
        <f t="shared" si="7"/>
        <v>5640</v>
      </c>
      <c r="N35" s="11">
        <f t="shared" si="8"/>
        <v>32745</v>
      </c>
      <c r="O35" s="14">
        <f t="shared" si="0"/>
        <v>27105</v>
      </c>
      <c r="P35" s="11">
        <f>$P$32+(A35-$A$32)*(($P$38-$P$32)/($A$38-$A$32))</f>
        <v>5.8000000000000007</v>
      </c>
      <c r="Q35" s="11">
        <f>$Q$32+(A35-$A$32)*(($Q$32-$Q$38)/($A$32-$A$38))</f>
        <v>7.4499999999999993</v>
      </c>
      <c r="R35" s="11">
        <v>70.789947999999995</v>
      </c>
    </row>
    <row r="36" spans="1:18" x14ac:dyDescent="0.25">
      <c r="A36" s="1">
        <v>1994</v>
      </c>
      <c r="B36" s="15">
        <v>10.6</v>
      </c>
      <c r="C36" s="11">
        <v>29237.535511327984</v>
      </c>
      <c r="D36" s="3">
        <v>1.4810000000000001</v>
      </c>
      <c r="E36" s="3">
        <v>0.91400000000000003</v>
      </c>
      <c r="F36" s="3">
        <v>0.56200000000000006</v>
      </c>
      <c r="G36" s="4">
        <v>13.667999999999999</v>
      </c>
      <c r="H36" s="4">
        <v>2.5449999999999999</v>
      </c>
      <c r="I36" s="3">
        <v>0.373</v>
      </c>
      <c r="J36" s="3">
        <v>1.173</v>
      </c>
      <c r="K36" s="3">
        <v>0.63500000000000001</v>
      </c>
      <c r="L36" s="5">
        <v>0.47929301370900002</v>
      </c>
      <c r="M36" s="11">
        <f t="shared" si="7"/>
        <v>5630</v>
      </c>
      <c r="N36" s="11">
        <f t="shared" si="8"/>
        <v>32823.333333333336</v>
      </c>
      <c r="O36" s="14">
        <f t="shared" si="0"/>
        <v>27193.333333333336</v>
      </c>
      <c r="P36" s="11">
        <f>$P$32+(A36-$A$32)*(($P$38-$P$32)/($A$38-$A$32))</f>
        <v>5.8333333333333339</v>
      </c>
      <c r="Q36" s="11">
        <f>$Q$32+(A36-$A$32)*(($Q$32-$Q$38)/($A$32-$A$38))</f>
        <v>7.3999999999999995</v>
      </c>
      <c r="R36" s="12">
        <v>74.674674999999993</v>
      </c>
    </row>
    <row r="37" spans="1:18" x14ac:dyDescent="0.25">
      <c r="A37" s="1">
        <v>1995</v>
      </c>
      <c r="B37" s="15">
        <v>10</v>
      </c>
      <c r="C37" s="11">
        <v>29745.128728949428</v>
      </c>
      <c r="D37" s="3">
        <v>3.1030000000000002</v>
      </c>
      <c r="E37" s="3">
        <v>0.90300000000000002</v>
      </c>
      <c r="F37" s="3">
        <v>2.1800000000000002</v>
      </c>
      <c r="G37" s="4">
        <v>14.173</v>
      </c>
      <c r="H37" s="4">
        <v>2.5</v>
      </c>
      <c r="I37" s="3">
        <v>0.36199999999999999</v>
      </c>
      <c r="J37" s="3">
        <v>1.1839999999999999</v>
      </c>
      <c r="K37" s="3">
        <v>0.64400000000000002</v>
      </c>
      <c r="L37" s="5">
        <v>0.48150200975000002</v>
      </c>
      <c r="M37" s="11">
        <f t="shared" si="7"/>
        <v>5620</v>
      </c>
      <c r="N37" s="11">
        <f t="shared" si="8"/>
        <v>32901.666666666664</v>
      </c>
      <c r="O37" s="14">
        <f t="shared" si="0"/>
        <v>27281.666666666664</v>
      </c>
      <c r="P37" s="11">
        <f>$P$32+(A37-$A$32)*(($P$38-$P$32)/($A$38-$A$32))</f>
        <v>5.8666666666666671</v>
      </c>
      <c r="Q37" s="11">
        <f>$Q$32+(A37-$A$32)*(($Q$32-$Q$38)/($A$32-$A$38))</f>
        <v>7.35</v>
      </c>
      <c r="R37" s="11">
        <f>(R36+R38)/2</f>
        <v>76.945911499999994</v>
      </c>
    </row>
    <row r="38" spans="1:18" x14ac:dyDescent="0.25">
      <c r="A38" s="1">
        <v>1996</v>
      </c>
      <c r="B38" s="15">
        <v>10.5</v>
      </c>
      <c r="C38" s="11">
        <v>30057.965553334529</v>
      </c>
      <c r="D38" s="3">
        <v>2.625</v>
      </c>
      <c r="E38" s="3">
        <v>1.5580000000000001</v>
      </c>
      <c r="F38" s="3">
        <v>1.0509999999999999</v>
      </c>
      <c r="G38" s="4">
        <v>13.476000000000001</v>
      </c>
      <c r="H38" s="4">
        <v>3.4580000000000002</v>
      </c>
      <c r="I38" s="3">
        <v>0.35599999999999998</v>
      </c>
      <c r="J38" s="3">
        <v>1.1439999999999999</v>
      </c>
      <c r="K38" s="3">
        <v>0.60199999999999998</v>
      </c>
      <c r="L38" s="5">
        <v>0.48535902591800001</v>
      </c>
      <c r="M38" s="13">
        <v>5610</v>
      </c>
      <c r="N38" s="13">
        <v>32980</v>
      </c>
      <c r="O38" s="14">
        <f t="shared" si="0"/>
        <v>27370</v>
      </c>
      <c r="P38" s="9">
        <v>5.9</v>
      </c>
      <c r="Q38" s="9">
        <v>7.3</v>
      </c>
      <c r="R38" s="12">
        <v>79.217147999999995</v>
      </c>
    </row>
    <row r="39" spans="1:18" x14ac:dyDescent="0.25">
      <c r="A39" s="1">
        <v>1997</v>
      </c>
      <c r="B39" s="15">
        <v>10.6</v>
      </c>
      <c r="C39" s="11">
        <v>30650.744476525339</v>
      </c>
      <c r="D39" s="3">
        <v>2.4609999999999999</v>
      </c>
      <c r="E39" s="3">
        <v>0.78</v>
      </c>
      <c r="F39" s="3">
        <v>1.6679999999999999</v>
      </c>
      <c r="G39" s="4">
        <v>14.429</v>
      </c>
      <c r="H39" s="4">
        <v>1.3320000000000001</v>
      </c>
      <c r="I39" s="3">
        <v>0.35599999999999998</v>
      </c>
      <c r="J39" s="3">
        <v>1.1120000000000001</v>
      </c>
      <c r="K39" s="3">
        <v>0.56999999999999995</v>
      </c>
      <c r="L39" s="5">
        <v>0.48941590863399997</v>
      </c>
      <c r="M39" s="13">
        <v>5690</v>
      </c>
      <c r="N39" s="13">
        <v>33160</v>
      </c>
      <c r="O39" s="14">
        <f t="shared" si="0"/>
        <v>27470</v>
      </c>
      <c r="P39" s="9">
        <v>5.8</v>
      </c>
      <c r="Q39" s="9">
        <v>7.4</v>
      </c>
      <c r="R39" s="11">
        <v>73.757462000000004</v>
      </c>
    </row>
    <row r="40" spans="1:18" x14ac:dyDescent="0.25">
      <c r="A40" s="1">
        <v>1998</v>
      </c>
      <c r="B40" s="15">
        <v>10.199999999999999</v>
      </c>
      <c r="C40" s="11">
        <v>31633.147749576889</v>
      </c>
      <c r="D40" s="3">
        <v>3.4729999999999999</v>
      </c>
      <c r="E40" s="3">
        <v>0.183</v>
      </c>
      <c r="F40" s="3">
        <v>3.2839999999999998</v>
      </c>
      <c r="G40" s="4">
        <v>13.87</v>
      </c>
      <c r="H40" s="4">
        <v>4.149</v>
      </c>
      <c r="I40" s="3">
        <v>0.37</v>
      </c>
      <c r="J40" s="3">
        <v>1.0860000000000001</v>
      </c>
      <c r="K40" s="3">
        <v>0.54400000000000004</v>
      </c>
      <c r="L40" s="5">
        <v>0.49302143223400002</v>
      </c>
      <c r="M40" s="13">
        <v>6000</v>
      </c>
      <c r="N40" s="13">
        <v>34330</v>
      </c>
      <c r="O40" s="14">
        <f t="shared" si="0"/>
        <v>28330</v>
      </c>
      <c r="P40" s="9">
        <v>5.7</v>
      </c>
      <c r="Q40" s="9">
        <v>7.4</v>
      </c>
      <c r="R40" s="11">
        <v>72.167045999999999</v>
      </c>
    </row>
    <row r="41" spans="1:18" x14ac:dyDescent="0.25">
      <c r="A41" s="1">
        <v>1999</v>
      </c>
      <c r="B41" s="15">
        <v>9.9</v>
      </c>
      <c r="C41" s="11">
        <v>32546.934052218705</v>
      </c>
      <c r="D41" s="3">
        <v>2.62</v>
      </c>
      <c r="E41" s="3">
        <v>-0.54300000000000004</v>
      </c>
      <c r="F41" s="3">
        <v>3.18</v>
      </c>
      <c r="G41" s="4">
        <v>13.632999999999999</v>
      </c>
      <c r="H41" s="4">
        <v>2.903</v>
      </c>
      <c r="I41" s="3">
        <v>0.51600000000000001</v>
      </c>
      <c r="J41" s="3">
        <v>1.222</v>
      </c>
      <c r="K41" s="3">
        <v>0.67400000000000004</v>
      </c>
      <c r="L41" s="5">
        <v>0.49445525140699997</v>
      </c>
      <c r="M41" s="13">
        <v>6220</v>
      </c>
      <c r="N41" s="13">
        <v>34980</v>
      </c>
      <c r="O41" s="14">
        <f t="shared" si="0"/>
        <v>28760</v>
      </c>
      <c r="P41" s="9">
        <v>5.6</v>
      </c>
      <c r="Q41" s="9">
        <v>7.3</v>
      </c>
      <c r="R41" s="11">
        <v>79.965087999999994</v>
      </c>
    </row>
    <row r="42" spans="1:18" x14ac:dyDescent="0.25">
      <c r="A42" s="1">
        <v>2000</v>
      </c>
      <c r="B42" s="15">
        <v>8.5</v>
      </c>
      <c r="C42" s="11">
        <v>33592.466830057296</v>
      </c>
      <c r="D42" s="3">
        <v>5.8769999999999998</v>
      </c>
      <c r="E42" s="3">
        <v>2.3029999999999999</v>
      </c>
      <c r="F42" s="3">
        <v>3.4929999999999999</v>
      </c>
      <c r="G42" s="4">
        <v>13.52</v>
      </c>
      <c r="H42" s="4">
        <v>6.0149999999999997</v>
      </c>
      <c r="I42" s="3">
        <v>0.68799999999999994</v>
      </c>
      <c r="J42" s="3">
        <v>1.39</v>
      </c>
      <c r="K42" s="3">
        <v>0.83499999999999996</v>
      </c>
      <c r="L42" s="5">
        <v>0.49561453085000001</v>
      </c>
      <c r="M42" s="13">
        <v>6430</v>
      </c>
      <c r="N42" s="13">
        <v>35790</v>
      </c>
      <c r="O42" s="14">
        <f t="shared" si="0"/>
        <v>29360</v>
      </c>
      <c r="P42" s="9">
        <v>5.6</v>
      </c>
      <c r="Q42" s="9">
        <v>7.2</v>
      </c>
      <c r="R42" s="11">
        <v>80.218231000000003</v>
      </c>
    </row>
    <row r="43" spans="1:18" x14ac:dyDescent="0.25">
      <c r="A43" s="1">
        <v>2001</v>
      </c>
      <c r="B43" s="15">
        <v>7.8</v>
      </c>
      <c r="C43" s="11">
        <v>34009.862397736768</v>
      </c>
      <c r="D43" s="3">
        <v>5.2460000000000004</v>
      </c>
      <c r="E43" s="3">
        <v>1.931</v>
      </c>
      <c r="F43" s="3">
        <v>3.2530000000000001</v>
      </c>
      <c r="G43" s="4">
        <v>14.182</v>
      </c>
      <c r="H43" s="4">
        <v>4.4409999999999998</v>
      </c>
      <c r="I43" s="3">
        <v>0.73099999999999998</v>
      </c>
      <c r="J43" s="3">
        <v>1.413</v>
      </c>
      <c r="K43" s="3">
        <v>0.85499999999999998</v>
      </c>
      <c r="L43" s="5">
        <v>0.496598782548</v>
      </c>
      <c r="M43" s="13">
        <v>6670</v>
      </c>
      <c r="N43" s="13">
        <v>36090</v>
      </c>
      <c r="O43" s="14">
        <f t="shared" si="0"/>
        <v>29420</v>
      </c>
      <c r="P43" s="9">
        <v>5.4</v>
      </c>
      <c r="Q43" s="9">
        <v>7.1</v>
      </c>
      <c r="R43" s="11">
        <v>79.117058</v>
      </c>
    </row>
    <row r="44" spans="1:18" x14ac:dyDescent="0.25">
      <c r="A44" s="1">
        <v>2002</v>
      </c>
      <c r="B44" s="15">
        <v>7.9</v>
      </c>
      <c r="C44" s="11">
        <v>34146.306268324319</v>
      </c>
      <c r="D44" s="3">
        <v>4.0629999999999997</v>
      </c>
      <c r="E44" s="3">
        <v>1.0249999999999999</v>
      </c>
      <c r="F44" s="3">
        <v>3.0070000000000001</v>
      </c>
      <c r="G44" s="4">
        <v>15.154</v>
      </c>
      <c r="H44" s="4">
        <v>2.8839999999999999</v>
      </c>
      <c r="I44" s="3">
        <v>0.73</v>
      </c>
      <c r="J44" s="3">
        <v>1.405</v>
      </c>
      <c r="K44" s="3">
        <v>0.84399999999999997</v>
      </c>
      <c r="L44" s="5">
        <v>0.490260299801</v>
      </c>
      <c r="M44" s="13">
        <v>7240</v>
      </c>
      <c r="N44" s="13">
        <v>36840</v>
      </c>
      <c r="O44" s="14">
        <f t="shared" si="0"/>
        <v>29600</v>
      </c>
      <c r="P44" s="9">
        <v>5.0999999999999996</v>
      </c>
      <c r="Q44" s="9">
        <v>6.6</v>
      </c>
      <c r="R44" s="11">
        <v>78.588195999999996</v>
      </c>
    </row>
    <row r="45" spans="1:18" x14ac:dyDescent="0.25">
      <c r="A45" s="1">
        <v>2003</v>
      </c>
      <c r="B45" s="15">
        <v>8.5</v>
      </c>
      <c r="C45" s="11">
        <v>34183.663344453824</v>
      </c>
      <c r="D45" s="3">
        <v>2.516</v>
      </c>
      <c r="E45" s="3">
        <v>1.645</v>
      </c>
      <c r="F45" s="3">
        <v>0.85699999999999998</v>
      </c>
      <c r="G45" s="4">
        <v>14.478999999999999</v>
      </c>
      <c r="H45" s="4">
        <v>3.3319999999999999</v>
      </c>
      <c r="I45" s="3">
        <v>0.71099999999999997</v>
      </c>
      <c r="J45" s="3">
        <v>1.357</v>
      </c>
      <c r="K45" s="3">
        <v>0.79500000000000004</v>
      </c>
      <c r="L45" s="5">
        <v>0.49270081668600002</v>
      </c>
      <c r="M45" s="13">
        <v>7100</v>
      </c>
      <c r="N45" s="13">
        <v>36210</v>
      </c>
      <c r="O45" s="14">
        <f t="shared" si="0"/>
        <v>29110</v>
      </c>
      <c r="P45" s="9">
        <v>5.0999999999999996</v>
      </c>
      <c r="Q45" s="9">
        <v>6.7</v>
      </c>
      <c r="R45" s="11">
        <v>75.386024000000006</v>
      </c>
    </row>
    <row r="46" spans="1:18" x14ac:dyDescent="0.25">
      <c r="A46" s="1">
        <v>2004</v>
      </c>
      <c r="B46" s="15">
        <v>8.9</v>
      </c>
      <c r="C46" s="11">
        <v>34893.52981199741</v>
      </c>
      <c r="D46" s="3">
        <v>4.3659999999999997</v>
      </c>
      <c r="E46" s="3">
        <v>2.0779999999999998</v>
      </c>
      <c r="F46" s="3">
        <v>2.2410000000000001</v>
      </c>
      <c r="G46" s="4">
        <v>14.617000000000001</v>
      </c>
      <c r="H46" s="4">
        <v>4.1970000000000001</v>
      </c>
      <c r="I46" s="3">
        <v>0.73799999999999999</v>
      </c>
      <c r="J46" s="3">
        <v>1.3140000000000001</v>
      </c>
      <c r="K46" s="3">
        <v>0.751</v>
      </c>
      <c r="L46" s="5">
        <v>0.49562182595900001</v>
      </c>
      <c r="M46" s="13">
        <v>7130</v>
      </c>
      <c r="N46" s="13">
        <v>36090</v>
      </c>
      <c r="O46" s="14">
        <f t="shared" si="0"/>
        <v>28960</v>
      </c>
      <c r="P46" s="9">
        <v>5.0999999999999996</v>
      </c>
      <c r="Q46" s="9">
        <v>6.7</v>
      </c>
      <c r="R46" s="11">
        <v>82.041213999999997</v>
      </c>
    </row>
    <row r="47" spans="1:18" x14ac:dyDescent="0.25">
      <c r="A47" s="1">
        <v>2005</v>
      </c>
      <c r="B47" s="15">
        <v>8.9</v>
      </c>
      <c r="C47" s="11">
        <v>35208.855797142962</v>
      </c>
      <c r="D47" s="3">
        <v>3.2290000000000001</v>
      </c>
      <c r="E47" s="3">
        <v>1.8120000000000001</v>
      </c>
      <c r="F47" s="3">
        <v>1.3919999999999999</v>
      </c>
      <c r="G47" s="4">
        <v>13.694000000000001</v>
      </c>
      <c r="H47" s="4">
        <v>4.3449999999999998</v>
      </c>
      <c r="I47" s="3">
        <v>0.75600000000000001</v>
      </c>
      <c r="J47" s="3">
        <v>1.2569999999999999</v>
      </c>
      <c r="K47" s="3">
        <v>0.69099999999999995</v>
      </c>
      <c r="L47" s="5">
        <v>0.492803178417</v>
      </c>
      <c r="M47" s="13">
        <v>7190</v>
      </c>
      <c r="N47" s="13">
        <v>36780</v>
      </c>
      <c r="O47" s="14">
        <f t="shared" si="0"/>
        <v>29590</v>
      </c>
      <c r="P47" s="9">
        <v>5.0999999999999996</v>
      </c>
      <c r="Q47" s="9">
        <v>6.7</v>
      </c>
      <c r="R47" s="11">
        <v>82.482269000000002</v>
      </c>
    </row>
    <row r="48" spans="1:18" x14ac:dyDescent="0.25">
      <c r="A48" s="1">
        <v>2006</v>
      </c>
      <c r="B48" s="15">
        <v>8.8000000000000007</v>
      </c>
      <c r="C48" s="11">
        <v>35821.871994777262</v>
      </c>
      <c r="D48" s="3">
        <v>5.1079999999999997</v>
      </c>
      <c r="E48" s="3">
        <v>2.1110000000000002</v>
      </c>
      <c r="F48" s="3">
        <v>2.9350000000000001</v>
      </c>
      <c r="G48" s="4">
        <v>14.358000000000001</v>
      </c>
      <c r="H48" s="4">
        <v>4.2990000000000004</v>
      </c>
      <c r="I48" s="3">
        <v>0.69899999999999995</v>
      </c>
      <c r="J48" s="3">
        <v>1.2110000000000001</v>
      </c>
      <c r="K48" s="3">
        <v>0.76900000000000002</v>
      </c>
      <c r="L48" s="5">
        <v>0.49243505072499999</v>
      </c>
      <c r="M48" s="13">
        <v>7260</v>
      </c>
      <c r="N48" s="13">
        <v>37050</v>
      </c>
      <c r="O48" s="14">
        <f t="shared" si="0"/>
        <v>29790</v>
      </c>
      <c r="P48" s="9">
        <v>5.0999999999999996</v>
      </c>
      <c r="Q48" s="9">
        <v>6.8</v>
      </c>
      <c r="R48" s="11">
        <v>84.999954000000002</v>
      </c>
    </row>
    <row r="49" spans="1:18" x14ac:dyDescent="0.25">
      <c r="A49" s="1">
        <v>2007</v>
      </c>
      <c r="B49" s="15">
        <v>8</v>
      </c>
      <c r="C49" s="11">
        <v>36464.95926821576</v>
      </c>
      <c r="D49" s="3">
        <v>5.3639999999999999</v>
      </c>
      <c r="E49" s="3">
        <v>2.1259999999999999</v>
      </c>
      <c r="F49" s="3">
        <v>3.1709999999999998</v>
      </c>
      <c r="G49" s="4">
        <v>14.843999999999999</v>
      </c>
      <c r="H49" s="4">
        <v>4.766</v>
      </c>
      <c r="I49" s="3">
        <v>0.61899999999999999</v>
      </c>
      <c r="J49" s="3">
        <v>1.121</v>
      </c>
      <c r="K49" s="3">
        <v>0.88100000000000001</v>
      </c>
      <c r="L49" s="5">
        <v>0.496644896477</v>
      </c>
      <c r="M49" s="13">
        <v>7320</v>
      </c>
      <c r="N49" s="13">
        <v>37400</v>
      </c>
      <c r="O49" s="14">
        <f t="shared" si="0"/>
        <v>30080</v>
      </c>
      <c r="P49" s="9">
        <v>5.0999999999999996</v>
      </c>
      <c r="Q49" s="9">
        <v>6.7</v>
      </c>
      <c r="R49" s="11">
        <v>83.430137999999999</v>
      </c>
    </row>
    <row r="50" spans="1:18" x14ac:dyDescent="0.25">
      <c r="A50" s="1">
        <v>2008</v>
      </c>
      <c r="B50" s="15">
        <v>7.4</v>
      </c>
      <c r="C50" s="11">
        <v>36354.65866410805</v>
      </c>
      <c r="D50" s="3">
        <v>3.3140000000000001</v>
      </c>
      <c r="E50" s="3">
        <v>2.7890000000000001</v>
      </c>
      <c r="F50" s="3">
        <v>0.51</v>
      </c>
      <c r="G50" s="4">
        <v>14.808999999999999</v>
      </c>
      <c r="H50" s="4">
        <v>3.3559999999999999</v>
      </c>
      <c r="I50" s="3">
        <v>0.55900000000000005</v>
      </c>
      <c r="J50" s="3">
        <v>1.0009999999999999</v>
      </c>
      <c r="K50" s="3">
        <v>0.83499999999999996</v>
      </c>
      <c r="L50" s="5">
        <v>0.49438383752800003</v>
      </c>
      <c r="M50" s="13">
        <v>7490</v>
      </c>
      <c r="N50" s="13">
        <v>38110</v>
      </c>
      <c r="O50" s="14">
        <f t="shared" si="0"/>
        <v>30620</v>
      </c>
      <c r="P50" s="9">
        <v>5.0999999999999996</v>
      </c>
      <c r="Q50" s="9">
        <v>6.7</v>
      </c>
      <c r="R50" s="11">
        <v>79.114531999999997</v>
      </c>
    </row>
    <row r="51" spans="1:18" x14ac:dyDescent="0.25">
      <c r="A51" s="1">
        <v>2009</v>
      </c>
      <c r="B51" s="15">
        <v>9.1</v>
      </c>
      <c r="C51" s="11">
        <v>35129.362236085843</v>
      </c>
      <c r="D51" s="3">
        <v>0.13100000000000001</v>
      </c>
      <c r="E51" s="3">
        <v>-1.573</v>
      </c>
      <c r="F51" s="3">
        <v>1.73</v>
      </c>
      <c r="G51" s="4">
        <v>16.119</v>
      </c>
      <c r="H51" s="4">
        <v>-1.409</v>
      </c>
      <c r="I51" s="3">
        <v>0.51400000000000001</v>
      </c>
      <c r="J51" s="3">
        <v>0.94299999999999995</v>
      </c>
      <c r="K51" s="3">
        <v>0.77700000000000002</v>
      </c>
      <c r="L51" s="5">
        <v>0.48378606174099997</v>
      </c>
      <c r="M51" s="13">
        <v>7320</v>
      </c>
      <c r="N51" s="13">
        <v>38510</v>
      </c>
      <c r="O51" s="14">
        <f t="shared" si="0"/>
        <v>31190</v>
      </c>
      <c r="P51" s="9">
        <v>5.3</v>
      </c>
      <c r="Q51" s="9">
        <v>7</v>
      </c>
      <c r="R51" s="11">
        <v>83.526009000000002</v>
      </c>
    </row>
    <row r="52" spans="1:18" x14ac:dyDescent="0.25">
      <c r="A52" s="1">
        <v>2010</v>
      </c>
      <c r="B52" s="15">
        <v>9.3000000000000007</v>
      </c>
      <c r="C52" s="11">
        <v>35638.121560345076</v>
      </c>
      <c r="D52" s="3">
        <v>2.7730000000000001</v>
      </c>
      <c r="E52" s="3">
        <v>1.167</v>
      </c>
      <c r="F52" s="3">
        <v>1.587</v>
      </c>
      <c r="G52" s="4">
        <v>15.961</v>
      </c>
      <c r="H52" s="4">
        <v>2.9670000000000001</v>
      </c>
      <c r="I52" s="3">
        <v>0.49399999999999999</v>
      </c>
      <c r="J52" s="3">
        <v>0.92</v>
      </c>
      <c r="K52" s="3">
        <v>0.752</v>
      </c>
      <c r="L52" s="5">
        <v>0.49015119493699999</v>
      </c>
      <c r="M52" s="13">
        <v>7050</v>
      </c>
      <c r="N52" s="13">
        <v>38610</v>
      </c>
      <c r="O52" s="14">
        <f t="shared" si="0"/>
        <v>31560</v>
      </c>
      <c r="P52" s="9">
        <v>5.5</v>
      </c>
      <c r="Q52" s="9">
        <v>7.4</v>
      </c>
      <c r="R52" s="11">
        <v>82.972594999999998</v>
      </c>
    </row>
    <row r="53" spans="1:18" x14ac:dyDescent="0.25">
      <c r="A53" s="1">
        <v>2011</v>
      </c>
      <c r="B53" s="15">
        <v>9.1999999999999993</v>
      </c>
      <c r="C53" s="11">
        <v>36244.187162591843</v>
      </c>
      <c r="D53" s="3">
        <v>1.958</v>
      </c>
      <c r="E53" s="3">
        <v>1.8280000000000001</v>
      </c>
      <c r="F53" s="3">
        <v>0.127</v>
      </c>
      <c r="G53" s="4">
        <v>15.576000000000001</v>
      </c>
      <c r="H53" s="4">
        <v>2.4239999999999999</v>
      </c>
      <c r="I53" s="3">
        <v>0.49</v>
      </c>
      <c r="J53" s="3">
        <v>0.86699999999999999</v>
      </c>
      <c r="K53" s="3">
        <v>0.70699999999999996</v>
      </c>
      <c r="L53" s="5">
        <v>0.489343178805</v>
      </c>
      <c r="M53" s="13">
        <v>6840</v>
      </c>
      <c r="N53" s="13">
        <v>39470</v>
      </c>
      <c r="O53" s="14">
        <f t="shared" si="0"/>
        <v>32630</v>
      </c>
      <c r="P53" s="9">
        <v>5.8</v>
      </c>
      <c r="Q53" s="9">
        <v>7.6</v>
      </c>
      <c r="R53" s="11">
        <v>80.049530000000004</v>
      </c>
    </row>
    <row r="54" spans="1:18" x14ac:dyDescent="0.25">
      <c r="A54" s="1">
        <v>2012</v>
      </c>
      <c r="B54" s="15">
        <v>9.8000000000000007</v>
      </c>
      <c r="C54" s="11">
        <v>36182.151127581645</v>
      </c>
      <c r="D54" s="3">
        <v>1.0029999999999999</v>
      </c>
      <c r="E54" s="3">
        <v>1.405</v>
      </c>
      <c r="F54" s="3">
        <v>-0.39600000000000002</v>
      </c>
      <c r="G54" s="4">
        <v>15.634</v>
      </c>
      <c r="H54" s="4">
        <v>0.93400000000000005</v>
      </c>
      <c r="I54" s="3">
        <v>0.49199999999999999</v>
      </c>
      <c r="J54" s="3">
        <v>0.84499999999999997</v>
      </c>
      <c r="K54" s="3">
        <v>0.69199999999999995</v>
      </c>
      <c r="L54" s="5">
        <v>0.48298896063199998</v>
      </c>
      <c r="M54" s="13">
        <v>6730</v>
      </c>
      <c r="N54" s="13">
        <v>39220</v>
      </c>
      <c r="O54" s="14">
        <f t="shared" si="0"/>
        <v>32490</v>
      </c>
      <c r="P54" s="9">
        <v>5.8</v>
      </c>
      <c r="Q54" s="9">
        <v>7.9</v>
      </c>
      <c r="R54" s="11">
        <v>85.104270999999997</v>
      </c>
    </row>
    <row r="55" spans="1:18" x14ac:dyDescent="0.25">
      <c r="A55" s="1">
        <v>2013</v>
      </c>
      <c r="B55" s="15">
        <v>10.3</v>
      </c>
      <c r="C55" s="11">
        <v>36203.190869377409</v>
      </c>
      <c r="D55" s="3">
        <v>-0.52600000000000002</v>
      </c>
      <c r="E55" s="3">
        <v>0.64300000000000002</v>
      </c>
      <c r="F55" s="3">
        <v>-1.161</v>
      </c>
      <c r="G55" s="4">
        <v>14.225</v>
      </c>
      <c r="H55" s="4">
        <v>1.135</v>
      </c>
      <c r="I55" s="3">
        <v>0.51800000000000002</v>
      </c>
      <c r="J55" s="3">
        <v>0.878</v>
      </c>
      <c r="K55" s="3">
        <v>0.69299999999999995</v>
      </c>
      <c r="L55" s="5">
        <v>0.47426867085800001</v>
      </c>
      <c r="M55" s="13">
        <v>7040</v>
      </c>
      <c r="N55" s="13">
        <v>39330</v>
      </c>
      <c r="O55" s="14">
        <f t="shared" si="0"/>
        <v>32290</v>
      </c>
      <c r="P55" s="9">
        <v>5.6</v>
      </c>
      <c r="Q55" s="9">
        <v>7.5</v>
      </c>
      <c r="R55" s="11">
        <v>83.382339000000002</v>
      </c>
    </row>
    <row r="56" spans="1:18" x14ac:dyDescent="0.25">
      <c r="A56" s="1">
        <v>2014</v>
      </c>
      <c r="B56" s="15">
        <v>10.3</v>
      </c>
      <c r="C56" s="11">
        <v>36378.618661469911</v>
      </c>
      <c r="D56" s="3">
        <v>1.3160000000000001</v>
      </c>
      <c r="E56" s="3">
        <v>0.105</v>
      </c>
      <c r="F56" s="3">
        <v>1.21</v>
      </c>
      <c r="G56" s="4">
        <v>14.614000000000001</v>
      </c>
      <c r="H56" s="4">
        <v>0.85699999999999998</v>
      </c>
      <c r="I56" s="3">
        <v>0.48699999999999999</v>
      </c>
      <c r="J56" s="3">
        <v>0.86899999999999999</v>
      </c>
      <c r="K56" s="3">
        <v>0.63900000000000001</v>
      </c>
      <c r="L56" s="5">
        <v>0.47482681011299999</v>
      </c>
      <c r="M56" s="13">
        <v>6980</v>
      </c>
      <c r="N56" s="13">
        <v>39350</v>
      </c>
      <c r="O56" s="14">
        <f t="shared" si="0"/>
        <v>32370</v>
      </c>
      <c r="P56" s="9">
        <v>5.6</v>
      </c>
      <c r="Q56" s="9">
        <v>7.7</v>
      </c>
      <c r="R56" s="11">
        <v>84.215401</v>
      </c>
    </row>
    <row r="57" spans="1:18" x14ac:dyDescent="0.25">
      <c r="A57" s="1">
        <v>2015</v>
      </c>
      <c r="B57" s="15">
        <v>10.3</v>
      </c>
      <c r="C57" s="11">
        <v>36652.922305217762</v>
      </c>
      <c r="D57" s="3">
        <v>1.1120000000000001</v>
      </c>
      <c r="E57" s="3">
        <v>0.26300000000000001</v>
      </c>
      <c r="F57" s="3">
        <v>0.84599999999999997</v>
      </c>
      <c r="G57" s="4">
        <v>14.095000000000001</v>
      </c>
      <c r="H57" s="4">
        <v>1.7270000000000001</v>
      </c>
      <c r="I57" s="3">
        <v>0.40500000000000003</v>
      </c>
      <c r="J57" s="3">
        <v>0.81799999999999995</v>
      </c>
      <c r="K57" s="3">
        <v>0.57199999999999995</v>
      </c>
      <c r="L57" s="7">
        <v>0.47839999999999999</v>
      </c>
      <c r="M57" s="13">
        <v>6750</v>
      </c>
      <c r="N57" s="13">
        <v>40060</v>
      </c>
      <c r="O57" s="14">
        <f t="shared" si="0"/>
        <v>33310</v>
      </c>
      <c r="P57" s="9">
        <v>5.9</v>
      </c>
      <c r="Q57" s="9">
        <v>7.9</v>
      </c>
      <c r="R57" s="11">
        <v>85.502944999999997</v>
      </c>
    </row>
    <row r="58" spans="1:18" x14ac:dyDescent="0.25">
      <c r="A58" s="1">
        <v>2016</v>
      </c>
      <c r="B58" s="15">
        <v>10.1</v>
      </c>
      <c r="C58" s="11">
        <v>36956.795800329317</v>
      </c>
      <c r="D58" s="3">
        <v>1.79</v>
      </c>
      <c r="E58" s="3">
        <v>0.22900000000000001</v>
      </c>
      <c r="F58" s="3">
        <v>1.5569999999999999</v>
      </c>
      <c r="G58" s="4">
        <v>13.901</v>
      </c>
      <c r="H58" s="4">
        <v>2.0190000000000001</v>
      </c>
      <c r="I58" s="3">
        <v>0.375</v>
      </c>
      <c r="J58" s="3">
        <v>0.80600000000000005</v>
      </c>
      <c r="K58" s="3">
        <v>0.52700000000000002</v>
      </c>
      <c r="L58" s="7">
        <v>0.47849999999999998</v>
      </c>
      <c r="M58" s="13">
        <v>6660</v>
      </c>
      <c r="N58" s="13">
        <v>40530</v>
      </c>
      <c r="O58" s="14">
        <f t="shared" si="0"/>
        <v>33870</v>
      </c>
      <c r="P58" s="9">
        <v>6.1</v>
      </c>
      <c r="Q58" s="9">
        <v>8.1</v>
      </c>
      <c r="R58" s="11">
        <v>84.065940999999995</v>
      </c>
    </row>
    <row r="59" spans="1:18" x14ac:dyDescent="0.25">
      <c r="A59" s="1">
        <v>2017</v>
      </c>
      <c r="B59" s="15">
        <v>9.4</v>
      </c>
      <c r="C59" s="11">
        <v>37694.083302730432</v>
      </c>
      <c r="D59" s="3">
        <v>2.5529999999999999</v>
      </c>
      <c r="E59" s="3">
        <v>0.80500000000000005</v>
      </c>
      <c r="F59" s="3">
        <v>1.734</v>
      </c>
      <c r="G59" s="4">
        <v>14.12</v>
      </c>
      <c r="H59" s="4">
        <v>2.2919999999999998</v>
      </c>
      <c r="I59" s="3">
        <v>0.42699999999999999</v>
      </c>
      <c r="J59" s="3">
        <v>0.88</v>
      </c>
      <c r="K59" s="3">
        <v>0.55900000000000005</v>
      </c>
      <c r="L59" s="7">
        <v>0.47860000000000003</v>
      </c>
      <c r="M59" s="7">
        <v>6926.4640153790706</v>
      </c>
      <c r="N59" s="7">
        <v>41984.807109835798</v>
      </c>
      <c r="O59" s="7">
        <v>35058.34309445673</v>
      </c>
      <c r="P59" s="7">
        <v>6.0615065662097516</v>
      </c>
      <c r="Q59" s="7">
        <v>8.2798026856673062</v>
      </c>
      <c r="R59" s="7" t="e">
        <f>NA()</f>
        <v>#N/A</v>
      </c>
    </row>
    <row r="60" spans="1:18" x14ac:dyDescent="0.25">
      <c r="A60" s="1">
        <v>2018</v>
      </c>
      <c r="B60" s="15">
        <v>9</v>
      </c>
      <c r="C60" s="11">
        <v>38259.697769847415</v>
      </c>
      <c r="D60" s="3">
        <v>3.0790000000000002</v>
      </c>
      <c r="E60" s="3">
        <v>1.6910000000000001</v>
      </c>
      <c r="F60" s="3">
        <v>1.365</v>
      </c>
      <c r="G60" s="4">
        <v>14.417</v>
      </c>
      <c r="H60" s="4">
        <v>2.722</v>
      </c>
      <c r="I60" s="3">
        <v>0.495</v>
      </c>
      <c r="J60" s="3">
        <v>0.9</v>
      </c>
      <c r="K60" s="3">
        <v>0.58299999999999996</v>
      </c>
      <c r="L60" s="7">
        <v>0.47870000000000001</v>
      </c>
      <c r="M60" s="7">
        <v>7203.5891526037776</v>
      </c>
      <c r="N60" s="7">
        <v>43491.833902050792</v>
      </c>
      <c r="O60" s="7">
        <v>36288.244749447011</v>
      </c>
      <c r="P60" s="7">
        <v>6.0375228210135257</v>
      </c>
      <c r="Q60" s="7">
        <v>8.4635966066152513</v>
      </c>
      <c r="R60" s="7" t="e">
        <f>NA()</f>
        <v>#N/A</v>
      </c>
    </row>
    <row r="61" spans="1:18" x14ac:dyDescent="0.25">
      <c r="A61" s="1">
        <v>2019</v>
      </c>
      <c r="B61" s="15">
        <v>8.4</v>
      </c>
      <c r="C61" s="11">
        <v>38832.024201430271</v>
      </c>
      <c r="D61" s="3">
        <v>3.41</v>
      </c>
      <c r="E61" s="3">
        <v>0.82499999999999996</v>
      </c>
      <c r="F61" s="3">
        <v>2.5630000000000002</v>
      </c>
      <c r="G61" s="4">
        <v>15.064</v>
      </c>
      <c r="H61" s="4">
        <v>2.6280000000000001</v>
      </c>
      <c r="I61" s="3">
        <v>0.45600000000000002</v>
      </c>
      <c r="J61" s="3">
        <v>0.88900000000000001</v>
      </c>
      <c r="K61" s="3">
        <v>0.59299999999999997</v>
      </c>
      <c r="L61" s="7">
        <v>0.4788</v>
      </c>
      <c r="M61" s="7">
        <v>7491.8019590217837</v>
      </c>
      <c r="N61" s="7">
        <v>45052.954779931402</v>
      </c>
      <c r="O61" s="7">
        <v>37561.152820909621</v>
      </c>
      <c r="P61" s="7">
        <v>6.0136339730226984</v>
      </c>
      <c r="Q61" s="7">
        <v>8.651470359735514</v>
      </c>
      <c r="R61" s="7" t="e">
        <f>NA()</f>
        <v>#N/A</v>
      </c>
    </row>
    <row r="62" spans="1:18" x14ac:dyDescent="0.25">
      <c r="A62" s="8">
        <v>2020</v>
      </c>
      <c r="B62" s="15">
        <v>8</v>
      </c>
      <c r="C62" s="11">
        <v>35806.617891777249</v>
      </c>
      <c r="D62" s="3">
        <v>1.1819999999999999</v>
      </c>
      <c r="E62" s="3">
        <v>0.89</v>
      </c>
      <c r="F62" s="3">
        <v>0.28999999999999998</v>
      </c>
      <c r="G62" s="4">
        <v>20.91</v>
      </c>
      <c r="H62" s="4">
        <v>-5.782</v>
      </c>
      <c r="I62" s="3">
        <v>0.36399999999999999</v>
      </c>
      <c r="J62" s="3">
        <v>0.84199999999999997</v>
      </c>
      <c r="K62" s="3">
        <v>0.55500000000000005</v>
      </c>
      <c r="L62" s="7" t="e">
        <f>NA()</f>
        <v>#N/A</v>
      </c>
      <c r="M62" s="7" t="e">
        <f>NA()</f>
        <v>#N/A</v>
      </c>
      <c r="N62" s="7" t="e">
        <f>NA()</f>
        <v>#N/A</v>
      </c>
      <c r="O62" s="7" t="e">
        <f>NA()</f>
        <v>#N/A</v>
      </c>
      <c r="P62" s="7" t="e">
        <f>NA()</f>
        <v>#N/A</v>
      </c>
      <c r="Q62" s="7" t="e">
        <f>NA()</f>
        <v>#N/A</v>
      </c>
      <c r="R62" s="7" t="e">
        <f>NA()</f>
        <v>#N/A</v>
      </c>
    </row>
    <row r="63" spans="1:18" x14ac:dyDescent="0.25">
      <c r="A63" s="8">
        <v>2021</v>
      </c>
      <c r="B63" s="15">
        <v>7.9</v>
      </c>
      <c r="C63" s="11">
        <v>38002.194236225216</v>
      </c>
      <c r="D63" s="3">
        <v>4.1559999999999997</v>
      </c>
      <c r="E63" s="3">
        <v>1.5009999999999999</v>
      </c>
      <c r="F63" s="3">
        <v>2.6160000000000001</v>
      </c>
      <c r="G63" s="4">
        <v>19</v>
      </c>
      <c r="H63" s="4">
        <v>6.6710000000000003</v>
      </c>
      <c r="I63" s="3">
        <v>0.34300000000000003</v>
      </c>
      <c r="J63" s="3">
        <v>0.80800000000000005</v>
      </c>
      <c r="K63" s="3">
        <v>0.52100000000000002</v>
      </c>
      <c r="L63" s="7" t="e">
        <f>NA()</f>
        <v>#N/A</v>
      </c>
      <c r="M63" s="7" t="e">
        <f>NA()</f>
        <v>#N/A</v>
      </c>
      <c r="N63" s="7" t="e">
        <f>NA()</f>
        <v>#N/A</v>
      </c>
      <c r="O63" s="7" t="e">
        <f>NA()</f>
        <v>#N/A</v>
      </c>
      <c r="P63" s="7" t="e">
        <f>NA()</f>
        <v>#N/A</v>
      </c>
      <c r="Q63" s="7" t="e">
        <f>NA()</f>
        <v>#N/A</v>
      </c>
      <c r="R63" s="7" t="e">
        <f>NA()</f>
        <v>#N/A</v>
      </c>
    </row>
    <row r="64" spans="1:18" x14ac:dyDescent="0.25">
      <c r="A64" s="1">
        <v>2022</v>
      </c>
      <c r="B64" s="15">
        <v>7.3</v>
      </c>
      <c r="C64" s="11">
        <v>38816.479279564308</v>
      </c>
      <c r="D64" s="3">
        <v>5.056</v>
      </c>
      <c r="E64" s="3">
        <v>4.8440000000000003</v>
      </c>
      <c r="F64" s="3">
        <v>0.20200000000000001</v>
      </c>
      <c r="G64" s="4">
        <v>17.443999999999999</v>
      </c>
      <c r="H64" s="4">
        <v>7.0739999999999998</v>
      </c>
      <c r="I64" s="3">
        <v>0.33400000000000002</v>
      </c>
      <c r="J64" s="3">
        <v>0.83899999999999997</v>
      </c>
      <c r="K64" s="3">
        <v>0.54800000000000004</v>
      </c>
      <c r="L64" s="7" t="e">
        <f>NA()</f>
        <v>#N/A</v>
      </c>
      <c r="M64" s="7" t="e">
        <f>NA()</f>
        <v>#N/A</v>
      </c>
      <c r="N64" s="7" t="e">
        <f>NA()</f>
        <v>#N/A</v>
      </c>
      <c r="O64" s="7" t="e">
        <f>NA()</f>
        <v>#N/A</v>
      </c>
      <c r="P64" s="7" t="e">
        <f>NA()</f>
        <v>#N/A</v>
      </c>
      <c r="Q64" s="7" t="e">
        <f>NA()</f>
        <v>#N/A</v>
      </c>
      <c r="R64" s="7" t="e">
        <f>NA()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 RM</dc:creator>
  <cp:lastModifiedBy>Elliot Rault Maisonneuve</cp:lastModifiedBy>
  <dcterms:created xsi:type="dcterms:W3CDTF">2015-06-05T18:19:34Z</dcterms:created>
  <dcterms:modified xsi:type="dcterms:W3CDTF">2024-02-21T19:39:56Z</dcterms:modified>
</cp:coreProperties>
</file>