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plan/Library/CloudStorage/GoogleDrive-kaplan@broadinstitute.org/Shared drives/Base Editor Domain Scanning manuscript 2024/Github/required_data/Primary Screen/"/>
    </mc:Choice>
  </mc:AlternateContent>
  <xr:revisionPtr revIDLastSave="0" documentId="13_ncr:1_{60AAAF81-5D04-4648-8080-61BF1EF09974}" xr6:coauthVersionLast="47" xr6:coauthVersionMax="47" xr10:uidLastSave="{00000000-0000-0000-0000-000000000000}"/>
  <bookViews>
    <workbookView xWindow="10700" yWindow="760" windowWidth="19540" windowHeight="17380" firstSheet="2" activeTab="7" xr2:uid="{C503CD41-4823-7A4B-AEDF-0AB9FF5279A3}"/>
  </bookViews>
  <sheets>
    <sheet name="Validation ABE" sheetId="1" r:id="rId1"/>
    <sheet name="Validation CBE" sheetId="2" r:id="rId2"/>
    <sheet name="Validation_Sanger" sheetId="7" r:id="rId3"/>
    <sheet name="Hygro" sheetId="3" r:id="rId4"/>
    <sheet name="GFP" sheetId="5" r:id="rId5"/>
    <sheet name="Endogenous_splicing" sheetId="6" r:id="rId6"/>
    <sheet name="SpRY" sheetId="4" r:id="rId7"/>
    <sheet name="SpRY-self-editing" sheetId="8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2" i="8"/>
  <c r="C9" i="9"/>
  <c r="C7" i="9"/>
  <c r="C6" i="9"/>
  <c r="C5" i="9"/>
  <c r="C4" i="9"/>
  <c r="D3" i="5"/>
  <c r="D4" i="5"/>
  <c r="D5" i="5"/>
  <c r="D6" i="5"/>
  <c r="D7" i="5"/>
  <c r="D2" i="5"/>
  <c r="C2" i="1"/>
  <c r="C2" i="2"/>
  <c r="D12" i="2"/>
  <c r="D11" i="2"/>
  <c r="D10" i="2"/>
  <c r="D9" i="2"/>
  <c r="D8" i="2"/>
  <c r="D7" i="2"/>
  <c r="D6" i="2"/>
  <c r="D5" i="2"/>
  <c r="D4" i="2"/>
  <c r="D3" i="2"/>
  <c r="D7" i="1"/>
  <c r="D8" i="1"/>
  <c r="D9" i="1"/>
  <c r="D10" i="1"/>
  <c r="D11" i="1"/>
  <c r="D12" i="1"/>
  <c r="D13" i="1"/>
  <c r="D14" i="1"/>
  <c r="D6" i="1"/>
  <c r="D5" i="1"/>
  <c r="D4" i="1"/>
  <c r="D3" i="1"/>
  <c r="D4" i="3"/>
  <c r="D8" i="3"/>
  <c r="D9" i="3"/>
  <c r="D5" i="3"/>
  <c r="D6" i="3"/>
  <c r="D3" i="4"/>
  <c r="D4" i="4"/>
  <c r="D5" i="4"/>
  <c r="D6" i="4"/>
  <c r="D7" i="4"/>
  <c r="D8" i="4"/>
  <c r="D9" i="4"/>
  <c r="D2" i="4"/>
  <c r="D3" i="3"/>
  <c r="D7" i="3"/>
  <c r="D2" i="3"/>
</calcChain>
</file>

<file path=xl/sharedStrings.xml><?xml version="1.0" encoding="utf-8"?>
<sst xmlns="http://schemas.openxmlformats.org/spreadsheetml/2006/main" count="216" uniqueCount="56">
  <si>
    <t>Condition</t>
  </si>
  <si>
    <t>sg1</t>
  </si>
  <si>
    <t>sg2</t>
  </si>
  <si>
    <t>% APC+</t>
  </si>
  <si>
    <t>% APC-</t>
  </si>
  <si>
    <t>sgRNA</t>
  </si>
  <si>
    <t>ABE sg1</t>
  </si>
  <si>
    <t>ABE sg2</t>
  </si>
  <si>
    <t>CBE sg1</t>
  </si>
  <si>
    <t>CBE sg2</t>
  </si>
  <si>
    <t>Presence</t>
  </si>
  <si>
    <t>Activity</t>
  </si>
  <si>
    <t>sg3</t>
  </si>
  <si>
    <t>sg4</t>
  </si>
  <si>
    <t>sg5</t>
  </si>
  <si>
    <t>sg6</t>
  </si>
  <si>
    <t>Control</t>
  </si>
  <si>
    <t>ABE</t>
  </si>
  <si>
    <t>GFP+</t>
  </si>
  <si>
    <t>CBE</t>
  </si>
  <si>
    <t>Activity sg1</t>
  </si>
  <si>
    <t>Activity sg2</t>
  </si>
  <si>
    <t>+ BE</t>
  </si>
  <si>
    <t>- BE</t>
  </si>
  <si>
    <t>Guide</t>
  </si>
  <si>
    <t>Edit</t>
  </si>
  <si>
    <t>Edited %</t>
  </si>
  <si>
    <t>A4&gt;G</t>
  </si>
  <si>
    <t>C5&gt;T</t>
  </si>
  <si>
    <t>C6&gt;T</t>
  </si>
  <si>
    <t>sg1 C5&gt;T</t>
  </si>
  <si>
    <t>sg2 C5&gt;T</t>
  </si>
  <si>
    <t>sg3 C5&gt;T</t>
  </si>
  <si>
    <t>sg4 C5&gt;T</t>
  </si>
  <si>
    <t>sg5 C5&gt;T</t>
  </si>
  <si>
    <t>sg1 C6&gt;T</t>
  </si>
  <si>
    <t>sg2 C6&gt;T</t>
  </si>
  <si>
    <t>sg3 C6&gt;T</t>
  </si>
  <si>
    <t>sg4 C6&gt;T</t>
  </si>
  <si>
    <t>sg5 C6&gt;T</t>
  </si>
  <si>
    <t>sg1 A4&gt;G</t>
  </si>
  <si>
    <t>sg2 A4&gt;G</t>
  </si>
  <si>
    <t>sg3 A4&gt;G</t>
  </si>
  <si>
    <t>sg4 A4&gt;G</t>
  </si>
  <si>
    <t>sg5 A4&gt;G</t>
  </si>
  <si>
    <t>sg6 A4&gt;G</t>
  </si>
  <si>
    <t>A4</t>
  </si>
  <si>
    <t>A11</t>
  </si>
  <si>
    <t>C5</t>
  </si>
  <si>
    <t>C6</t>
  </si>
  <si>
    <t>C10</t>
  </si>
  <si>
    <t>% edited</t>
  </si>
  <si>
    <t>SpG-Cas9</t>
  </si>
  <si>
    <t>SpRY-Cas9</t>
  </si>
  <si>
    <t>Rep A</t>
  </si>
  <si>
    <t>Rep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</si>
</sst>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EB65-E054-6842-B2BC-2916B52738D6}">
  <dimension ref="A1:D14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4</v>
      </c>
      <c r="D1" t="s">
        <v>3</v>
      </c>
    </row>
    <row r="2" spans="1:4" x14ac:dyDescent="0.2">
      <c r="A2" t="s">
        <v>16</v>
      </c>
      <c r="B2" t="s">
        <v>16</v>
      </c>
      <c r="C2">
        <f>100-D2</f>
        <v>14.900000000000006</v>
      </c>
      <c r="D2">
        <v>85.1</v>
      </c>
    </row>
    <row r="3" spans="1:4" x14ac:dyDescent="0.2">
      <c r="A3" t="s">
        <v>1</v>
      </c>
      <c r="B3" t="s">
        <v>10</v>
      </c>
      <c r="C3">
        <v>58.5</v>
      </c>
      <c r="D3">
        <f>100-C3</f>
        <v>41.5</v>
      </c>
    </row>
    <row r="4" spans="1:4" x14ac:dyDescent="0.2">
      <c r="A4" t="s">
        <v>1</v>
      </c>
      <c r="B4" t="s">
        <v>11</v>
      </c>
      <c r="C4">
        <v>90.1</v>
      </c>
      <c r="D4">
        <f>100-C4</f>
        <v>9.9000000000000057</v>
      </c>
    </row>
    <row r="5" spans="1:4" x14ac:dyDescent="0.2">
      <c r="A5" t="s">
        <v>2</v>
      </c>
      <c r="B5" t="s">
        <v>10</v>
      </c>
      <c r="C5">
        <v>54</v>
      </c>
      <c r="D5">
        <f>100-C5</f>
        <v>46</v>
      </c>
    </row>
    <row r="6" spans="1:4" x14ac:dyDescent="0.2">
      <c r="A6" t="s">
        <v>2</v>
      </c>
      <c r="B6" t="s">
        <v>11</v>
      </c>
      <c r="C6">
        <v>83.4</v>
      </c>
      <c r="D6">
        <f>100-C6</f>
        <v>16.599999999999994</v>
      </c>
    </row>
    <row r="7" spans="1:4" x14ac:dyDescent="0.2">
      <c r="A7" t="s">
        <v>12</v>
      </c>
      <c r="B7" t="s">
        <v>10</v>
      </c>
      <c r="C7">
        <v>53.4</v>
      </c>
      <c r="D7">
        <f t="shared" ref="D7:D14" si="0">100-C7</f>
        <v>46.6</v>
      </c>
    </row>
    <row r="8" spans="1:4" x14ac:dyDescent="0.2">
      <c r="A8" t="s">
        <v>12</v>
      </c>
      <c r="B8" t="s">
        <v>11</v>
      </c>
      <c r="C8">
        <v>79.400000000000006</v>
      </c>
      <c r="D8">
        <f t="shared" si="0"/>
        <v>20.599999999999994</v>
      </c>
    </row>
    <row r="9" spans="1:4" x14ac:dyDescent="0.2">
      <c r="A9" t="s">
        <v>13</v>
      </c>
      <c r="B9" t="s">
        <v>10</v>
      </c>
      <c r="C9">
        <v>58.5</v>
      </c>
      <c r="D9">
        <f t="shared" si="0"/>
        <v>41.5</v>
      </c>
    </row>
    <row r="10" spans="1:4" x14ac:dyDescent="0.2">
      <c r="A10" t="s">
        <v>13</v>
      </c>
      <c r="B10" t="s">
        <v>11</v>
      </c>
      <c r="C10">
        <v>89.7</v>
      </c>
      <c r="D10">
        <f t="shared" si="0"/>
        <v>10.299999999999997</v>
      </c>
    </row>
    <row r="11" spans="1:4" x14ac:dyDescent="0.2">
      <c r="A11" t="s">
        <v>14</v>
      </c>
      <c r="B11" t="s">
        <v>10</v>
      </c>
      <c r="C11">
        <v>56.8</v>
      </c>
      <c r="D11">
        <f t="shared" si="0"/>
        <v>43.2</v>
      </c>
    </row>
    <row r="12" spans="1:4" x14ac:dyDescent="0.2">
      <c r="A12" t="s">
        <v>14</v>
      </c>
      <c r="B12" t="s">
        <v>11</v>
      </c>
      <c r="C12">
        <v>86.6</v>
      </c>
      <c r="D12">
        <f t="shared" si="0"/>
        <v>13.400000000000006</v>
      </c>
    </row>
    <row r="13" spans="1:4" x14ac:dyDescent="0.2">
      <c r="A13" t="s">
        <v>15</v>
      </c>
      <c r="B13" t="s">
        <v>10</v>
      </c>
      <c r="C13">
        <v>53.7</v>
      </c>
      <c r="D13">
        <f t="shared" si="0"/>
        <v>46.3</v>
      </c>
    </row>
    <row r="14" spans="1:4" x14ac:dyDescent="0.2">
      <c r="A14" t="s">
        <v>15</v>
      </c>
      <c r="B14" t="s">
        <v>11</v>
      </c>
      <c r="C14">
        <v>84.6</v>
      </c>
      <c r="D14">
        <f t="shared" si="0"/>
        <v>15.400000000000006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93F0-E698-F94E-9737-9C1546C1519B}">
  <dimension ref="A1:D12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4</v>
      </c>
      <c r="D1" t="s">
        <v>3</v>
      </c>
    </row>
    <row r="2" spans="1:4" x14ac:dyDescent="0.2">
      <c r="A2" t="s">
        <v>16</v>
      </c>
      <c r="B2" t="s">
        <v>16</v>
      </c>
      <c r="C2">
        <f>100-D2</f>
        <v>13.900000000000006</v>
      </c>
      <c r="D2">
        <v>86.1</v>
      </c>
    </row>
    <row r="3" spans="1:4" x14ac:dyDescent="0.2">
      <c r="A3" t="s">
        <v>1</v>
      </c>
      <c r="B3" t="s">
        <v>10</v>
      </c>
      <c r="C3">
        <v>49.4</v>
      </c>
      <c r="D3">
        <f>100-C3</f>
        <v>50.6</v>
      </c>
    </row>
    <row r="4" spans="1:4" x14ac:dyDescent="0.2">
      <c r="A4" t="s">
        <v>1</v>
      </c>
      <c r="B4" t="s">
        <v>11</v>
      </c>
      <c r="C4">
        <v>83.3</v>
      </c>
      <c r="D4">
        <f>100-C4</f>
        <v>16.700000000000003</v>
      </c>
    </row>
    <row r="5" spans="1:4" x14ac:dyDescent="0.2">
      <c r="A5" t="s">
        <v>2</v>
      </c>
      <c r="B5" t="s">
        <v>10</v>
      </c>
      <c r="C5">
        <v>53.4</v>
      </c>
      <c r="D5">
        <f>100-C5</f>
        <v>46.6</v>
      </c>
    </row>
    <row r="6" spans="1:4" x14ac:dyDescent="0.2">
      <c r="A6" t="s">
        <v>2</v>
      </c>
      <c r="B6" t="s">
        <v>11</v>
      </c>
      <c r="C6">
        <v>89</v>
      </c>
      <c r="D6">
        <f>100-C6</f>
        <v>11</v>
      </c>
    </row>
    <row r="7" spans="1:4" x14ac:dyDescent="0.2">
      <c r="A7" t="s">
        <v>12</v>
      </c>
      <c r="B7" t="s">
        <v>10</v>
      </c>
      <c r="C7">
        <v>51.7</v>
      </c>
      <c r="D7">
        <f t="shared" ref="D7:D12" si="0">100-C7</f>
        <v>48.3</v>
      </c>
    </row>
    <row r="8" spans="1:4" x14ac:dyDescent="0.2">
      <c r="A8" t="s">
        <v>12</v>
      </c>
      <c r="B8" t="s">
        <v>11</v>
      </c>
      <c r="C8">
        <v>85.8</v>
      </c>
      <c r="D8">
        <f t="shared" si="0"/>
        <v>14.200000000000003</v>
      </c>
    </row>
    <row r="9" spans="1:4" x14ac:dyDescent="0.2">
      <c r="A9" t="s">
        <v>13</v>
      </c>
      <c r="B9" t="s">
        <v>10</v>
      </c>
      <c r="C9">
        <v>51.1</v>
      </c>
      <c r="D9">
        <f t="shared" si="0"/>
        <v>48.9</v>
      </c>
    </row>
    <row r="10" spans="1:4" x14ac:dyDescent="0.2">
      <c r="A10" t="s">
        <v>13</v>
      </c>
      <c r="B10" t="s">
        <v>11</v>
      </c>
      <c r="C10">
        <v>84.2</v>
      </c>
      <c r="D10">
        <f t="shared" si="0"/>
        <v>15.799999999999997</v>
      </c>
    </row>
    <row r="11" spans="1:4" x14ac:dyDescent="0.2">
      <c r="A11" t="s">
        <v>14</v>
      </c>
      <c r="B11" t="s">
        <v>10</v>
      </c>
      <c r="C11">
        <v>58</v>
      </c>
      <c r="D11">
        <f t="shared" si="0"/>
        <v>42</v>
      </c>
    </row>
    <row r="12" spans="1:4" x14ac:dyDescent="0.2">
      <c r="A12" t="s">
        <v>14</v>
      </c>
      <c r="B12" t="s">
        <v>11</v>
      </c>
      <c r="C12">
        <v>84.3</v>
      </c>
      <c r="D12">
        <f t="shared" si="0"/>
        <v>15.700000000000003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131C-B7A3-F740-889D-2687ECAB03DC}">
  <dimension ref="A1:F17"/>
  <sheetViews>
    <sheetView workbookViewId="0">
      <selection activeCell="D24" sqref="D24"/>
    </sheetView>
  </sheetViews>
  <sheetFormatPr baseColWidth="10" defaultRowHeight="16" x14ac:dyDescent="0.2"/>
  <cols>
    <col min="1" max="1" width="15.1640625" customWidth="1"/>
  </cols>
  <sheetData>
    <row r="1" spans="1:6" x14ac:dyDescent="0.2">
      <c r="A1" t="s">
        <v>24</v>
      </c>
      <c r="B1" t="s">
        <v>25</v>
      </c>
      <c r="C1" s="3" t="s">
        <v>26</v>
      </c>
      <c r="D1" s="3"/>
      <c r="E1" s="3"/>
      <c r="F1" s="3"/>
    </row>
    <row r="2" spans="1:6" x14ac:dyDescent="0.2">
      <c r="A2" t="s">
        <v>40</v>
      </c>
      <c r="B2" t="s">
        <v>27</v>
      </c>
      <c r="C2">
        <v>88</v>
      </c>
      <c r="D2" s="3"/>
      <c r="E2" s="3"/>
      <c r="F2" s="4"/>
    </row>
    <row r="3" spans="1:6" x14ac:dyDescent="0.2">
      <c r="A3" t="s">
        <v>41</v>
      </c>
      <c r="B3" t="s">
        <v>27</v>
      </c>
      <c r="C3">
        <v>82</v>
      </c>
      <c r="D3" s="3"/>
      <c r="E3" s="3"/>
      <c r="F3" s="4"/>
    </row>
    <row r="4" spans="1:6" x14ac:dyDescent="0.2">
      <c r="A4" t="s">
        <v>42</v>
      </c>
      <c r="B4" t="s">
        <v>27</v>
      </c>
      <c r="C4">
        <v>79</v>
      </c>
      <c r="D4" s="3"/>
      <c r="E4" s="3"/>
      <c r="F4" s="4"/>
    </row>
    <row r="5" spans="1:6" x14ac:dyDescent="0.2">
      <c r="A5" t="s">
        <v>43</v>
      </c>
      <c r="B5" t="s">
        <v>27</v>
      </c>
      <c r="C5">
        <v>88</v>
      </c>
      <c r="D5" s="3"/>
      <c r="E5" s="3"/>
      <c r="F5" s="4"/>
    </row>
    <row r="6" spans="1:6" x14ac:dyDescent="0.2">
      <c r="A6" t="s">
        <v>44</v>
      </c>
      <c r="B6" t="s">
        <v>27</v>
      </c>
      <c r="C6">
        <v>86</v>
      </c>
    </row>
    <row r="7" spans="1:6" x14ac:dyDescent="0.2">
      <c r="A7" t="s">
        <v>45</v>
      </c>
      <c r="B7" t="s">
        <v>27</v>
      </c>
      <c r="C7">
        <v>84</v>
      </c>
    </row>
    <row r="8" spans="1:6" x14ac:dyDescent="0.2">
      <c r="A8" t="s">
        <v>30</v>
      </c>
      <c r="B8" t="s">
        <v>28</v>
      </c>
      <c r="C8">
        <v>24</v>
      </c>
    </row>
    <row r="9" spans="1:6" x14ac:dyDescent="0.2">
      <c r="A9" t="s">
        <v>31</v>
      </c>
      <c r="B9" t="s">
        <v>28</v>
      </c>
      <c r="C9">
        <v>28</v>
      </c>
    </row>
    <row r="10" spans="1:6" x14ac:dyDescent="0.2">
      <c r="A10" t="s">
        <v>32</v>
      </c>
      <c r="B10" t="s">
        <v>28</v>
      </c>
      <c r="C10">
        <v>25</v>
      </c>
    </row>
    <row r="11" spans="1:6" x14ac:dyDescent="0.2">
      <c r="A11" t="s">
        <v>33</v>
      </c>
      <c r="B11" t="s">
        <v>28</v>
      </c>
      <c r="C11">
        <v>24</v>
      </c>
    </row>
    <row r="12" spans="1:6" x14ac:dyDescent="0.2">
      <c r="A12" t="s">
        <v>34</v>
      </c>
      <c r="B12" t="s">
        <v>28</v>
      </c>
      <c r="C12">
        <v>25</v>
      </c>
    </row>
    <row r="13" spans="1:6" x14ac:dyDescent="0.2">
      <c r="A13" t="s">
        <v>35</v>
      </c>
      <c r="B13" t="s">
        <v>29</v>
      </c>
      <c r="C13">
        <v>81</v>
      </c>
    </row>
    <row r="14" spans="1:6" x14ac:dyDescent="0.2">
      <c r="A14" t="s">
        <v>36</v>
      </c>
      <c r="B14" t="s">
        <v>29</v>
      </c>
      <c r="C14">
        <v>83</v>
      </c>
    </row>
    <row r="15" spans="1:6" x14ac:dyDescent="0.2">
      <c r="A15" t="s">
        <v>37</v>
      </c>
      <c r="B15" t="s">
        <v>29</v>
      </c>
      <c r="C15">
        <v>79</v>
      </c>
    </row>
    <row r="16" spans="1:6" x14ac:dyDescent="0.2">
      <c r="A16" t="s">
        <v>38</v>
      </c>
      <c r="B16" t="s">
        <v>29</v>
      </c>
      <c r="C16">
        <v>79</v>
      </c>
    </row>
    <row r="17" spans="1:3" x14ac:dyDescent="0.2">
      <c r="A17" t="s">
        <v>39</v>
      </c>
      <c r="B17" t="s">
        <v>29</v>
      </c>
      <c r="C17">
        <v>80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477-AC96-2148-BA32-027B9DD4BD24}">
  <dimension ref="A1:D9"/>
  <sheetViews>
    <sheetView workbookViewId="0">
      <selection sqref="A1:D9"/>
    </sheetView>
  </sheetViews>
  <sheetFormatPr baseColWidth="10" defaultRowHeight="16" x14ac:dyDescent="0.2"/>
  <cols>
    <col min="1" max="1" width="13.5" customWidth="1"/>
    <col min="2" max="2" width="13.83203125" customWidth="1"/>
  </cols>
  <sheetData>
    <row r="1" spans="1:4" x14ac:dyDescent="0.2">
      <c r="A1" t="s">
        <v>5</v>
      </c>
      <c r="B1" t="s">
        <v>0</v>
      </c>
      <c r="C1" t="s">
        <v>4</v>
      </c>
      <c r="D1" t="s">
        <v>3</v>
      </c>
    </row>
    <row r="2" spans="1:4" x14ac:dyDescent="0.2">
      <c r="A2" t="s">
        <v>6</v>
      </c>
      <c r="B2" t="s">
        <v>10</v>
      </c>
      <c r="C2">
        <v>59.1</v>
      </c>
      <c r="D2">
        <f t="shared" ref="D2:D9" si="0">100-C2</f>
        <v>40.9</v>
      </c>
    </row>
    <row r="3" spans="1:4" x14ac:dyDescent="0.2">
      <c r="A3" t="s">
        <v>6</v>
      </c>
      <c r="B3" t="s">
        <v>11</v>
      </c>
      <c r="C3">
        <v>90.8</v>
      </c>
      <c r="D3">
        <f t="shared" si="0"/>
        <v>9.2000000000000028</v>
      </c>
    </row>
    <row r="4" spans="1:4" x14ac:dyDescent="0.2">
      <c r="A4" t="s">
        <v>7</v>
      </c>
      <c r="B4" t="s">
        <v>10</v>
      </c>
      <c r="C4">
        <v>59.1</v>
      </c>
      <c r="D4">
        <f t="shared" si="0"/>
        <v>40.9</v>
      </c>
    </row>
    <row r="5" spans="1:4" x14ac:dyDescent="0.2">
      <c r="A5" t="s">
        <v>7</v>
      </c>
      <c r="B5" t="s">
        <v>11</v>
      </c>
      <c r="C5">
        <v>89</v>
      </c>
      <c r="D5">
        <f t="shared" si="0"/>
        <v>11</v>
      </c>
    </row>
    <row r="6" spans="1:4" x14ac:dyDescent="0.2">
      <c r="A6" t="s">
        <v>8</v>
      </c>
      <c r="B6" t="s">
        <v>10</v>
      </c>
      <c r="C6">
        <v>64</v>
      </c>
      <c r="D6">
        <f t="shared" si="0"/>
        <v>36</v>
      </c>
    </row>
    <row r="7" spans="1:4" x14ac:dyDescent="0.2">
      <c r="A7" t="s">
        <v>8</v>
      </c>
      <c r="B7" t="s">
        <v>11</v>
      </c>
      <c r="C7">
        <v>90.3</v>
      </c>
      <c r="D7">
        <f t="shared" si="0"/>
        <v>9.7000000000000028</v>
      </c>
    </row>
    <row r="8" spans="1:4" x14ac:dyDescent="0.2">
      <c r="A8" t="s">
        <v>9</v>
      </c>
      <c r="B8" t="s">
        <v>10</v>
      </c>
      <c r="C8">
        <v>64</v>
      </c>
      <c r="D8">
        <f t="shared" si="0"/>
        <v>36</v>
      </c>
    </row>
    <row r="9" spans="1:4" x14ac:dyDescent="0.2">
      <c r="A9" t="s">
        <v>9</v>
      </c>
      <c r="B9" t="s">
        <v>11</v>
      </c>
      <c r="C9">
        <v>91.9</v>
      </c>
      <c r="D9">
        <f t="shared" si="0"/>
        <v>8.0999999999999943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1575-8A16-2244-B3A1-87964608E49C}">
  <dimension ref="A1:D7"/>
  <sheetViews>
    <sheetView workbookViewId="0">
      <selection activeCell="B8" sqref="B8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4</v>
      </c>
      <c r="D1" t="s">
        <v>3</v>
      </c>
    </row>
    <row r="2" spans="1:4" x14ac:dyDescent="0.2">
      <c r="A2" t="s">
        <v>17</v>
      </c>
      <c r="B2" t="s">
        <v>10</v>
      </c>
      <c r="C2">
        <v>47.2</v>
      </c>
      <c r="D2">
        <f>100-C2</f>
        <v>52.8</v>
      </c>
    </row>
    <row r="3" spans="1:4" x14ac:dyDescent="0.2">
      <c r="A3" t="s">
        <v>17</v>
      </c>
      <c r="B3" t="s">
        <v>20</v>
      </c>
      <c r="C3">
        <v>67.7</v>
      </c>
      <c r="D3">
        <f t="shared" ref="D3:D7" si="0">100-C3</f>
        <v>32.299999999999997</v>
      </c>
    </row>
    <row r="4" spans="1:4" x14ac:dyDescent="0.2">
      <c r="A4" t="s">
        <v>17</v>
      </c>
      <c r="B4" t="s">
        <v>21</v>
      </c>
      <c r="C4">
        <v>64</v>
      </c>
      <c r="D4">
        <f t="shared" si="0"/>
        <v>36</v>
      </c>
    </row>
    <row r="5" spans="1:4" x14ac:dyDescent="0.2">
      <c r="A5" t="s">
        <v>19</v>
      </c>
      <c r="B5" t="s">
        <v>10</v>
      </c>
      <c r="C5">
        <v>46.6</v>
      </c>
      <c r="D5">
        <f t="shared" si="0"/>
        <v>53.4</v>
      </c>
    </row>
    <row r="6" spans="1:4" x14ac:dyDescent="0.2">
      <c r="A6" t="s">
        <v>19</v>
      </c>
      <c r="B6" t="s">
        <v>20</v>
      </c>
      <c r="C6">
        <v>46.6</v>
      </c>
      <c r="D6">
        <f t="shared" si="0"/>
        <v>53.4</v>
      </c>
    </row>
    <row r="7" spans="1:4" x14ac:dyDescent="0.2">
      <c r="A7" t="s">
        <v>19</v>
      </c>
      <c r="B7" t="s">
        <v>21</v>
      </c>
      <c r="C7">
        <v>56.8</v>
      </c>
      <c r="D7">
        <f t="shared" si="0"/>
        <v>43.2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07FA-6D54-3D41-9B8C-24961E51C9C9}">
  <dimension ref="A1:C9"/>
  <sheetViews>
    <sheetView workbookViewId="0">
      <selection activeCell="B18" sqref="B18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18</v>
      </c>
    </row>
    <row r="2" spans="1:3" x14ac:dyDescent="0.2">
      <c r="A2" t="s">
        <v>6</v>
      </c>
      <c r="B2" s="2" t="s">
        <v>22</v>
      </c>
      <c r="C2">
        <v>31.1</v>
      </c>
    </row>
    <row r="3" spans="1:3" x14ac:dyDescent="0.2">
      <c r="A3" t="s">
        <v>6</v>
      </c>
      <c r="B3" s="2" t="s">
        <v>23</v>
      </c>
      <c r="C3">
        <v>0</v>
      </c>
    </row>
    <row r="4" spans="1:3" x14ac:dyDescent="0.2">
      <c r="A4" t="s">
        <v>7</v>
      </c>
      <c r="B4" s="2" t="s">
        <v>22</v>
      </c>
      <c r="C4">
        <v>26.9</v>
      </c>
    </row>
    <row r="5" spans="1:3" x14ac:dyDescent="0.2">
      <c r="A5" t="s">
        <v>7</v>
      </c>
      <c r="B5" s="2" t="s">
        <v>23</v>
      </c>
      <c r="C5">
        <v>0.96</v>
      </c>
    </row>
    <row r="6" spans="1:3" x14ac:dyDescent="0.2">
      <c r="A6" t="s">
        <v>8</v>
      </c>
      <c r="B6" s="2" t="s">
        <v>22</v>
      </c>
      <c r="C6">
        <v>56.2</v>
      </c>
    </row>
    <row r="7" spans="1:3" x14ac:dyDescent="0.2">
      <c r="A7" t="s">
        <v>8</v>
      </c>
      <c r="B7" s="2" t="s">
        <v>23</v>
      </c>
      <c r="C7">
        <v>0</v>
      </c>
    </row>
    <row r="8" spans="1:3" x14ac:dyDescent="0.2">
      <c r="A8" t="s">
        <v>9</v>
      </c>
      <c r="B8" s="2" t="s">
        <v>22</v>
      </c>
      <c r="C8">
        <v>56.1</v>
      </c>
    </row>
    <row r="9" spans="1:3" x14ac:dyDescent="0.2">
      <c r="A9" t="s">
        <v>9</v>
      </c>
      <c r="B9" s="2" t="s">
        <v>23</v>
      </c>
      <c r="C9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F6F0-AAFC-B448-9EC6-AE3C235497CE}">
  <dimension ref="A1:D9"/>
  <sheetViews>
    <sheetView workbookViewId="0">
      <selection activeCell="C15" sqref="C15"/>
    </sheetView>
  </sheetViews>
  <sheetFormatPr baseColWidth="10" defaultRowHeight="16" x14ac:dyDescent="0.2"/>
  <cols>
    <col min="1" max="1" width="17" customWidth="1"/>
    <col min="2" max="2" width="21.6640625" customWidth="1"/>
  </cols>
  <sheetData>
    <row r="1" spans="1:4" x14ac:dyDescent="0.2">
      <c r="A1" t="s">
        <v>5</v>
      </c>
      <c r="B1" t="s">
        <v>0</v>
      </c>
      <c r="C1" t="s">
        <v>4</v>
      </c>
      <c r="D1" t="s">
        <v>3</v>
      </c>
    </row>
    <row r="2" spans="1:4" x14ac:dyDescent="0.2">
      <c r="A2" t="s">
        <v>6</v>
      </c>
      <c r="B2" t="s">
        <v>10</v>
      </c>
      <c r="C2">
        <v>6.31</v>
      </c>
      <c r="D2">
        <f>100-C2</f>
        <v>93.69</v>
      </c>
    </row>
    <row r="3" spans="1:4" x14ac:dyDescent="0.2">
      <c r="A3" t="s">
        <v>7</v>
      </c>
      <c r="B3" t="s">
        <v>10</v>
      </c>
      <c r="C3">
        <v>6.67</v>
      </c>
      <c r="D3">
        <f t="shared" ref="D3:D9" si="0">100-C3</f>
        <v>93.33</v>
      </c>
    </row>
    <row r="4" spans="1:4" x14ac:dyDescent="0.2">
      <c r="A4" t="s">
        <v>6</v>
      </c>
      <c r="B4" t="s">
        <v>11</v>
      </c>
      <c r="C4">
        <v>16.7</v>
      </c>
      <c r="D4">
        <f t="shared" si="0"/>
        <v>83.3</v>
      </c>
    </row>
    <row r="5" spans="1:4" x14ac:dyDescent="0.2">
      <c r="A5" t="s">
        <v>7</v>
      </c>
      <c r="B5" t="s">
        <v>11</v>
      </c>
      <c r="C5">
        <v>15.8</v>
      </c>
      <c r="D5">
        <f t="shared" si="0"/>
        <v>84.2</v>
      </c>
    </row>
    <row r="6" spans="1:4" x14ac:dyDescent="0.2">
      <c r="A6" t="s">
        <v>8</v>
      </c>
      <c r="B6" t="s">
        <v>10</v>
      </c>
      <c r="C6">
        <v>13.8</v>
      </c>
      <c r="D6">
        <f t="shared" si="0"/>
        <v>86.2</v>
      </c>
    </row>
    <row r="7" spans="1:4" x14ac:dyDescent="0.2">
      <c r="A7" t="s">
        <v>9</v>
      </c>
      <c r="B7" t="s">
        <v>10</v>
      </c>
      <c r="C7">
        <v>14.9</v>
      </c>
      <c r="D7">
        <f t="shared" si="0"/>
        <v>85.1</v>
      </c>
    </row>
    <row r="8" spans="1:4" x14ac:dyDescent="0.2">
      <c r="A8" s="1" t="s">
        <v>8</v>
      </c>
      <c r="B8" t="s">
        <v>11</v>
      </c>
      <c r="C8">
        <v>14.1</v>
      </c>
      <c r="D8">
        <f t="shared" si="0"/>
        <v>85.9</v>
      </c>
    </row>
    <row r="9" spans="1:4" x14ac:dyDescent="0.2">
      <c r="A9" s="1" t="s">
        <v>9</v>
      </c>
      <c r="B9" t="s">
        <v>11</v>
      </c>
      <c r="C9">
        <v>13.3</v>
      </c>
      <c r="D9">
        <f t="shared" si="0"/>
        <v>86.7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8DA0-09D6-754D-923F-890E358D10E7}">
  <dimension ref="A1:Q21"/>
  <sheetViews>
    <sheetView tabSelected="1" workbookViewId="0">
      <selection activeCell="D20" sqref="D20"/>
    </sheetView>
  </sheetViews>
  <sheetFormatPr baseColWidth="10" defaultRowHeight="16" x14ac:dyDescent="0.2"/>
  <sheetData>
    <row r="1" spans="1:17" x14ac:dyDescent="0.2">
      <c r="A1" s="6" t="s">
        <v>25</v>
      </c>
      <c r="B1" s="6" t="s">
        <v>0</v>
      </c>
      <c r="C1" s="6" t="s">
        <v>51</v>
      </c>
      <c r="D1" s="6" t="s">
        <v>54</v>
      </c>
      <c r="E1" s="6" t="s">
        <v>55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s="1" t="s">
        <v>46</v>
      </c>
      <c r="B2" s="1" t="s">
        <v>52</v>
      </c>
      <c r="C2" s="5">
        <f>AVERAGE(D2:E2)</f>
        <v>28.5</v>
      </c>
      <c r="D2" s="5">
        <v>29</v>
      </c>
      <c r="E2" s="5">
        <v>28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" t="s">
        <v>46</v>
      </c>
      <c r="B3" s="1" t="s">
        <v>53</v>
      </c>
      <c r="C3" s="5">
        <f t="shared" ref="C3:C11" si="0">AVERAGE(D3:E3)</f>
        <v>87.5</v>
      </c>
      <c r="D3">
        <v>88</v>
      </c>
      <c r="E3">
        <v>87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s="1" t="s">
        <v>48</v>
      </c>
      <c r="B4" s="1" t="s">
        <v>52</v>
      </c>
      <c r="C4" s="5">
        <f t="shared" si="0"/>
        <v>0</v>
      </c>
      <c r="D4">
        <v>0</v>
      </c>
      <c r="E4">
        <v>0</v>
      </c>
    </row>
    <row r="5" spans="1:17" x14ac:dyDescent="0.2">
      <c r="A5" s="1" t="s">
        <v>48</v>
      </c>
      <c r="B5" s="1" t="s">
        <v>53</v>
      </c>
      <c r="C5" s="5">
        <f t="shared" si="0"/>
        <v>73.5</v>
      </c>
      <c r="D5">
        <v>80</v>
      </c>
      <c r="E5">
        <v>67</v>
      </c>
    </row>
    <row r="6" spans="1:17" x14ac:dyDescent="0.2">
      <c r="A6" s="1" t="s">
        <v>49</v>
      </c>
      <c r="B6" s="1" t="s">
        <v>52</v>
      </c>
      <c r="C6" s="5">
        <f t="shared" si="0"/>
        <v>38</v>
      </c>
      <c r="D6">
        <v>28</v>
      </c>
      <c r="E6">
        <v>48</v>
      </c>
    </row>
    <row r="7" spans="1:17" x14ac:dyDescent="0.2">
      <c r="A7" s="1" t="s">
        <v>49</v>
      </c>
      <c r="B7" s="1" t="s">
        <v>53</v>
      </c>
      <c r="C7" s="5">
        <f t="shared" si="0"/>
        <v>86</v>
      </c>
      <c r="D7">
        <v>84</v>
      </c>
      <c r="E7">
        <v>88</v>
      </c>
    </row>
    <row r="8" spans="1:17" x14ac:dyDescent="0.2">
      <c r="A8" s="1" t="s">
        <v>50</v>
      </c>
      <c r="B8" s="1" t="s">
        <v>52</v>
      </c>
      <c r="C8" s="5">
        <f t="shared" si="0"/>
        <v>0</v>
      </c>
      <c r="D8">
        <v>0</v>
      </c>
      <c r="E8">
        <v>0</v>
      </c>
    </row>
    <row r="9" spans="1:17" x14ac:dyDescent="0.2">
      <c r="A9" s="1" t="s">
        <v>50</v>
      </c>
      <c r="B9" s="1" t="s">
        <v>53</v>
      </c>
      <c r="C9" s="5">
        <f t="shared" si="0"/>
        <v>63.5</v>
      </c>
      <c r="D9">
        <v>62</v>
      </c>
      <c r="E9">
        <v>65</v>
      </c>
    </row>
    <row r="10" spans="1:17" x14ac:dyDescent="0.2">
      <c r="A10" s="1" t="s">
        <v>47</v>
      </c>
      <c r="B10" s="1" t="s">
        <v>52</v>
      </c>
      <c r="C10" s="5">
        <f t="shared" si="0"/>
        <v>1</v>
      </c>
      <c r="D10">
        <v>2</v>
      </c>
      <c r="E10">
        <v>0</v>
      </c>
    </row>
    <row r="11" spans="1:17" x14ac:dyDescent="0.2">
      <c r="A11" s="1" t="s">
        <v>47</v>
      </c>
      <c r="B11" s="1" t="s">
        <v>53</v>
      </c>
      <c r="C11" s="5">
        <f t="shared" si="0"/>
        <v>64.5</v>
      </c>
      <c r="D11">
        <v>65</v>
      </c>
      <c r="E11">
        <v>64</v>
      </c>
    </row>
    <row r="12" spans="1:17" x14ac:dyDescent="0.2">
      <c r="A12" s="1"/>
      <c r="B12" s="1"/>
      <c r="C12" s="5"/>
    </row>
    <row r="13" spans="1:17" x14ac:dyDescent="0.2">
      <c r="A13" s="1"/>
      <c r="B13" s="1"/>
    </row>
    <row r="14" spans="1:17" x14ac:dyDescent="0.2">
      <c r="A14" s="1"/>
      <c r="B14" s="1"/>
    </row>
    <row r="15" spans="1:17" x14ac:dyDescent="0.2">
      <c r="A15" s="1"/>
      <c r="B15" s="1"/>
    </row>
    <row r="16" spans="1:17" x14ac:dyDescent="0.2">
      <c r="A16" s="1"/>
      <c r="B16" s="1"/>
    </row>
    <row r="17" spans="1:8" x14ac:dyDescent="0.2">
      <c r="A17" s="1"/>
      <c r="B17" s="1"/>
    </row>
    <row r="18" spans="1:8" x14ac:dyDescent="0.2">
      <c r="A18" s="1"/>
      <c r="B18" s="1"/>
    </row>
    <row r="19" spans="1:8" x14ac:dyDescent="0.2">
      <c r="A19" s="1"/>
      <c r="B19" s="1"/>
      <c r="F19" s="1"/>
      <c r="G19" s="1"/>
      <c r="H19" s="1"/>
    </row>
    <row r="20" spans="1:8" x14ac:dyDescent="0.2">
      <c r="A20" s="1"/>
      <c r="B20" s="1"/>
    </row>
    <row r="21" spans="1:8" x14ac:dyDescent="0.2">
      <c r="A21" s="1"/>
      <c r="B21" s="1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8546-AF19-154F-942B-F574F167E235}">
  <dimension ref="A1:E11"/>
  <sheetViews>
    <sheetView workbookViewId="0">
      <selection sqref="A1:E11"/>
    </sheetView>
  </sheetViews>
  <sheetFormatPr baseColWidth="10" defaultRowHeight="16" x14ac:dyDescent="0.2"/>
  <sheetData>
    <row r="1" spans="1:5" x14ac:dyDescent="0.2">
      <c r="A1" s="6" t="s">
        <v>25</v>
      </c>
      <c r="B1" s="6" t="s">
        <v>0</v>
      </c>
      <c r="C1" s="6" t="s">
        <v>51</v>
      </c>
      <c r="D1" s="6" t="s">
        <v>1</v>
      </c>
      <c r="E1" s="6" t="s">
        <v>2</v>
      </c>
    </row>
    <row r="2" spans="1:5" x14ac:dyDescent="0.2">
      <c r="A2" s="1" t="s">
        <v>46</v>
      </c>
      <c r="B2" s="1" t="s">
        <v>52</v>
      </c>
      <c r="C2" s="1">
        <v>28.5</v>
      </c>
      <c r="D2" s="5">
        <v>29</v>
      </c>
      <c r="E2" s="5">
        <v>28</v>
      </c>
    </row>
    <row r="3" spans="1:5" x14ac:dyDescent="0.2">
      <c r="A3" s="1" t="s">
        <v>46</v>
      </c>
      <c r="B3" s="1" t="s">
        <v>53</v>
      </c>
      <c r="C3" s="1">
        <v>87.5</v>
      </c>
      <c r="D3">
        <v>88</v>
      </c>
      <c r="E3">
        <v>87</v>
      </c>
    </row>
    <row r="4" spans="1:5" x14ac:dyDescent="0.2">
      <c r="A4" s="1" t="s">
        <v>48</v>
      </c>
      <c r="B4" s="1" t="s">
        <v>52</v>
      </c>
      <c r="C4">
        <f>0</f>
        <v>0</v>
      </c>
      <c r="D4">
        <v>0</v>
      </c>
      <c r="E4">
        <v>0</v>
      </c>
    </row>
    <row r="5" spans="1:5" x14ac:dyDescent="0.2">
      <c r="A5" s="1" t="s">
        <v>48</v>
      </c>
      <c r="B5" s="1" t="s">
        <v>53</v>
      </c>
      <c r="C5">
        <f>(80+67)/2</f>
        <v>73.5</v>
      </c>
      <c r="D5">
        <v>80</v>
      </c>
      <c r="E5">
        <v>67</v>
      </c>
    </row>
    <row r="6" spans="1:5" x14ac:dyDescent="0.2">
      <c r="A6" s="1" t="s">
        <v>49</v>
      </c>
      <c r="B6" s="1" t="s">
        <v>52</v>
      </c>
      <c r="C6">
        <f>(28+48)/2</f>
        <v>38</v>
      </c>
      <c r="D6">
        <v>28</v>
      </c>
      <c r="E6">
        <v>48</v>
      </c>
    </row>
    <row r="7" spans="1:5" x14ac:dyDescent="0.2">
      <c r="A7" s="1" t="s">
        <v>49</v>
      </c>
      <c r="B7" s="1" t="s">
        <v>53</v>
      </c>
      <c r="C7">
        <f>(84+88)/2</f>
        <v>86</v>
      </c>
      <c r="D7">
        <v>84</v>
      </c>
      <c r="E7">
        <v>88</v>
      </c>
    </row>
    <row r="8" spans="1:5" x14ac:dyDescent="0.2">
      <c r="A8" s="1" t="s">
        <v>50</v>
      </c>
      <c r="B8" s="1" t="s">
        <v>52</v>
      </c>
      <c r="C8">
        <v>0</v>
      </c>
      <c r="D8">
        <v>0</v>
      </c>
      <c r="E8">
        <v>0</v>
      </c>
    </row>
    <row r="9" spans="1:5" x14ac:dyDescent="0.2">
      <c r="A9" s="1" t="s">
        <v>50</v>
      </c>
      <c r="B9" s="1" t="s">
        <v>53</v>
      </c>
      <c r="C9">
        <f>(62+65)/2</f>
        <v>63.5</v>
      </c>
      <c r="D9">
        <v>62</v>
      </c>
      <c r="E9">
        <v>65</v>
      </c>
    </row>
    <row r="10" spans="1:5" x14ac:dyDescent="0.2">
      <c r="A10" s="1" t="s">
        <v>47</v>
      </c>
      <c r="B10" s="1" t="s">
        <v>52</v>
      </c>
      <c r="C10" s="1">
        <v>1</v>
      </c>
      <c r="D10">
        <v>2</v>
      </c>
      <c r="E10">
        <v>0</v>
      </c>
    </row>
    <row r="11" spans="1:5" x14ac:dyDescent="0.2">
      <c r="A11" s="1" t="s">
        <v>47</v>
      </c>
      <c r="B11" s="1" t="s">
        <v>53</v>
      </c>
      <c r="C11" s="1">
        <v>64.5</v>
      </c>
      <c r="D11">
        <v>65</v>
      </c>
      <c r="E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Validation ABE</vt:lpstr>
      <vt:lpstr>Validation CBE</vt:lpstr>
      <vt:lpstr>Validation_Sanger</vt:lpstr>
      <vt:lpstr>Hygro</vt:lpstr>
      <vt:lpstr>GFP</vt:lpstr>
      <vt:lpstr>Endogenous_splicing</vt:lpstr>
      <vt:lpstr>SpRY</vt:lpstr>
      <vt:lpstr>SpRY-self-editing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Kaplan</dc:creator>
  <cp:lastModifiedBy>Eleanor Kaplan</cp:lastModifiedBy>
  <dcterms:created xsi:type="dcterms:W3CDTF">2024-08-20T03:55:40Z</dcterms:created>
  <dcterms:modified xsi:type="dcterms:W3CDTF">2025-05-13T20:00:34Z</dcterms:modified>
</cp:coreProperties>
</file>