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Graficas" sheetId="1" r:id="rId1" state="hidden"/>
    <sheet name="RESUMEN" sheetId="2" r:id="rId2"/>
    <sheet name="Bonanza" sheetId="3" r:id="rId3"/>
    <sheet name="Banorte" sheetId="4" r:id="rId4"/>
    <sheet name="Vendidos x Ent Obra" sheetId="5" r:id="rId5" state="hidden"/>
    <sheet name="CANCELACIONES" sheetId="6" r:id="rId6" state="hidden"/>
  </sheets>
  <definedNames>
    <definedName name="_xlnm._FilterDatabase" localSheetId="3" hidden="1">'Banorte'!B4:K195</definedName>
    <definedName name="_xlnm._FilterDatabase" localSheetId="2" hidden="1">Bonanza!$A$6:$AQ$197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#,##0.00_ ;[Red]\-#,##0.00\ "/>
    <numFmt numFmtId="165" formatCode="_-&quot;$&quot;* #,##0.00_-;\-&quot;$&quot;* #,##0.00_-;_-&quot;$&quot;* &quot;-&quot;??_-;_-@"/>
    <numFmt numFmtId="166" formatCode="_-&quot;$&quot;* #,##0.00_-;[Red]\-&quot;$&quot;* #,##0.00_-;_-&quot;$&quot;* &quot;-&quot;??_-;_-@"/>
    <numFmt numFmtId="167" formatCode="&quot;$&quot;\ #,##0;[Red]\-&quot;$&quot;\ #,##0"/>
    <numFmt numFmtId="168" formatCode="#,##0.0;[Red]\(#,##0.0\);\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1000"/>
  <sheetViews>
    <sheetView workbookViewId="0" rightToLeft="0"/>
  </sheetViews>
  <sheetData>
    <row r="2">
      <c r="B2" t="str">
        <v>Bonanza</v>
      </c>
    </row>
    <row r="3">
      <c r="B3" t="str">
        <v>ESTATUS UNIDADES PARA ENTREGA</v>
      </c>
    </row>
    <row r="5">
      <c r="G5" t="str">
        <v>ENTREGADAS A PVTA</v>
      </c>
      <c r="J5">
        <v>20.33</v>
      </c>
    </row>
    <row r="6">
      <c r="C6" t="str">
        <v>UNIDADES</v>
      </c>
      <c r="D6" t="str">
        <v>VTAS USD</v>
      </c>
      <c r="E6" t="str">
        <v>COB USD</v>
      </c>
      <c r="F6" t="str">
        <v>X COB USD</v>
      </c>
      <c r="G6" t="str">
        <v>RECIBIDO</v>
      </c>
      <c r="H6" t="str">
        <v>ENTREGADO</v>
      </c>
      <c r="I6" t="str">
        <v>X COB REC USD</v>
      </c>
      <c r="J6" t="str">
        <v>VAL LIB USD</v>
      </c>
      <c r="K6" t="str">
        <v>DIF</v>
      </c>
    </row>
    <row r="7">
      <c r="B7" t="str">
        <v>SOLD</v>
      </c>
      <c r="C7">
        <f>COUNTIF(Bonanza!$O$7:$O$197,Graficas!$B7)</f>
        <v>184</v>
      </c>
      <c r="D7">
        <f>SUMIFS(Bonanza!$P:$P,Bonanza!$O:$O,Graficas!$B7)</f>
        <v>37005200</v>
      </c>
      <c r="E7">
        <f>SUMIFS(Bonanza!$R:$R,Bonanza!$O:$O,Graficas!$B7)</f>
        <v>16304487.829999998</v>
      </c>
      <c r="F7">
        <f>D7-E7</f>
        <v>20700712.17</v>
      </c>
      <c r="G7">
        <f>COUNTIFS(Bonanza!$AE:$AE,Graficas!G$6,Bonanza!$O:$O,Graficas!$B7)</f>
        <v>0</v>
      </c>
      <c r="H7">
        <f>COUNTIFS(Bonanza!$AE:$AE,Graficas!H$6,Bonanza!$O:$O,Graficas!$B7)</f>
        <v>0</v>
      </c>
      <c r="I7">
        <f>SUMIFS(Bonanza!$T:$T,Bonanza!$O:$O,Graficas!$B7,Bonanza!$AE:$AE,Graficas!$G6)</f>
        <v>0</v>
      </c>
      <c r="J7">
        <f>SUMIFS(Bonanza!$X:$X,Bonanza!$O:$O,Graficas!$B7,Bonanza!$AE:$AE,Graficas!$G$6)/20.33</f>
        <v>0</v>
      </c>
      <c r="K7">
        <f>I7-J7</f>
        <v>0</v>
      </c>
    </row>
    <row r="8">
      <c r="B8" t="str">
        <v>AVAILABLE</v>
      </c>
      <c r="C8">
        <f>COUNTIF(Bonanza!$O$7:$O$197,Graficas!$B8)</f>
        <v>7</v>
      </c>
      <c r="D8">
        <f>SUMIFS(Bonanza!$P:$P,Bonanza!$O:$O,Graficas!$B8)</f>
        <v>0</v>
      </c>
      <c r="E8">
        <f>SUMIFS(Bonanza!$R:$R,Bonanza!$O:$O,Graficas!$B8)</f>
        <v>0</v>
      </c>
      <c r="F8">
        <f>D8-E8</f>
        <v>0</v>
      </c>
      <c r="G8">
        <f>COUNTIFS(Bonanza!$AE:$AE,Graficas!G$6,Bonanza!$O:$O,Graficas!$B8)</f>
        <v>0</v>
      </c>
      <c r="H8">
        <f>COUNTIFS(Bonanza!$AE:$AE,Graficas!H$6,Bonanza!$O:$O,Graficas!$B8)</f>
        <v>0</v>
      </c>
      <c r="I8">
        <f>SUMIFS(Bonanza!$T:$T,Bonanza!$O:$O,Graficas!$B8,Bonanza!$AE:$AE,Graficas!$G6)</f>
        <v>0</v>
      </c>
      <c r="J8">
        <f>SUMIFS(Bonanza!$X:$X,Bonanza!$O:$O,Graficas!$B8,Bonanza!$AE:$AE,Graficas!$G$6)/20.33</f>
        <v>0</v>
      </c>
      <c r="K8">
        <f>I8-J8</f>
        <v>0</v>
      </c>
    </row>
    <row r="10">
      <c r="B10" t="str">
        <v>TOTALES</v>
      </c>
      <c r="C10">
        <f>SUM(C7:C9)</f>
        <v>191</v>
      </c>
      <c r="D10">
        <f>SUM(D7:D9)</f>
        <v>37005200</v>
      </c>
      <c r="E10">
        <f>SUM(E7:E9)</f>
        <v>16304487.829999998</v>
      </c>
      <c r="F10">
        <f>SUM(F7:F9)</f>
        <v>20700712.17</v>
      </c>
      <c r="G10">
        <f>SUM(G7:G9)</f>
        <v>0</v>
      </c>
      <c r="H10">
        <f>SUM(H7:H9)</f>
        <v>0</v>
      </c>
      <c r="I10">
        <f>SUM(I7:I9)</f>
        <v>0</v>
      </c>
      <c r="J10">
        <f>SUM(J7:J9)</f>
        <v>0</v>
      </c>
      <c r="K10">
        <f>SUM(K7:K9)</f>
        <v>0</v>
      </c>
    </row>
  </sheetData>
  <mergeCells count="1">
    <mergeCell ref="G5:H5"/>
  </mergeCells>
  <pageMargins left="0.7" right="0.7" top="0.75" bottom="0.75" header="0" footer="0"/>
  <ignoredErrors>
    <ignoredError numberStoredAsText="1" sqref="B2:K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R31"/>
  <sheetViews>
    <sheetView workbookViewId="0" rightToLeft="0"/>
  </sheetViews>
  <sheetData>
    <row r="1">
      <c r="K1">
        <v>18.5</v>
      </c>
    </row>
    <row r="4">
      <c r="B4" t="str">
        <v>USD</v>
      </c>
      <c r="C4" t="str">
        <v>UNIDS</v>
      </c>
      <c r="D4" t="str">
        <v>RETA OP FIN</v>
      </c>
      <c r="E4" t="str">
        <v>RETA</v>
      </c>
      <c r="F4" t="str">
        <v>GENERAL</v>
      </c>
      <c r="H4" t="str">
        <v>MXN</v>
      </c>
      <c r="J4" t="str">
        <v>RETA OP FIN</v>
      </c>
      <c r="K4" t="str">
        <v>RETA</v>
      </c>
      <c r="L4" t="str">
        <v>GENERAL</v>
      </c>
      <c r="N4" t="str">
        <v>BONANZA</v>
      </c>
      <c r="P4" t="str">
        <v>RETA OP FIN</v>
      </c>
      <c r="Q4" t="str">
        <v>RETA</v>
      </c>
      <c r="R4" t="str">
        <v>GENERAL</v>
      </c>
    </row>
    <row r="5">
      <c r="B5" t="str">
        <v>SOLD</v>
      </c>
      <c r="C5">
        <f>COUNTIFS(Bonanza!$O:$O,RESUMEN!$B5,Bonanza!$D:$D,RESUMEN!$B$4)</f>
        <v>123</v>
      </c>
      <c r="D5">
        <f>COUNTIFS(Bonanza!$O:$O,RESUMEN!$B5,Bonanza!$D:$D,RESUMEN!$B$4,Bonanza!$M:$M,RESUMEN!D$4)</f>
        <v>98</v>
      </c>
      <c r="E5">
        <f>COUNTIFS(Bonanza!$O:$O,RESUMEN!$B5,Bonanza!$D:$D,RESUMEN!$B$4,Bonanza!$M:$M,RESUMEN!E$4)</f>
        <v>25</v>
      </c>
      <c r="F5">
        <f>COUNTIFS(Bonanza!$O:$O,RESUMEN!$B5,Bonanza!$D:$D,RESUMEN!$B$4,Bonanza!$M:$M,RESUMEN!F$4)</f>
        <v>0</v>
      </c>
      <c r="H5" t="str">
        <v>SOLD</v>
      </c>
      <c r="I5">
        <f>COUNTIFS(Bonanza!$O:$O,RESUMEN!$H5,Bonanza!$D:$D,RESUMEN!$H$4)</f>
        <v>61</v>
      </c>
      <c r="J5">
        <f>COUNTIFS(Bonanza!$O:$O,RESUMEN!$H5,Bonanza!$D:$D,RESUMEN!$H$4,Bonanza!$M:$M,RESUMEN!D$4)</f>
        <v>0</v>
      </c>
      <c r="K5">
        <f>COUNTIFS(Bonanza!$O:$O,RESUMEN!$H5,Bonanza!$D:$D,RESUMEN!$H$4,Bonanza!$M:$M,RESUMEN!E$4)</f>
        <v>0</v>
      </c>
      <c r="L5">
        <f>COUNTIFS(Bonanza!$O:$O,RESUMEN!$H5,Bonanza!$D:$D,RESUMEN!$H$4,Bonanza!$M:$M,RESUMEN!F$4)</f>
        <v>61</v>
      </c>
      <c r="N5" t="str">
        <v>SOLD</v>
      </c>
      <c r="O5">
        <f>C5+I5</f>
        <v>184</v>
      </c>
      <c r="P5">
        <f>D5+J5</f>
        <v>98</v>
      </c>
      <c r="Q5">
        <f>E5+K5</f>
        <v>25</v>
      </c>
      <c r="R5">
        <f>F5+L5</f>
        <v>61</v>
      </c>
    </row>
    <row r="6">
      <c r="B6" t="str">
        <v>AVAILABLE</v>
      </c>
      <c r="C6">
        <f>COUNTIFS(Bonanza!$O:$O,RESUMEN!$B6,Bonanza!$D:$D,RESUMEN!$B$4)</f>
        <v>0</v>
      </c>
      <c r="D6">
        <f>COUNTIFS(Bonanza!$O:$O,RESUMEN!$B6,Bonanza!$D:$D,RESUMEN!$B$4,Bonanza!$M:$M,RESUMEN!D$4)</f>
        <v>0</v>
      </c>
      <c r="E6">
        <f>COUNTIFS(Bonanza!$O:$O,RESUMEN!$B6,Bonanza!$D:$D,RESUMEN!$B$4,Bonanza!$M:$M,RESUMEN!E$4)</f>
        <v>0</v>
      </c>
      <c r="F6">
        <f>COUNTIFS(Bonanza!$O:$O,RESUMEN!$B6,Bonanza!$D:$D,RESUMEN!$B$4,Bonanza!$M:$M,RESUMEN!F$4)</f>
        <v>0</v>
      </c>
      <c r="H6" t="str">
        <v>AVAILABLE</v>
      </c>
      <c r="I6">
        <f>COUNTIFS(Bonanza!$O:$O,RESUMEN!$H6,Bonanza!$D:$D,RESUMEN!$H$4)</f>
        <v>7</v>
      </c>
      <c r="J6">
        <f>COUNTIFS(Bonanza!$O:$O,RESUMEN!$H6,Bonanza!$D:$D,RESUMEN!$H$4,Bonanza!$M:$M,RESUMEN!D$4)</f>
        <v>0</v>
      </c>
      <c r="K6">
        <f>COUNTIFS(Bonanza!$O:$O,RESUMEN!$H6,Bonanza!$D:$D,RESUMEN!$H$4,Bonanza!$M:$M,RESUMEN!E$4)</f>
        <v>0</v>
      </c>
      <c r="L6">
        <f>COUNTIFS(Bonanza!$O:$O,RESUMEN!$H6,Bonanza!$D:$D,RESUMEN!$H$4,Bonanza!$M:$M,RESUMEN!F$4)</f>
        <v>7</v>
      </c>
      <c r="N6" t="str">
        <v>AVAILABLE</v>
      </c>
      <c r="O6">
        <f>C6+I6</f>
        <v>7</v>
      </c>
      <c r="P6">
        <f>D6+J6</f>
        <v>0</v>
      </c>
      <c r="Q6">
        <f>E6+K6</f>
        <v>0</v>
      </c>
      <c r="R6">
        <f>F6+L6</f>
        <v>7</v>
      </c>
    </row>
    <row r="7">
      <c r="B7" t="str">
        <v>DESACTIVADO</v>
      </c>
      <c r="C7">
        <f>COUNTIFS(Bonanza!$O:$O,RESUMEN!$B7,Bonanza!$D:$D,RESUMEN!$B$4)</f>
        <v>0</v>
      </c>
      <c r="D7">
        <f>COUNTIFS(Bonanza!$O:$O,RESUMEN!$B7,Bonanza!$D:$D,RESUMEN!$B$4,Bonanza!$M:$M,RESUMEN!D$4)</f>
        <v>0</v>
      </c>
      <c r="E7">
        <f>COUNTIFS(Bonanza!$O:$O,RESUMEN!$B7,Bonanza!$D:$D,RESUMEN!$B$4,Bonanza!$M:$M,RESUMEN!E$4)</f>
        <v>0</v>
      </c>
      <c r="F7">
        <f>COUNTIFS(Bonanza!$O:$O,RESUMEN!$B7,Bonanza!$D:$D,RESUMEN!$B$4,Bonanza!$M:$M,RESUMEN!F$4)</f>
        <v>0</v>
      </c>
      <c r="H7" t="str">
        <v>DESACTIVADO</v>
      </c>
      <c r="I7">
        <f>COUNTIFS(Bonanza!$O:$O,RESUMEN!$H7,Bonanza!$D:$D,RESUMEN!$H$4)</f>
        <v>0</v>
      </c>
      <c r="J7">
        <f>COUNTIFS(Bonanza!$O:$O,RESUMEN!$H7,Bonanza!$D:$D,RESUMEN!$H$4,Bonanza!$M:$M,RESUMEN!D$4)</f>
        <v>0</v>
      </c>
      <c r="K7">
        <f>COUNTIFS(Bonanza!$O:$O,RESUMEN!$H7,Bonanza!$D:$D,RESUMEN!$H$4,Bonanza!$M:$M,RESUMEN!E$4)</f>
        <v>0</v>
      </c>
      <c r="L7">
        <f>COUNTIFS(Bonanza!$O:$O,RESUMEN!$H7,Bonanza!$D:$D,RESUMEN!$H$4,Bonanza!$M:$M,RESUMEN!F$4)</f>
        <v>0</v>
      </c>
      <c r="N7" t="str">
        <v>DESACTIVADO</v>
      </c>
      <c r="O7">
        <f>C7+I7</f>
        <v>0</v>
      </c>
      <c r="P7">
        <f>D7+J7</f>
        <v>0</v>
      </c>
      <c r="Q7">
        <f>E7+K7</f>
        <v>0</v>
      </c>
      <c r="R7">
        <f>F7+L7</f>
        <v>0</v>
      </c>
    </row>
    <row r="8">
      <c r="C8">
        <f>COUNTIFS(Bonanza!$O:$O,RESUMEN!$B8,Bonanza!$D:$D,RESUMEN!$B$4)</f>
        <v>0</v>
      </c>
      <c r="D8">
        <f>COUNTIFS(Bonanza!$O:$O,RESUMEN!$B8,Bonanza!$D:$D,RESUMEN!$B$4,Bonanza!$M:$M,RESUMEN!D$4)</f>
        <v>0</v>
      </c>
      <c r="E8">
        <f>COUNTIFS(Bonanza!$O:$O,RESUMEN!$B8,Bonanza!$D:$D,RESUMEN!$B$4,Bonanza!$M:$M,RESUMEN!E$4)</f>
        <v>0</v>
      </c>
      <c r="F8">
        <f>COUNTIFS(Bonanza!$O:$O,RESUMEN!$B8,Bonanza!$D:$D,RESUMEN!$B$4,Bonanza!$M:$M,RESUMEN!F$4)</f>
        <v>0</v>
      </c>
      <c r="I8">
        <f>COUNTIFS(Bonanza!$O:$O,RESUMEN!$H8,Bonanza!$D:$D,RESUMEN!$H$4)</f>
        <v>0</v>
      </c>
      <c r="J8">
        <f>COUNTIFS(Bonanza!$O:$O,RESUMEN!$H8,Bonanza!$D:$D,RESUMEN!$H$4,Bonanza!$M:$M,RESUMEN!D$4)</f>
        <v>0</v>
      </c>
      <c r="K8">
        <f>COUNTIFS(Bonanza!$O:$O,RESUMEN!$H8,Bonanza!$D:$D,RESUMEN!$H$4,Bonanza!$M:$M,RESUMEN!E$4)</f>
        <v>0</v>
      </c>
      <c r="L8">
        <f>COUNTIFS(Bonanza!$O:$O,RESUMEN!$H8,Bonanza!$D:$D,RESUMEN!$H$4,Bonanza!$M:$M,RESUMEN!F$4)</f>
        <v>0</v>
      </c>
      <c r="O8">
        <f>C8+I8</f>
        <v>0</v>
      </c>
      <c r="P8">
        <f>D8+J8</f>
        <v>0</v>
      </c>
      <c r="Q8">
        <f>E8+K8</f>
        <v>0</v>
      </c>
      <c r="R8">
        <f>F8+L8</f>
        <v>0</v>
      </c>
    </row>
    <row r="9">
      <c r="B9" t="str">
        <v>TOTAL</v>
      </c>
      <c r="C9">
        <f>SUM(C5:C8)</f>
        <v>123</v>
      </c>
      <c r="D9">
        <f>SUM(D5:D8)</f>
        <v>98</v>
      </c>
      <c r="E9">
        <f>SUM(E5:E8)</f>
        <v>25</v>
      </c>
      <c r="F9">
        <f>SUM(F5:F8)</f>
        <v>0</v>
      </c>
      <c r="H9" t="str">
        <v>TOTAL</v>
      </c>
      <c r="I9">
        <f>SUM(I5:I8)</f>
        <v>68</v>
      </c>
      <c r="J9">
        <f>SUM(J5:J8)</f>
        <v>0</v>
      </c>
      <c r="K9">
        <f>SUM(K5:K8)</f>
        <v>0</v>
      </c>
      <c r="L9">
        <f>SUM(L5:L8)</f>
        <v>68</v>
      </c>
      <c r="N9" t="str">
        <v>TOTAL</v>
      </c>
      <c r="O9">
        <f>SUM(O5:O8)</f>
        <v>191</v>
      </c>
      <c r="P9">
        <f>SUM(P5:P8)</f>
        <v>98</v>
      </c>
      <c r="Q9">
        <f>SUM(Q5:Q8)</f>
        <v>25</v>
      </c>
      <c r="R9">
        <f>SUM(R5:R8)</f>
        <v>68</v>
      </c>
    </row>
    <row r="12">
      <c r="B12" t="str">
        <v>USD</v>
      </c>
      <c r="C12" t="str">
        <v>VENTAS</v>
      </c>
      <c r="D12" t="str">
        <v>COBRADO</v>
      </c>
      <c r="E12" t="str">
        <v>X COBRAR</v>
      </c>
      <c r="F12" t="str">
        <v>X FINANCIAR</v>
      </c>
      <c r="G12" t="str">
        <v>X COBRAR RECURSO PROPIO</v>
      </c>
    </row>
    <row r="13">
      <c r="B13" t="str">
        <v>RETA OP FIN</v>
      </c>
      <c r="C13">
        <f>SUMIF(Bonanza!$M:$M,RESUMEN!$B13,Bonanza!$P:$P)</f>
        <v>29786800</v>
      </c>
      <c r="D13">
        <f>SUMIF(Bonanza!$M:$M,RESUMEN!$B13,Bonanza!$R:$R)</f>
        <v>13198698.829999998</v>
      </c>
      <c r="E13">
        <f>SUMIF(Bonanza!$M:$M,RESUMEN!$B13,Bonanza!$T:$T)</f>
        <v>16588101.170000002</v>
      </c>
      <c r="F13" t="e">
        <f>SUMIF(Bonanza!$M:$M,RESUMEN!$B13,Bonanza!#REF!)</f>
        <v>#REF!</v>
      </c>
      <c r="G13" t="e">
        <f>E13-F13</f>
        <v>#REF!</v>
      </c>
    </row>
    <row r="14">
      <c r="B14" t="str">
        <v>RETA</v>
      </c>
      <c r="C14">
        <f>SUMIF(Bonanza!$M:$M,RESUMEN!$B14,Bonanza!$P:$P)</f>
        <v>7218400</v>
      </c>
      <c r="D14">
        <f>SUMIF(Bonanza!$M:$M,RESUMEN!$B14,Bonanza!$R:$R)</f>
        <v>3105789</v>
      </c>
      <c r="E14">
        <f>SUMIF(Bonanza!$M:$M,RESUMEN!$B14,Bonanza!$T:$T)</f>
        <v>4112611</v>
      </c>
      <c r="F14" t="e">
        <f>SUMIF(Bonanza!$M:$M,RESUMEN!$B14,Bonanza!#REF!)</f>
        <v>#REF!</v>
      </c>
      <c r="G14" t="e">
        <f>E14-F14</f>
        <v>#REF!</v>
      </c>
    </row>
    <row r="15">
      <c r="B15" t="str">
        <v>GENERAL</v>
      </c>
      <c r="C15">
        <f>SUMIF(Bonanza!$M:$M,RESUMEN!$B15,Bonanza!$P:$P)</f>
        <v>0</v>
      </c>
      <c r="D15">
        <f>SUMIF(Bonanza!$M:$M,RESUMEN!$B15,Bonanza!$R:$R)</f>
        <v>0</v>
      </c>
      <c r="E15">
        <f>SUMIF(Bonanza!$M:$M,RESUMEN!$B15,Bonanza!$T:$T)</f>
        <v>0</v>
      </c>
      <c r="F15" t="e">
        <f>SUMIF(Bonanza!$M:$M,RESUMEN!$B15,Bonanza!#REF!)</f>
        <v>#REF!</v>
      </c>
      <c r="G15" t="e">
        <f>E15-F15</f>
        <v>#REF!</v>
      </c>
    </row>
    <row r="16">
      <c r="C16">
        <f>SUMIF(Bonanza!$M:$M,RESUMEN!$B16,Bonanza!$P:$P)</f>
        <v>0</v>
      </c>
      <c r="D16">
        <f>SUMIF(Bonanza!$M:$M,RESUMEN!$B16,Bonanza!$R:$R)</f>
        <v>0</v>
      </c>
      <c r="E16">
        <f>SUMIF(Bonanza!$M:$M,RESUMEN!$B16,Bonanza!$T:$T)</f>
        <v>0</v>
      </c>
      <c r="F16" t="e">
        <f>SUMIF(Bonanza!$M:$M,RESUMEN!$B16,Bonanza!#REF!)</f>
        <v>#REF!</v>
      </c>
      <c r="G16" t="e">
        <f>E16-F16</f>
        <v>#REF!</v>
      </c>
    </row>
    <row r="17">
      <c r="B17" t="str">
        <v>TOTAL</v>
      </c>
      <c r="C17">
        <f>SUM(C13:C16)</f>
        <v>37005200</v>
      </c>
      <c r="D17">
        <f>SUM(D13:D16)</f>
        <v>16304487.829999998</v>
      </c>
      <c r="E17">
        <f>SUM(E13:E16)</f>
        <v>20700712.17</v>
      </c>
      <c r="F17" t="e">
        <f>SUM(F13:F16)</f>
        <v>#REF!</v>
      </c>
      <c r="G17" t="e">
        <f>SUM(G13:G16)</f>
        <v>#REF!</v>
      </c>
    </row>
    <row r="19">
      <c r="B19" t="str">
        <v>MXN</v>
      </c>
      <c r="C19" t="str">
        <v>VENTAS</v>
      </c>
      <c r="D19" t="str">
        <v>COBRADO</v>
      </c>
      <c r="E19" t="str">
        <v>X COBRAR</v>
      </c>
      <c r="F19" t="str">
        <v>X FINANCIAR</v>
      </c>
      <c r="G19" t="str">
        <v>X COBRAR RECURSO PROPIO</v>
      </c>
    </row>
    <row r="20">
      <c r="B20" t="str">
        <v>RETA OP FIN</v>
      </c>
      <c r="C20">
        <f>SUMIFS(Bonanza!$Q:$Q,Bonanza!$M:$M,RESUMEN!$B20,Bonanza!$D:$D,RESUMEN!$B$19)</f>
        <v>0</v>
      </c>
      <c r="D20">
        <f>SUMIFS(Bonanza!$S:$S,Bonanza!$M:$M,RESUMEN!$B20,Bonanza!$D:$D,RESUMEN!$B$19)</f>
        <v>0</v>
      </c>
      <c r="E20">
        <f>SUMIFS(Bonanza!$U:$U,Bonanza!$M:$M,RESUMEN!$B20,Bonanza!$D:$D,RESUMEN!$B$19)</f>
        <v>0</v>
      </c>
      <c r="F20" t="e">
        <f>SUMIFS(Bonanza!#REF!,Bonanza!$M:$M,RESUMEN!$B20,Bonanza!$D:$D,RESUMEN!$B$19)</f>
        <v>#REF!</v>
      </c>
      <c r="G20" t="e">
        <f>E20-F20</f>
        <v>#REF!</v>
      </c>
    </row>
    <row r="21">
      <c r="B21" t="str">
        <v>RETA</v>
      </c>
      <c r="C21">
        <f>SUMIFS(Bonanza!$Q:$Q,Bonanza!$M:$M,RESUMEN!$B21,Bonanza!$D:$D,RESUMEN!$B$19)</f>
        <v>0</v>
      </c>
      <c r="D21">
        <f>SUMIFS(Bonanza!$S:$S,Bonanza!$M:$M,RESUMEN!$B21,Bonanza!$D:$D,RESUMEN!$B$19)</f>
        <v>0</v>
      </c>
      <c r="E21">
        <f>SUMIFS(Bonanza!$U:$U,Bonanza!$M:$M,RESUMEN!$B21,Bonanza!$D:$D,RESUMEN!$B$19)</f>
        <v>0</v>
      </c>
      <c r="F21" t="e">
        <f>SUMIFS(Bonanza!#REF!,Bonanza!$M:$M,RESUMEN!$B21,Bonanza!$D:$D,RESUMEN!$B$19)</f>
        <v>#REF!</v>
      </c>
      <c r="G21" t="e">
        <f>E21-F21</f>
        <v>#REF!</v>
      </c>
    </row>
    <row r="22">
      <c r="B22" t="str">
        <v>GENERAL</v>
      </c>
      <c r="C22">
        <f>SUMIFS(Bonanza!$Q:$Q,Bonanza!$M:$M,RESUMEN!$B22,Bonanza!$D:$D,RESUMEN!$B$19)</f>
        <v>568201305.0899999</v>
      </c>
      <c r="D22">
        <f>SUMIFS(Bonanza!$S:$S,Bonanza!$M:$M,RESUMEN!$B22,Bonanza!$D:$D,RESUMEN!$B$19)</f>
        <v>297181721.27</v>
      </c>
      <c r="E22">
        <f>SUMIFS(Bonanza!$U:$U,Bonanza!$M:$M,RESUMEN!$B22,Bonanza!$D:$D,RESUMEN!$B$19)</f>
        <v>271019583.82</v>
      </c>
      <c r="F22" t="e">
        <f>SUMIFS(Bonanza!#REF!,Bonanza!$M:$M,RESUMEN!$B22,Bonanza!$D:$D,RESUMEN!$B$19)</f>
        <v>#REF!</v>
      </c>
      <c r="G22" t="e">
        <f>E22-F22</f>
        <v>#REF!</v>
      </c>
    </row>
    <row r="23">
      <c r="C23">
        <f>SUMIF(Bonanza!$M:$M,RESUMEN!$B23,Bonanza!$Q:$Q)</f>
        <v>0</v>
      </c>
      <c r="D23">
        <f>SUMIFS(Bonanza!$S:$S,Bonanza!$M:$M,RESUMEN!$B23,Bonanza!$D:$D,RESUMEN!$B$19)</f>
        <v>0</v>
      </c>
      <c r="E23">
        <f>SUMIFS(Bonanza!$U:$U,Bonanza!$M:$M,RESUMEN!$B23,Bonanza!$D:$D,RESUMEN!$B$19)</f>
        <v>0</v>
      </c>
      <c r="F23" t="e">
        <f>SUMIFS(Bonanza!#REF!,Bonanza!$M:$M,RESUMEN!$B23,Bonanza!$D:$D,RESUMEN!$B$19)</f>
        <v>#REF!</v>
      </c>
      <c r="G23" t="e">
        <f>E23-F23</f>
        <v>#REF!</v>
      </c>
    </row>
    <row r="24">
      <c r="B24" t="str">
        <v>TOTAL</v>
      </c>
      <c r="C24">
        <f>SUM(C20:C23)</f>
        <v>568201305.0899999</v>
      </c>
      <c r="D24">
        <f>SUM(D20:D23)</f>
        <v>297181721.27</v>
      </c>
      <c r="E24">
        <f>SUM(E20:E23)</f>
        <v>271019583.82</v>
      </c>
      <c r="F24" t="e">
        <f>SUM(F20:F23)</f>
        <v>#REF!</v>
      </c>
      <c r="G24" t="e">
        <f>SUM(G20:G23)</f>
        <v>#REF!</v>
      </c>
    </row>
    <row r="26">
      <c r="B26" t="str">
        <v>BONANZA MXN</v>
      </c>
      <c r="C26" t="str">
        <v>VENTAS</v>
      </c>
      <c r="D26" t="str">
        <v>COBRADO</v>
      </c>
      <c r="E26" t="str">
        <v>X COBRAR</v>
      </c>
      <c r="F26" t="str">
        <v>X FINANCIAR</v>
      </c>
      <c r="G26" t="str">
        <v>X COBRAR RECURSO PROPIO</v>
      </c>
    </row>
    <row r="27">
      <c r="B27" t="str">
        <v>RETA OP FIN</v>
      </c>
      <c r="C27">
        <f>SUM((C13*$K$1)+C20)</f>
        <v>551055800</v>
      </c>
      <c r="D27">
        <f>SUM((D13*$K$1)+D20)</f>
        <v>244175928.35499996</v>
      </c>
      <c r="E27">
        <f>SUM((E13*$K$1)+E20)</f>
        <v>306879871.64500004</v>
      </c>
      <c r="F27" t="e">
        <f>SUM((F13*$K$1)+F20)</f>
        <v>#REF!</v>
      </c>
      <c r="G27" t="e">
        <f>SUM((G13*$K$1)+G20)</f>
        <v>#REF!</v>
      </c>
    </row>
    <row r="28">
      <c r="B28" t="str">
        <v>RETA</v>
      </c>
      <c r="C28">
        <f>SUM((C14*$K$1)+C21)</f>
        <v>133540400</v>
      </c>
      <c r="D28">
        <f>SUM((D14*$K$1)+D21)</f>
        <v>57457096.5</v>
      </c>
      <c r="E28">
        <f>SUM((E14*$K$1)+E21)</f>
        <v>76083303.5</v>
      </c>
      <c r="F28" t="e">
        <f>SUM((F14*$K$1)+F21)</f>
        <v>#REF!</v>
      </c>
      <c r="G28" t="e">
        <f>SUM((G14*$K$1)+G21)</f>
        <v>#REF!</v>
      </c>
    </row>
    <row r="29">
      <c r="B29" t="str">
        <v>GENERAL</v>
      </c>
      <c r="C29">
        <f>SUM((C15*$K$1)+C22)</f>
        <v>568201305.0899999</v>
      </c>
      <c r="D29">
        <f>SUM((D15*$K$1)+D22)</f>
        <v>297181721.27</v>
      </c>
      <c r="E29">
        <f>SUM((E15*$K$1)+E22)</f>
        <v>271019583.82</v>
      </c>
      <c r="F29" t="e">
        <f>SUM((F15*$K$1)+F22)</f>
        <v>#REF!</v>
      </c>
      <c r="G29" t="e">
        <f>SUM((G15*$K$1)+G22)</f>
        <v>#REF!</v>
      </c>
    </row>
    <row r="30">
      <c r="C30">
        <f>SUM((C16*$K$1)+C23)</f>
        <v>0</v>
      </c>
      <c r="D30">
        <f>SUM((D16*$K$1)+D23)</f>
        <v>0</v>
      </c>
      <c r="E30">
        <f>SUM((E16*$K$1)+E23)</f>
        <v>0</v>
      </c>
      <c r="F30" t="e">
        <f>SUM((F16*$K$1)+F23)</f>
        <v>#REF!</v>
      </c>
      <c r="G30" t="e">
        <f>SUM((G16*$K$1)+G23)</f>
        <v>#REF!</v>
      </c>
    </row>
    <row r="31">
      <c r="B31" t="str">
        <v>TOTAL</v>
      </c>
      <c r="C31">
        <f>SUM(C27:C30)</f>
        <v>1252797505.09</v>
      </c>
      <c r="D31">
        <f>SUM(D27:D30)</f>
        <v>598814746.125</v>
      </c>
      <c r="E31">
        <f>SUM(E27:E30)</f>
        <v>653982758.965</v>
      </c>
      <c r="F31" t="e">
        <f>SUM(F27:F30)</f>
        <v>#REF!</v>
      </c>
      <c r="G31" t="e">
        <f>SUM(G27:G30)</f>
        <v>#REF!</v>
      </c>
    </row>
  </sheetData>
  <pageMargins left="0.7" right="0.7" top="0.75" bottom="0.75" header="0.3" footer="0.3"/>
  <ignoredErrors>
    <ignoredError numberStoredAsText="1" sqref="B1:R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W942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</row>
    <row r="2">
      <c r="A2" t="str">
        <v/>
      </c>
      <c r="B2" t="str">
        <v>Relación de Departamentos para entrega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SUPERAVIT/DEFICIT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18.5</v>
      </c>
      <c r="V3" t="str">
        <v/>
      </c>
      <c r="W3" t="str">
        <v>CREDITO</v>
      </c>
      <c r="X3" t="str">
        <v/>
      </c>
      <c r="Y3">
        <v>0</v>
      </c>
      <c r="Z3">
        <v>653982758.965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</row>
    <row r="4">
      <c r="A4" t="str">
        <v/>
      </c>
      <c r="B4" t="str">
        <v/>
      </c>
      <c r="C4">
        <v>191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191</v>
      </c>
      <c r="N4" t="str">
        <v/>
      </c>
      <c r="O4" t="str">
        <v/>
      </c>
      <c r="P4">
        <v>37005200</v>
      </c>
      <c r="Q4">
        <v>1252797505.0900002</v>
      </c>
      <c r="R4">
        <v>16304487.829999998</v>
      </c>
      <c r="S4">
        <v>297181721.27</v>
      </c>
      <c r="T4">
        <v>20700712.17</v>
      </c>
      <c r="U4">
        <v>653982758.965</v>
      </c>
      <c r="V4" t="str">
        <v/>
      </c>
      <c r="W4">
        <v>98</v>
      </c>
      <c r="X4" t="str">
        <v/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0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</row>
    <row r="5">
      <c r="A5" t="str">
        <v/>
      </c>
      <c r="B5" t="str">
        <v>VENTAS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BANCO</v>
      </c>
      <c r="Y5" t="str">
        <v/>
      </c>
      <c r="Z5" t="str">
        <v/>
      </c>
      <c r="AA5" t="str">
        <v/>
      </c>
      <c r="AB5" t="str">
        <v>LEGAL</v>
      </c>
      <c r="AC5" t="str">
        <v/>
      </c>
      <c r="AD5" t="str">
        <v/>
      </c>
      <c r="AE5" t="str">
        <v>POSTVENTA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</row>
    <row r="6">
      <c r="A6" t="str">
        <v/>
      </c>
      <c r="B6" t="str">
        <v>No.</v>
      </c>
      <c r="C6" t="str">
        <v>unit_id</v>
      </c>
      <c r="D6" t="str">
        <v>MONEDA</v>
      </c>
      <c r="E6" t="str">
        <v>TYPE</v>
      </c>
      <c r="F6" t="str">
        <v>NOMBRE (S)</v>
      </c>
      <c r="G6" t="str">
        <v>APELLIDO 1</v>
      </c>
      <c r="H6" t="str">
        <v>APELLIDO 2</v>
      </c>
      <c r="I6" t="str">
        <v>ALIAS / RAZON SOCIAL</v>
      </c>
      <c r="J6" t="str">
        <v>@mail</v>
      </c>
      <c r="K6" t="str">
        <v>LADA</v>
      </c>
      <c r="L6" t="str">
        <v>Telefono</v>
      </c>
      <c r="M6" t="str">
        <v>TIPO CLIENTE</v>
      </c>
      <c r="N6" t="str">
        <v>TIPO CONTRATO</v>
      </c>
      <c r="O6" t="str">
        <v>STATUS SISTEMA</v>
      </c>
      <c r="P6" t="str">
        <v>MONTO DE VENTA USD</v>
      </c>
      <c r="Q6" t="str">
        <v>MONTO DE VENTA MN</v>
      </c>
      <c r="R6" t="str">
        <v>PAGADO USD</v>
      </c>
      <c r="S6" t="str">
        <v>PAGADO MN</v>
      </c>
      <c r="T6" t="str">
        <v>SALDO USD</v>
      </c>
      <c r="U6" t="str">
        <v>SALDO MN</v>
      </c>
      <c r="V6" t="str">
        <v>FECHA COBRO SALDO</v>
      </c>
      <c r="W6" t="str">
        <v>FORMA PAGO</v>
      </c>
      <c r="X6" t="str">
        <v>VALOR LIBERACION</v>
      </c>
      <c r="Y6" t="str">
        <v>PAGADO LIBERACION</v>
      </c>
      <c r="Z6" t="str">
        <v>X PAGAR</v>
      </c>
      <c r="AA6" t="str">
        <v>FECHA LIBERACIÓN</v>
      </c>
      <c r="AB6" t="str">
        <v>ESCRITURACION</v>
      </c>
      <c r="AC6" t="str">
        <v>FECHA ESCRITURACION</v>
      </c>
      <c r="AD6" t="str">
        <v>NOTARIA</v>
      </c>
      <c r="AE6" t="str">
        <v>STATUS SOS</v>
      </c>
      <c r="AF6" t="str">
        <v>FECHA SEGÚN CONTRATO</v>
      </c>
      <c r="AG6" t="str">
        <v>ÚLTIMO CONTACTO SOS</v>
      </c>
      <c r="AH6" t="str">
        <v/>
      </c>
      <c r="AI6" t="str">
        <v>FECHA ENTREGA OBRA</v>
      </c>
      <c r="AJ6" t="str">
        <v>estatus_obra</v>
      </c>
      <c r="AK6" t="str">
        <v>FECHA ENTREGA CLIENTE</v>
      </c>
      <c r="AL6" t="str">
        <v>COMENTARIOS</v>
      </c>
      <c r="AM6" t="str">
        <v>TICKET</v>
      </c>
      <c r="AN6" t="str">
        <v/>
      </c>
      <c r="AO6" t="str">
        <v>Departamento</v>
      </c>
      <c r="AP6" t="str">
        <v>Fecha de Control calidad</v>
      </c>
      <c r="AQ6" t="str">
        <v>Fecha posible de entrega final</v>
      </c>
      <c r="AR6" t="str">
        <v>Tipo de dueño</v>
      </c>
      <c r="AS6" t="str">
        <v>Estatus</v>
      </c>
      <c r="AT6" t="str">
        <v>finanzas_liberado</v>
      </c>
      <c r="AU6" t="str">
        <v>incidencias_finanzas</v>
      </c>
      <c r="AV6" t="str">
        <v>cita_confirmada</v>
      </c>
      <c r="AW6" t="str">
        <v>estatus_entrega</v>
      </c>
    </row>
    <row r="7">
      <c r="A7" t="str">
        <v/>
      </c>
      <c r="B7">
        <v>1</v>
      </c>
      <c r="C7">
        <v>1</v>
      </c>
      <c r="D7" t="str">
        <v>USD</v>
      </c>
      <c r="E7" t="str">
        <v/>
      </c>
      <c r="F7" t="str">
        <v>CHRISTOPHER MICHAEL</v>
      </c>
      <c r="G7" t="str">
        <v xml:space="preserve"> DAVIS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RETA</v>
      </c>
      <c r="N7" t="str">
        <v/>
      </c>
      <c r="O7" t="str">
        <v>SOLD</v>
      </c>
      <c r="P7">
        <v>375000</v>
      </c>
      <c r="Q7">
        <v>6937500</v>
      </c>
      <c r="R7">
        <v>374500</v>
      </c>
      <c r="S7" t="str">
        <v/>
      </c>
      <c r="T7">
        <v>500</v>
      </c>
      <c r="U7">
        <v>9250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s="1">
        <v>46265</v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V01</v>
      </c>
      <c r="AP7" s="1">
        <v>46227</v>
      </c>
      <c r="AQ7" s="1">
        <v>46265</v>
      </c>
      <c r="AR7" t="str">
        <v>RETA</v>
      </c>
      <c r="AS7" t="str">
        <v>PAGADO</v>
      </c>
      <c r="AT7" t="str">
        <v>si</v>
      </c>
      <c r="AU7" t="str">
        <v>no</v>
      </c>
      <c r="AV7" t="str">
        <v>no</v>
      </c>
      <c r="AW7" t="str">
        <v>pendiente</v>
      </c>
    </row>
    <row r="8">
      <c r="A8" t="str">
        <v/>
      </c>
      <c r="B8">
        <v>124</v>
      </c>
      <c r="C8">
        <v>2</v>
      </c>
      <c r="D8" t="str">
        <v>MXN</v>
      </c>
      <c r="E8" t="str">
        <v/>
      </c>
      <c r="F8" t="str">
        <v xml:space="preserve">CLAUDIA </v>
      </c>
      <c r="G8" t="str">
        <v xml:space="preserve"> RASCON </v>
      </c>
      <c r="H8" t="str">
        <v>BUSTILLOS</v>
      </c>
      <c r="I8" t="str">
        <v/>
      </c>
      <c r="J8" t="str">
        <v/>
      </c>
      <c r="K8" t="str">
        <v/>
      </c>
      <c r="L8" t="str">
        <v/>
      </c>
      <c r="M8" t="str">
        <v>GENERAL</v>
      </c>
      <c r="N8" t="str">
        <v/>
      </c>
      <c r="O8" t="str">
        <v>SOLD</v>
      </c>
      <c r="P8" t="str">
        <v/>
      </c>
      <c r="Q8">
        <v>10990000</v>
      </c>
      <c r="R8" t="str">
        <v/>
      </c>
      <c r="S8">
        <v>3297132.15</v>
      </c>
      <c r="T8" t="str">
        <v/>
      </c>
      <c r="U8">
        <v>7692867.85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s="1">
        <v>46265</v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V02</v>
      </c>
      <c r="AP8" s="1">
        <v>46227</v>
      </c>
      <c r="AQ8" s="1">
        <v>46265</v>
      </c>
      <c r="AR8" t="str">
        <v>GENERAL</v>
      </c>
      <c r="AS8" t="str">
        <v/>
      </c>
      <c r="AT8" t="str">
        <v>si</v>
      </c>
      <c r="AU8" t="str">
        <v>no</v>
      </c>
      <c r="AV8" t="str">
        <v>no</v>
      </c>
      <c r="AW8" t="str">
        <v>pendiente</v>
      </c>
    </row>
    <row r="9">
      <c r="A9" t="str">
        <v/>
      </c>
      <c r="B9">
        <v>125</v>
      </c>
      <c r="C9">
        <v>3</v>
      </c>
      <c r="D9" t="str">
        <v>MXN</v>
      </c>
      <c r="E9" t="str">
        <v/>
      </c>
      <c r="F9" t="str">
        <v>SERGIO</v>
      </c>
      <c r="G9" t="str">
        <v xml:space="preserve"> RASCON</v>
      </c>
      <c r="H9" t="str">
        <v>BUSTILLOS</v>
      </c>
      <c r="I9" t="str">
        <v/>
      </c>
      <c r="J9" t="str">
        <v/>
      </c>
      <c r="K9" t="str">
        <v/>
      </c>
      <c r="L9" t="str">
        <v/>
      </c>
      <c r="M9" t="str">
        <v>GENERAL</v>
      </c>
      <c r="N9" t="str">
        <v/>
      </c>
      <c r="O9" t="str">
        <v>SOLD</v>
      </c>
      <c r="P9" t="str">
        <v/>
      </c>
      <c r="Q9">
        <v>13720000</v>
      </c>
      <c r="R9" t="str">
        <v/>
      </c>
      <c r="S9">
        <v>13720000</v>
      </c>
      <c r="T9" t="str">
        <v/>
      </c>
      <c r="U9">
        <v>0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s="1">
        <v>46265</v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V03</v>
      </c>
      <c r="AP9" s="1">
        <v>46227</v>
      </c>
      <c r="AQ9" s="1">
        <v>46265</v>
      </c>
      <c r="AR9" t="str">
        <v>GENERAL</v>
      </c>
      <c r="AS9" t="str">
        <v>PAGADO</v>
      </c>
      <c r="AT9" t="str">
        <v>si</v>
      </c>
      <c r="AU9" t="str">
        <v>no</v>
      </c>
      <c r="AV9" t="str">
        <v>no</v>
      </c>
      <c r="AW9" t="str">
        <v>pendiente</v>
      </c>
    </row>
    <row r="10">
      <c r="A10" t="str">
        <v/>
      </c>
      <c r="B10">
        <v>2</v>
      </c>
      <c r="C10">
        <v>4</v>
      </c>
      <c r="D10" t="str">
        <v>USD</v>
      </c>
      <c r="E10" t="str">
        <v/>
      </c>
      <c r="F10" t="str">
        <v>JOHN MARK</v>
      </c>
      <c r="G10" t="str">
        <v xml:space="preserve"> JONES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RETA OP FIN</v>
      </c>
      <c r="N10" t="str">
        <v/>
      </c>
      <c r="O10" t="str">
        <v>SOLD</v>
      </c>
      <c r="P10">
        <v>375000</v>
      </c>
      <c r="Q10">
        <v>6937500</v>
      </c>
      <c r="R10">
        <v>133220</v>
      </c>
      <c r="S10" t="str">
        <v/>
      </c>
      <c r="T10">
        <v>241780</v>
      </c>
      <c r="U10">
        <v>4472930</v>
      </c>
      <c r="V10" t="str">
        <v/>
      </c>
      <c r="W10" t="str">
        <v>CREDITO RETA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s="1">
        <v>46265</v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>V04</v>
      </c>
      <c r="AP10" s="1">
        <v>46227</v>
      </c>
      <c r="AQ10" s="1">
        <v>46265</v>
      </c>
      <c r="AR10" t="str">
        <v>RETA OP FIN</v>
      </c>
      <c r="AS10" t="str">
        <v/>
      </c>
      <c r="AT10" t="str">
        <v>si</v>
      </c>
      <c r="AU10" t="str">
        <v>no</v>
      </c>
      <c r="AV10" t="str">
        <v>no</v>
      </c>
      <c r="AW10" t="str">
        <v>pendiente</v>
      </c>
    </row>
    <row r="11">
      <c r="A11" t="str">
        <v/>
      </c>
      <c r="B11">
        <v>3</v>
      </c>
      <c r="C11">
        <v>5</v>
      </c>
      <c r="D11" t="str">
        <v>USD</v>
      </c>
      <c r="E11" t="str">
        <v/>
      </c>
      <c r="F11" t="str">
        <v>ROBERT NEAL</v>
      </c>
      <c r="G11" t="str">
        <v xml:space="preserve"> WILLIAMS JR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RETA</v>
      </c>
      <c r="N11" t="str">
        <v/>
      </c>
      <c r="O11" t="str">
        <v>SOLD</v>
      </c>
      <c r="P11">
        <v>375000</v>
      </c>
      <c r="Q11">
        <v>6937500</v>
      </c>
      <c r="R11">
        <v>135800</v>
      </c>
      <c r="S11" t="str">
        <v/>
      </c>
      <c r="T11">
        <v>239200</v>
      </c>
      <c r="U11">
        <v>4425200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s="1">
        <v>46265</v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V05</v>
      </c>
      <c r="AP11" s="1">
        <v>46227</v>
      </c>
      <c r="AQ11" s="1">
        <v>46265</v>
      </c>
      <c r="AR11" t="str">
        <v>RETA</v>
      </c>
      <c r="AS11" t="str">
        <v/>
      </c>
      <c r="AT11" t="str">
        <v>si</v>
      </c>
      <c r="AU11" t="str">
        <v>no</v>
      </c>
      <c r="AV11" t="str">
        <v>no</v>
      </c>
      <c r="AW11" t="str">
        <v>pendiente</v>
      </c>
    </row>
    <row r="12">
      <c r="A12" t="str">
        <v/>
      </c>
      <c r="B12">
        <v>4</v>
      </c>
      <c r="C12">
        <v>6</v>
      </c>
      <c r="D12" t="str">
        <v>USD</v>
      </c>
      <c r="E12" t="str">
        <v/>
      </c>
      <c r="F12" t="str">
        <v>JASON</v>
      </c>
      <c r="G12" t="str">
        <v xml:space="preserve"> TODT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RETA OP FIN</v>
      </c>
      <c r="N12" t="str">
        <v/>
      </c>
      <c r="O12" t="str">
        <v>SOLD</v>
      </c>
      <c r="P12">
        <v>375000</v>
      </c>
      <c r="Q12">
        <v>6937500</v>
      </c>
      <c r="R12">
        <v>133220</v>
      </c>
      <c r="S12" t="str">
        <v/>
      </c>
      <c r="T12">
        <v>241780</v>
      </c>
      <c r="U12">
        <v>4472930</v>
      </c>
      <c r="V12" t="str">
        <v/>
      </c>
      <c r="W12" t="str">
        <v>CREDITO RETA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s="1">
        <v>46265</v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V06</v>
      </c>
      <c r="AP12" s="1">
        <v>46227</v>
      </c>
      <c r="AQ12" s="1">
        <v>46265</v>
      </c>
      <c r="AR12" t="str">
        <v>RETA OP FIN</v>
      </c>
      <c r="AS12" t="str">
        <v/>
      </c>
      <c r="AT12" t="str">
        <v>si</v>
      </c>
      <c r="AU12" t="str">
        <v>no</v>
      </c>
      <c r="AV12" t="str">
        <v>no</v>
      </c>
      <c r="AW12" t="str">
        <v>pendiente</v>
      </c>
    </row>
    <row r="13">
      <c r="A13" t="str">
        <v/>
      </c>
      <c r="B13">
        <v>5</v>
      </c>
      <c r="C13">
        <v>7</v>
      </c>
      <c r="D13" t="str">
        <v>USD</v>
      </c>
      <c r="E13" t="str">
        <v/>
      </c>
      <c r="F13" t="str">
        <v xml:space="preserve">ROBERT ANTHONY </v>
      </c>
      <c r="G13" t="str">
        <v xml:space="preserve"> PALMA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RETA OP FIN</v>
      </c>
      <c r="N13" t="str">
        <v/>
      </c>
      <c r="O13" t="str">
        <v>SOLD</v>
      </c>
      <c r="P13">
        <v>375000</v>
      </c>
      <c r="Q13">
        <v>6937500</v>
      </c>
      <c r="R13">
        <v>133220</v>
      </c>
      <c r="S13" t="str">
        <v/>
      </c>
      <c r="T13">
        <v>241780</v>
      </c>
      <c r="U13">
        <v>4472930</v>
      </c>
      <c r="V13" t="str">
        <v/>
      </c>
      <c r="W13" t="str">
        <v>CREDITO RETA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s="1">
        <v>46265</v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V07</v>
      </c>
      <c r="AP13" s="1">
        <v>46227</v>
      </c>
      <c r="AQ13" s="1">
        <v>46265</v>
      </c>
      <c r="AR13" t="str">
        <v>RETA OP FIN</v>
      </c>
      <c r="AS13" t="str">
        <v/>
      </c>
      <c r="AT13" t="str">
        <v>si</v>
      </c>
      <c r="AU13" t="str">
        <v>no</v>
      </c>
      <c r="AV13" t="str">
        <v>no</v>
      </c>
      <c r="AW13" t="str">
        <v>pendiente</v>
      </c>
    </row>
    <row r="14">
      <c r="A14" t="str">
        <v/>
      </c>
      <c r="B14">
        <v>6</v>
      </c>
      <c r="C14">
        <v>8</v>
      </c>
      <c r="D14" t="str">
        <v>USD</v>
      </c>
      <c r="E14" t="str">
        <v/>
      </c>
      <c r="F14" t="str">
        <v>MCGREGOR</v>
      </c>
      <c r="G14" t="str">
        <v xml:space="preserve"> MARGARET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RETA OP FIN</v>
      </c>
      <c r="N14" t="str">
        <v/>
      </c>
      <c r="O14" t="str">
        <v>SOLD</v>
      </c>
      <c r="P14">
        <v>375000</v>
      </c>
      <c r="Q14">
        <v>6937500</v>
      </c>
      <c r="R14">
        <v>207852.45</v>
      </c>
      <c r="S14" t="str">
        <v/>
      </c>
      <c r="T14">
        <v>167147.55</v>
      </c>
      <c r="U14">
        <v>3092229.675</v>
      </c>
      <c r="V14" t="str">
        <v/>
      </c>
      <c r="W14" t="str">
        <v>CREDITO RETA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s="1">
        <v>46265</v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V08</v>
      </c>
      <c r="AP14" s="1">
        <v>46227</v>
      </c>
      <c r="AQ14" s="1">
        <v>46265</v>
      </c>
      <c r="AR14" t="str">
        <v>RETA OP FIN</v>
      </c>
      <c r="AS14" t="str">
        <v/>
      </c>
      <c r="AT14" t="str">
        <v>si</v>
      </c>
      <c r="AU14" t="str">
        <v>no</v>
      </c>
      <c r="AV14" t="str">
        <v>no</v>
      </c>
      <c r="AW14" t="str">
        <v>pendiente</v>
      </c>
    </row>
    <row r="15">
      <c r="A15" t="str">
        <v/>
      </c>
      <c r="B15">
        <v>7</v>
      </c>
      <c r="C15">
        <v>9</v>
      </c>
      <c r="D15" t="str">
        <v>USD</v>
      </c>
      <c r="E15" t="str">
        <v/>
      </c>
      <c r="F15" t="str">
        <v>ROBERT MILES</v>
      </c>
      <c r="G15" t="str">
        <v xml:space="preserve"> GILLESPIE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RETA OP FIN</v>
      </c>
      <c r="N15" t="str">
        <v/>
      </c>
      <c r="O15" t="str">
        <v>SOLD</v>
      </c>
      <c r="P15">
        <v>375000</v>
      </c>
      <c r="Q15">
        <v>6937500</v>
      </c>
      <c r="R15">
        <v>133220</v>
      </c>
      <c r="S15" t="str">
        <v/>
      </c>
      <c r="T15">
        <v>241780</v>
      </c>
      <c r="U15">
        <v>4472930</v>
      </c>
      <c r="V15" t="str">
        <v/>
      </c>
      <c r="W15" t="str">
        <v>CREDITO RETA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s="1">
        <v>46265</v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V09</v>
      </c>
      <c r="AP15" s="1">
        <v>46227</v>
      </c>
      <c r="AQ15" s="1">
        <v>46265</v>
      </c>
      <c r="AR15" t="str">
        <v>RETA OP FIN</v>
      </c>
      <c r="AS15" t="str">
        <v/>
      </c>
      <c r="AT15" t="str">
        <v>si</v>
      </c>
      <c r="AU15" t="str">
        <v>no</v>
      </c>
      <c r="AV15" t="str">
        <v>no</v>
      </c>
      <c r="AW15" t="str">
        <v>pendiente</v>
      </c>
    </row>
    <row r="16">
      <c r="A16" t="str">
        <v/>
      </c>
      <c r="B16">
        <v>126</v>
      </c>
      <c r="C16">
        <v>10</v>
      </c>
      <c r="D16" t="str">
        <v>MXN</v>
      </c>
      <c r="E16" t="str">
        <v/>
      </c>
      <c r="F16" t="str">
        <v>MANUEL ENRIQUE</v>
      </c>
      <c r="G16" t="str">
        <v xml:space="preserve"> GARCIA </v>
      </c>
      <c r="H16" t="str">
        <v>GARZA</v>
      </c>
      <c r="I16" t="str">
        <v/>
      </c>
      <c r="J16" t="str">
        <v/>
      </c>
      <c r="K16" t="str">
        <v/>
      </c>
      <c r="L16" t="str">
        <v/>
      </c>
      <c r="M16" t="str">
        <v>GENERAL</v>
      </c>
      <c r="N16" t="str">
        <v/>
      </c>
      <c r="O16" t="str">
        <v>SOLD</v>
      </c>
      <c r="P16" t="str">
        <v/>
      </c>
      <c r="Q16">
        <v>13426000</v>
      </c>
      <c r="R16" t="str">
        <v/>
      </c>
      <c r="S16">
        <v>3356500</v>
      </c>
      <c r="T16" t="str">
        <v/>
      </c>
      <c r="U16">
        <v>10069500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s="1">
        <v>46265</v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V10</v>
      </c>
      <c r="AP16" s="1">
        <v>46227</v>
      </c>
      <c r="AQ16" s="1">
        <v>46265</v>
      </c>
      <c r="AR16" t="str">
        <v>GENERAL</v>
      </c>
      <c r="AS16" t="str">
        <v/>
      </c>
      <c r="AT16" t="str">
        <v>si</v>
      </c>
      <c r="AU16" t="str">
        <v>no</v>
      </c>
      <c r="AV16" t="str">
        <v>no</v>
      </c>
      <c r="AW16" t="str">
        <v>pendiente</v>
      </c>
    </row>
    <row r="17">
      <c r="A17" t="str">
        <v/>
      </c>
      <c r="B17">
        <v>135</v>
      </c>
      <c r="C17">
        <v>11</v>
      </c>
      <c r="D17" t="str">
        <v>MXN</v>
      </c>
      <c r="E17" t="str">
        <v/>
      </c>
      <c r="F17" t="str">
        <v>eduardo</v>
      </c>
      <c r="G17" t="str">
        <v xml:space="preserve"> BARAJAS</v>
      </c>
      <c r="H17" t="str">
        <v>SANCHEZ</v>
      </c>
      <c r="I17" t="str">
        <v/>
      </c>
      <c r="J17" t="str">
        <v/>
      </c>
      <c r="K17" t="str">
        <v/>
      </c>
      <c r="L17" t="str">
        <v/>
      </c>
      <c r="M17" t="str">
        <v>GENERAL</v>
      </c>
      <c r="N17" t="str">
        <v/>
      </c>
      <c r="O17" t="str">
        <v>SOLD</v>
      </c>
      <c r="P17" t="str">
        <v/>
      </c>
      <c r="Q17">
        <v>8504475</v>
      </c>
      <c r="R17" t="str">
        <v/>
      </c>
      <c r="S17">
        <v>7223803.83</v>
      </c>
      <c r="T17" t="str">
        <v/>
      </c>
      <c r="U17">
        <v>1280671.17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s="1">
        <v>46265</v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V11</v>
      </c>
      <c r="AP17" s="1">
        <v>46227</v>
      </c>
      <c r="AQ17" s="1">
        <v>46265</v>
      </c>
      <c r="AR17" t="str">
        <v>GENERAL</v>
      </c>
      <c r="AS17" t="str">
        <v/>
      </c>
      <c r="AT17" t="str">
        <v>si</v>
      </c>
      <c r="AU17" t="str">
        <v>no</v>
      </c>
      <c r="AV17" t="str">
        <v>no</v>
      </c>
      <c r="AW17" t="str">
        <v>pendiente</v>
      </c>
    </row>
    <row r="18">
      <c r="A18" t="str">
        <v/>
      </c>
      <c r="B18">
        <v>153</v>
      </c>
      <c r="C18">
        <v>12</v>
      </c>
      <c r="D18" t="str">
        <v>MXN</v>
      </c>
      <c r="E18" t="str">
        <v/>
      </c>
      <c r="F18" t="str">
        <v>JESÃšS RODRIGO</v>
      </c>
      <c r="G18" t="str">
        <v xml:space="preserve"> MATA</v>
      </c>
      <c r="H18" t="str">
        <v>PAREDES</v>
      </c>
      <c r="I18" t="str">
        <v/>
      </c>
      <c r="J18" t="str">
        <v/>
      </c>
      <c r="K18" t="str">
        <v/>
      </c>
      <c r="L18" t="str">
        <v/>
      </c>
      <c r="M18" t="str">
        <v>GENERAL</v>
      </c>
      <c r="N18" t="str">
        <v/>
      </c>
      <c r="O18" t="str">
        <v>SOLD</v>
      </c>
      <c r="P18" t="str">
        <v/>
      </c>
      <c r="Q18">
        <v>8767500</v>
      </c>
      <c r="R18" t="str">
        <v/>
      </c>
      <c r="S18">
        <v>2470399</v>
      </c>
      <c r="T18" t="str">
        <v/>
      </c>
      <c r="U18">
        <v>6297101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s="1">
        <v>46265</v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V12</v>
      </c>
      <c r="AP18" s="1">
        <v>46227</v>
      </c>
      <c r="AQ18" s="1">
        <v>46265</v>
      </c>
      <c r="AR18" t="str">
        <v>GENERAL</v>
      </c>
      <c r="AS18" t="str">
        <v/>
      </c>
      <c r="AT18" t="str">
        <v>si</v>
      </c>
      <c r="AU18" t="str">
        <v>no</v>
      </c>
      <c r="AV18" t="str">
        <v>no</v>
      </c>
      <c r="AW18" t="str">
        <v>pendiente</v>
      </c>
    </row>
    <row r="19">
      <c r="A19" t="str">
        <v/>
      </c>
      <c r="B19">
        <v>8</v>
      </c>
      <c r="C19">
        <v>13</v>
      </c>
      <c r="D19" t="str">
        <v>USD</v>
      </c>
      <c r="E19" t="str">
        <v/>
      </c>
      <c r="F19" t="str">
        <v>CYNTHIA MARY</v>
      </c>
      <c r="G19" t="str">
        <v xml:space="preserve"> DICKINS COLLIN SMITH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RETA OP FIN</v>
      </c>
      <c r="N19" t="str">
        <v/>
      </c>
      <c r="O19" t="str">
        <v>SOLD</v>
      </c>
      <c r="P19">
        <v>325000</v>
      </c>
      <c r="Q19">
        <v>6012500</v>
      </c>
      <c r="R19">
        <v>123220</v>
      </c>
      <c r="S19" t="str">
        <v/>
      </c>
      <c r="T19">
        <v>201780</v>
      </c>
      <c r="U19">
        <v>3732930</v>
      </c>
      <c r="V19" t="str">
        <v/>
      </c>
      <c r="W19" t="str">
        <v>CREDITO RETA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s="1">
        <v>46265</v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V13</v>
      </c>
      <c r="AP19" s="1">
        <v>46227</v>
      </c>
      <c r="AQ19" s="1">
        <v>46265</v>
      </c>
      <c r="AR19" t="str">
        <v>RETA OP FIN</v>
      </c>
      <c r="AS19" t="str">
        <v/>
      </c>
      <c r="AT19" t="str">
        <v>si</v>
      </c>
      <c r="AU19" t="str">
        <v>no</v>
      </c>
      <c r="AV19" t="str">
        <v>no</v>
      </c>
      <c r="AW19" t="str">
        <v>pendiente</v>
      </c>
    </row>
    <row r="20">
      <c r="A20" t="str">
        <v/>
      </c>
      <c r="B20">
        <v>159</v>
      </c>
      <c r="C20">
        <v>14</v>
      </c>
      <c r="D20" t="str">
        <v>MXN</v>
      </c>
      <c r="E20" t="str">
        <v/>
      </c>
      <c r="F20" t="str">
        <v>FRANCISCO JAVIER</v>
      </c>
      <c r="G20" t="str">
        <v xml:space="preserve"> VARGAS </v>
      </c>
      <c r="H20" t="str">
        <v>DEL TORO</v>
      </c>
      <c r="I20" t="str">
        <v/>
      </c>
      <c r="J20" t="str">
        <v/>
      </c>
      <c r="K20" t="str">
        <v/>
      </c>
      <c r="L20" t="str">
        <v/>
      </c>
      <c r="M20" t="str">
        <v>GENERAL</v>
      </c>
      <c r="N20" t="str">
        <v/>
      </c>
      <c r="O20" t="str">
        <v>SOLD</v>
      </c>
      <c r="P20" t="str">
        <v/>
      </c>
      <c r="Q20">
        <v>8882500</v>
      </c>
      <c r="R20" t="str">
        <v/>
      </c>
      <c r="S20">
        <v>2664750</v>
      </c>
      <c r="T20" t="str">
        <v/>
      </c>
      <c r="U20">
        <v>6217750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s="1">
        <v>46265</v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V14</v>
      </c>
      <c r="AP20" s="1">
        <v>46227</v>
      </c>
      <c r="AQ20" s="1">
        <v>46265</v>
      </c>
      <c r="AR20" t="str">
        <v>GENERAL</v>
      </c>
      <c r="AS20" t="str">
        <v/>
      </c>
      <c r="AT20" t="str">
        <v>si</v>
      </c>
      <c r="AU20" t="str">
        <v>no</v>
      </c>
      <c r="AV20" t="str">
        <v>no</v>
      </c>
      <c r="AW20" t="str">
        <v>pendiente</v>
      </c>
    </row>
    <row r="21">
      <c r="A21" t="str">
        <v/>
      </c>
      <c r="B21">
        <v>160</v>
      </c>
      <c r="C21">
        <v>15</v>
      </c>
      <c r="D21" t="str">
        <v>MXN</v>
      </c>
      <c r="E21" t="str">
        <v/>
      </c>
      <c r="F21" t="str">
        <v>COLIN robert</v>
      </c>
      <c r="G21" t="str">
        <v xml:space="preserve"> CARRIE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GENERAL</v>
      </c>
      <c r="N21" t="str">
        <v/>
      </c>
      <c r="O21" t="str">
        <v>SOLD</v>
      </c>
      <c r="P21" t="str">
        <v/>
      </c>
      <c r="Q21">
        <v>8438375</v>
      </c>
      <c r="R21" t="str">
        <v/>
      </c>
      <c r="S21">
        <v>6750700</v>
      </c>
      <c r="T21" t="str">
        <v/>
      </c>
      <c r="U21">
        <v>1687675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s="1">
        <v>46265</v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V15</v>
      </c>
      <c r="AP21" s="1">
        <v>46227</v>
      </c>
      <c r="AQ21" s="1">
        <v>46265</v>
      </c>
      <c r="AR21" t="str">
        <v>GENERAL</v>
      </c>
      <c r="AS21" t="str">
        <v/>
      </c>
      <c r="AT21" t="str">
        <v>si</v>
      </c>
      <c r="AU21" t="str">
        <v>no</v>
      </c>
      <c r="AV21" t="str">
        <v>no</v>
      </c>
      <c r="AW21" t="str">
        <v>pendiente</v>
      </c>
    </row>
    <row r="22">
      <c r="A22" t="str">
        <v/>
      </c>
      <c r="B22">
        <v>161</v>
      </c>
      <c r="C22">
        <v>16</v>
      </c>
      <c r="D22" t="str">
        <v>MXN</v>
      </c>
      <c r="E22" t="str">
        <v/>
      </c>
      <c r="F22" t="str">
        <v>HABSY MARIA</v>
      </c>
      <c r="G22" t="str">
        <v xml:space="preserve"> AGUIRRE</v>
      </c>
      <c r="H22" t="str">
        <v>KURI</v>
      </c>
      <c r="I22" t="str">
        <v/>
      </c>
      <c r="J22" t="str">
        <v/>
      </c>
      <c r="K22" t="str">
        <v/>
      </c>
      <c r="L22" t="str">
        <v/>
      </c>
      <c r="M22" t="str">
        <v>GENERAL</v>
      </c>
      <c r="N22" t="str">
        <v/>
      </c>
      <c r="O22" t="str">
        <v>SOLD</v>
      </c>
      <c r="P22" t="str">
        <v/>
      </c>
      <c r="Q22">
        <v>6381375</v>
      </c>
      <c r="R22" t="str">
        <v/>
      </c>
      <c r="S22">
        <v>1915343.75</v>
      </c>
      <c r="T22" t="str">
        <v/>
      </c>
      <c r="U22">
        <v>4466031.25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s="1">
        <v>46265</v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V16</v>
      </c>
      <c r="AP22" s="1">
        <v>46227</v>
      </c>
      <c r="AQ22" s="1">
        <v>46265</v>
      </c>
      <c r="AR22" t="str">
        <v>GENERAL</v>
      </c>
      <c r="AS22" t="str">
        <v/>
      </c>
      <c r="AT22" t="str">
        <v>si</v>
      </c>
      <c r="AU22" t="str">
        <v>no</v>
      </c>
      <c r="AV22" t="str">
        <v>no</v>
      </c>
      <c r="AW22" t="str">
        <v>pendiente</v>
      </c>
    </row>
    <row r="23">
      <c r="A23" t="str">
        <v/>
      </c>
      <c r="B23">
        <v>162</v>
      </c>
      <c r="C23">
        <v>17</v>
      </c>
      <c r="D23" t="str">
        <v>MXN</v>
      </c>
      <c r="E23" t="str">
        <v/>
      </c>
      <c r="F23" t="str">
        <v>EFRÃ‰N ALBERTO</v>
      </c>
      <c r="G23" t="str">
        <v xml:space="preserve"> SÃNCHEZ</v>
      </c>
      <c r="H23" t="str">
        <v>CAMPOS</v>
      </c>
      <c r="I23" t="str">
        <v/>
      </c>
      <c r="J23" t="str">
        <v/>
      </c>
      <c r="K23" t="str">
        <v/>
      </c>
      <c r="L23" t="str">
        <v/>
      </c>
      <c r="M23" t="str">
        <v>GENERAL</v>
      </c>
      <c r="N23" t="str">
        <v/>
      </c>
      <c r="O23" t="str">
        <v>SOLD</v>
      </c>
      <c r="P23" t="str">
        <v/>
      </c>
      <c r="Q23">
        <v>9621150</v>
      </c>
      <c r="R23" t="str">
        <v/>
      </c>
      <c r="S23">
        <v>5500000</v>
      </c>
      <c r="T23" t="str">
        <v/>
      </c>
      <c r="U23">
        <v>4121150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s="1">
        <v>46265</v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V17</v>
      </c>
      <c r="AP23" s="1">
        <v>46227</v>
      </c>
      <c r="AQ23" s="1">
        <v>46265</v>
      </c>
      <c r="AR23" t="str">
        <v>GENERAL</v>
      </c>
      <c r="AS23" t="str">
        <v/>
      </c>
      <c r="AT23" t="str">
        <v>si</v>
      </c>
      <c r="AU23" t="str">
        <v>no</v>
      </c>
      <c r="AV23" t="str">
        <v>no</v>
      </c>
      <c r="AW23" t="str">
        <v>pendiente</v>
      </c>
    </row>
    <row r="24">
      <c r="A24" t="str">
        <v/>
      </c>
      <c r="B24">
        <v>163</v>
      </c>
      <c r="C24">
        <v>18</v>
      </c>
      <c r="D24" t="str">
        <v>MXN</v>
      </c>
      <c r="E24" t="str">
        <v/>
      </c>
      <c r="F24" t="str">
        <v>GIMER AUGURIO</v>
      </c>
      <c r="G24" t="str">
        <v xml:space="preserve"> PIÃ‘A</v>
      </c>
      <c r="H24" t="str">
        <v>HERRERA</v>
      </c>
      <c r="I24" t="str">
        <v/>
      </c>
      <c r="J24" t="str">
        <v/>
      </c>
      <c r="K24" t="str">
        <v/>
      </c>
      <c r="L24" t="str">
        <v/>
      </c>
      <c r="M24" t="str">
        <v>GENERAL</v>
      </c>
      <c r="N24" t="str">
        <v/>
      </c>
      <c r="O24" t="str">
        <v>SOLD</v>
      </c>
      <c r="P24" t="str">
        <v/>
      </c>
      <c r="Q24">
        <v>9817500</v>
      </c>
      <c r="R24" t="str">
        <v/>
      </c>
      <c r="S24">
        <v>4432738.03</v>
      </c>
      <c r="T24" t="str">
        <v/>
      </c>
      <c r="U24">
        <v>5384761.97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s="1">
        <v>46265</v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V18</v>
      </c>
      <c r="AP24" s="1">
        <v>46227</v>
      </c>
      <c r="AQ24" s="1">
        <v>46265</v>
      </c>
      <c r="AR24" t="str">
        <v>GENERAL</v>
      </c>
      <c r="AS24" t="str">
        <v/>
      </c>
      <c r="AT24" t="str">
        <v>si</v>
      </c>
      <c r="AU24" t="str">
        <v>no</v>
      </c>
      <c r="AV24" t="str">
        <v>no</v>
      </c>
      <c r="AW24" t="str">
        <v>pendiente</v>
      </c>
    </row>
    <row r="25">
      <c r="A25" t="str">
        <v/>
      </c>
      <c r="B25">
        <v>9</v>
      </c>
      <c r="C25">
        <v>19</v>
      </c>
      <c r="D25" t="str">
        <v>USD</v>
      </c>
      <c r="E25" t="str">
        <v/>
      </c>
      <c r="F25" t="str">
        <v>MICHAEL</v>
      </c>
      <c r="G25" t="str">
        <v xml:space="preserve"> JENSEN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RETA OP FIN</v>
      </c>
      <c r="N25" t="str">
        <v/>
      </c>
      <c r="O25" t="str">
        <v>SOLD</v>
      </c>
      <c r="P25">
        <v>325000</v>
      </c>
      <c r="Q25">
        <v>6012500</v>
      </c>
      <c r="R25">
        <v>162500</v>
      </c>
      <c r="S25" t="str">
        <v/>
      </c>
      <c r="T25">
        <v>162500</v>
      </c>
      <c r="U25">
        <v>3006250</v>
      </c>
      <c r="V25" t="str">
        <v/>
      </c>
      <c r="W25" t="str">
        <v>CREDITO RETA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s="1">
        <v>46265</v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V19</v>
      </c>
      <c r="AP25" s="1">
        <v>46227</v>
      </c>
      <c r="AQ25" s="1">
        <v>46265</v>
      </c>
      <c r="AR25" t="str">
        <v>RETA OP FIN</v>
      </c>
      <c r="AS25" t="str">
        <v/>
      </c>
      <c r="AT25" t="str">
        <v>si</v>
      </c>
      <c r="AU25" t="str">
        <v>no</v>
      </c>
      <c r="AV25" t="str">
        <v>no</v>
      </c>
      <c r="AW25" t="str">
        <v>pendiente</v>
      </c>
    </row>
    <row r="26">
      <c r="A26" t="str">
        <v/>
      </c>
      <c r="B26">
        <v>164</v>
      </c>
      <c r="C26">
        <v>20</v>
      </c>
      <c r="D26" t="str">
        <v>MXN</v>
      </c>
      <c r="E26" t="str">
        <v/>
      </c>
      <c r="F26" t="str">
        <v>ADAN</v>
      </c>
      <c r="G26" t="str">
        <v xml:space="preserve"> MARTINEZ</v>
      </c>
      <c r="H26" t="str">
        <v>VILLA</v>
      </c>
      <c r="I26" t="str">
        <v/>
      </c>
      <c r="J26" t="str">
        <v/>
      </c>
      <c r="K26" t="str">
        <v/>
      </c>
      <c r="L26" t="str">
        <v/>
      </c>
      <c r="M26" t="str">
        <v>GENERAL</v>
      </c>
      <c r="N26" t="str">
        <v/>
      </c>
      <c r="O26" t="str">
        <v>SOLD</v>
      </c>
      <c r="P26" t="str">
        <v/>
      </c>
      <c r="Q26">
        <v>10308375</v>
      </c>
      <c r="R26" t="str">
        <v/>
      </c>
      <c r="S26">
        <v>7308375</v>
      </c>
      <c r="T26" t="str">
        <v/>
      </c>
      <c r="U26">
        <v>3000000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s="1">
        <v>46265</v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V20</v>
      </c>
      <c r="AP26" s="1">
        <v>46227</v>
      </c>
      <c r="AQ26" s="1">
        <v>46265</v>
      </c>
      <c r="AR26" t="str">
        <v>GENERAL</v>
      </c>
      <c r="AS26" t="str">
        <v/>
      </c>
      <c r="AT26" t="str">
        <v>si</v>
      </c>
      <c r="AU26" t="str">
        <v>no</v>
      </c>
      <c r="AV26" t="str">
        <v>no</v>
      </c>
      <c r="AW26" t="str">
        <v>pendiente</v>
      </c>
    </row>
    <row r="27">
      <c r="A27" t="str">
        <v/>
      </c>
      <c r="B27">
        <v>165</v>
      </c>
      <c r="C27">
        <v>21</v>
      </c>
      <c r="D27" t="str">
        <v>MXN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GENERAL</v>
      </c>
      <c r="N27" t="str">
        <v/>
      </c>
      <c r="O27" t="str">
        <v>AVAILABLE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>
        <v>0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s="1">
        <v>46265</v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V21</v>
      </c>
      <c r="AP27" s="1">
        <v>46227</v>
      </c>
      <c r="AQ27" s="1">
        <v>46265</v>
      </c>
      <c r="AR27" t="str">
        <v>GENERAL</v>
      </c>
      <c r="AS27" t="str">
        <v>DISPONIBLE</v>
      </c>
      <c r="AT27" t="str">
        <v>si</v>
      </c>
      <c r="AU27" t="str">
        <v>no</v>
      </c>
      <c r="AV27" t="str">
        <v>no</v>
      </c>
      <c r="AW27" t="str">
        <v>pendiente</v>
      </c>
    </row>
    <row r="28">
      <c r="A28" t="str">
        <v/>
      </c>
      <c r="B28">
        <v>10</v>
      </c>
      <c r="C28">
        <v>301</v>
      </c>
      <c r="D28" t="str">
        <v>USD</v>
      </c>
      <c r="E28" t="str">
        <v/>
      </c>
      <c r="F28" t="str">
        <v>GERARD j</v>
      </c>
      <c r="G28" t="str">
        <v xml:space="preserve"> HEALEY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RETA OP FIN</v>
      </c>
      <c r="N28" t="str">
        <v/>
      </c>
      <c r="O28" t="str">
        <v>SOLD</v>
      </c>
      <c r="P28">
        <v>209800</v>
      </c>
      <c r="Q28">
        <v>3881300</v>
      </c>
      <c r="R28">
        <v>83916</v>
      </c>
      <c r="S28" t="str">
        <v/>
      </c>
      <c r="T28">
        <v>125884</v>
      </c>
      <c r="U28">
        <v>2328854</v>
      </c>
      <c r="V28" t="str">
        <v/>
      </c>
      <c r="W28" t="str">
        <v>CREDITO RETA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s="1">
        <v>46244</v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>
        <v>301</v>
      </c>
      <c r="AP28" s="1">
        <v>46213</v>
      </c>
      <c r="AQ28" s="1">
        <v>46244</v>
      </c>
      <c r="AR28" t="str">
        <v>RETA OP FIN</v>
      </c>
      <c r="AS28" t="str">
        <v/>
      </c>
      <c r="AT28" t="str">
        <v>si</v>
      </c>
      <c r="AU28" t="str">
        <v>no</v>
      </c>
      <c r="AV28" t="str">
        <v>no</v>
      </c>
      <c r="AW28" t="str">
        <v>pendiente</v>
      </c>
    </row>
    <row r="29">
      <c r="A29" t="str">
        <v/>
      </c>
      <c r="B29">
        <v>11</v>
      </c>
      <c r="C29">
        <v>302</v>
      </c>
      <c r="D29" t="str">
        <v>USD</v>
      </c>
      <c r="E29" t="str">
        <v/>
      </c>
      <c r="F29" t="str">
        <v>CRAIG OLIVER</v>
      </c>
      <c r="G29" t="str">
        <v xml:space="preserve"> CHRISTIANSON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RETA OP FIN</v>
      </c>
      <c r="N29" t="str">
        <v/>
      </c>
      <c r="O29" t="str">
        <v>SOLD</v>
      </c>
      <c r="P29">
        <v>209800</v>
      </c>
      <c r="Q29">
        <v>3881300</v>
      </c>
      <c r="R29">
        <v>83918</v>
      </c>
      <c r="S29" t="str">
        <v/>
      </c>
      <c r="T29">
        <v>125882</v>
      </c>
      <c r="U29">
        <v>2328817</v>
      </c>
      <c r="V29" t="str">
        <v/>
      </c>
      <c r="W29" t="str">
        <v>CREDITO RETA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s="1">
        <v>46244</v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>
        <v>302</v>
      </c>
      <c r="AP29" s="1">
        <v>46213</v>
      </c>
      <c r="AQ29" s="1">
        <v>46244</v>
      </c>
      <c r="AR29" t="str">
        <v>RETA OP FIN</v>
      </c>
      <c r="AS29" t="str">
        <v/>
      </c>
      <c r="AT29" t="str">
        <v>si</v>
      </c>
      <c r="AU29" t="str">
        <v>no</v>
      </c>
      <c r="AV29" t="str">
        <v>no</v>
      </c>
      <c r="AW29" t="str">
        <v>pendiente</v>
      </c>
    </row>
    <row r="30">
      <c r="A30" t="str">
        <v/>
      </c>
      <c r="B30">
        <v>12</v>
      </c>
      <c r="C30">
        <v>303</v>
      </c>
      <c r="D30" t="str">
        <v>USD</v>
      </c>
      <c r="E30" t="str">
        <v/>
      </c>
      <c r="F30" t="str">
        <v>VINCENT</v>
      </c>
      <c r="G30" t="str">
        <v xml:space="preserve"> FONSECA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RETA OP FIN</v>
      </c>
      <c r="N30" t="str">
        <v/>
      </c>
      <c r="O30" t="str">
        <v>SOLD</v>
      </c>
      <c r="P30">
        <v>209800</v>
      </c>
      <c r="Q30">
        <v>3881300</v>
      </c>
      <c r="R30">
        <v>83916</v>
      </c>
      <c r="S30" t="str">
        <v/>
      </c>
      <c r="T30">
        <v>125884</v>
      </c>
      <c r="U30">
        <v>2328854</v>
      </c>
      <c r="V30" t="str">
        <v/>
      </c>
      <c r="W30" t="str">
        <v>CREDITO RETA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s="1">
        <v>46244</v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>
        <v>303</v>
      </c>
      <c r="AP30" s="1">
        <v>46213</v>
      </c>
      <c r="AQ30" s="1">
        <v>46244</v>
      </c>
      <c r="AR30" t="str">
        <v>RETA OP FIN</v>
      </c>
      <c r="AS30" t="str">
        <v/>
      </c>
      <c r="AT30" t="str">
        <v>si</v>
      </c>
      <c r="AU30" t="str">
        <v>no</v>
      </c>
      <c r="AV30" t="str">
        <v>no</v>
      </c>
      <c r="AW30" t="str">
        <v>pendiente</v>
      </c>
    </row>
    <row r="31">
      <c r="A31" t="str">
        <v/>
      </c>
      <c r="B31">
        <v>166</v>
      </c>
      <c r="C31">
        <v>304</v>
      </c>
      <c r="D31" t="str">
        <v>MXN</v>
      </c>
      <c r="E31" t="str">
        <v/>
      </c>
      <c r="F31" t="str">
        <v>CAMERON ARTHUR</v>
      </c>
      <c r="G31" t="str">
        <v xml:space="preserve"> WILKES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GENERAL</v>
      </c>
      <c r="N31" t="str">
        <v/>
      </c>
      <c r="O31" t="str">
        <v>SOLD</v>
      </c>
      <c r="P31" t="str">
        <v/>
      </c>
      <c r="Q31">
        <v>8549000</v>
      </c>
      <c r="R31" t="str">
        <v/>
      </c>
      <c r="S31">
        <v>8549000</v>
      </c>
      <c r="T31" t="str">
        <v/>
      </c>
      <c r="U31">
        <v>0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s="1">
        <v>46244</v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>
        <v>304</v>
      </c>
      <c r="AP31" s="1">
        <v>46213</v>
      </c>
      <c r="AQ31" s="1">
        <v>46244</v>
      </c>
      <c r="AR31" t="str">
        <v>GENERAL</v>
      </c>
      <c r="AS31" t="str">
        <v>PAGADO</v>
      </c>
      <c r="AT31" t="str">
        <v>si</v>
      </c>
      <c r="AU31" t="str">
        <v>no</v>
      </c>
      <c r="AV31" t="str">
        <v>no</v>
      </c>
      <c r="AW31" t="str">
        <v>pendiente</v>
      </c>
    </row>
    <row r="32">
      <c r="A32" t="str">
        <v/>
      </c>
      <c r="B32">
        <v>13</v>
      </c>
      <c r="C32">
        <v>305</v>
      </c>
      <c r="D32" t="str">
        <v>USD</v>
      </c>
      <c r="E32" t="str">
        <v/>
      </c>
      <c r="F32" t="str">
        <v>JOHN WAYLAND</v>
      </c>
      <c r="G32" t="str">
        <v xml:space="preserve"> SLAUGHTER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RETA OP FIN</v>
      </c>
      <c r="N32" t="str">
        <v/>
      </c>
      <c r="O32" t="str">
        <v>SOLD</v>
      </c>
      <c r="P32">
        <v>363500</v>
      </c>
      <c r="Q32">
        <v>6724750</v>
      </c>
      <c r="R32">
        <v>130920</v>
      </c>
      <c r="S32" t="str">
        <v/>
      </c>
      <c r="T32">
        <v>232580</v>
      </c>
      <c r="U32">
        <v>4302730</v>
      </c>
      <c r="V32" t="str">
        <v/>
      </c>
      <c r="W32" t="str">
        <v>CREDITO RETA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s="1">
        <v>46244</v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>
        <v>305</v>
      </c>
      <c r="AP32" s="1">
        <v>46213</v>
      </c>
      <c r="AQ32" s="1">
        <v>46244</v>
      </c>
      <c r="AR32" t="str">
        <v>RETA OP FIN</v>
      </c>
      <c r="AS32" t="str">
        <v/>
      </c>
      <c r="AT32" t="str">
        <v>si</v>
      </c>
      <c r="AU32" t="str">
        <v>no</v>
      </c>
      <c r="AV32" t="str">
        <v>no</v>
      </c>
      <c r="AW32" t="str">
        <v>pendiente</v>
      </c>
    </row>
    <row r="33">
      <c r="A33" t="str">
        <v/>
      </c>
      <c r="B33">
        <v>14</v>
      </c>
      <c r="C33">
        <v>306</v>
      </c>
      <c r="D33" t="str">
        <v>USD</v>
      </c>
      <c r="E33" t="str">
        <v/>
      </c>
      <c r="F33" t="str">
        <v>CAROL ANN</v>
      </c>
      <c r="G33" t="str">
        <v xml:space="preserve"> ROBERTS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RETA OP FIN</v>
      </c>
      <c r="N33" t="str">
        <v/>
      </c>
      <c r="O33" t="str">
        <v>SOLD</v>
      </c>
      <c r="P33">
        <v>209800</v>
      </c>
      <c r="Q33">
        <v>3881300</v>
      </c>
      <c r="R33">
        <v>83916</v>
      </c>
      <c r="S33" t="str">
        <v/>
      </c>
      <c r="T33">
        <v>125884</v>
      </c>
      <c r="U33">
        <v>2328854</v>
      </c>
      <c r="V33" t="str">
        <v/>
      </c>
      <c r="W33" t="str">
        <v>CREDITO RETA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s="1">
        <v>46244</v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>
        <v>306</v>
      </c>
      <c r="AP33" s="1">
        <v>46213</v>
      </c>
      <c r="AQ33" s="1">
        <v>46244</v>
      </c>
      <c r="AR33" t="str">
        <v>RETA OP FIN</v>
      </c>
      <c r="AS33" t="str">
        <v/>
      </c>
      <c r="AT33" t="str">
        <v>si</v>
      </c>
      <c r="AU33" t="str">
        <v>no</v>
      </c>
      <c r="AV33" t="str">
        <v>no</v>
      </c>
      <c r="AW33" t="str">
        <v>pendiente</v>
      </c>
    </row>
    <row r="34">
      <c r="A34" t="str">
        <v/>
      </c>
      <c r="B34">
        <v>15</v>
      </c>
      <c r="C34">
        <v>307</v>
      </c>
      <c r="D34" t="str">
        <v>USD</v>
      </c>
      <c r="E34" t="str">
        <v/>
      </c>
      <c r="F34" t="str">
        <v>RANDY NEIL</v>
      </c>
      <c r="G34" t="str">
        <v xml:space="preserve"> YEAGER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RETA OP FIN</v>
      </c>
      <c r="N34" t="str">
        <v/>
      </c>
      <c r="O34" t="str">
        <v>SOLD</v>
      </c>
      <c r="P34">
        <v>209800</v>
      </c>
      <c r="Q34">
        <v>3881300</v>
      </c>
      <c r="R34">
        <v>83916</v>
      </c>
      <c r="S34" t="str">
        <v/>
      </c>
      <c r="T34">
        <v>125884</v>
      </c>
      <c r="U34">
        <v>2328854</v>
      </c>
      <c r="V34" t="str">
        <v/>
      </c>
      <c r="W34" t="str">
        <v>CREDITO RETA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s="1">
        <v>46244</v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>
        <v>307</v>
      </c>
      <c r="AP34" s="1">
        <v>46213</v>
      </c>
      <c r="AQ34" s="1">
        <v>46244</v>
      </c>
      <c r="AR34" t="str">
        <v>RETA OP FIN</v>
      </c>
      <c r="AS34" t="str">
        <v/>
      </c>
      <c r="AT34" t="str">
        <v>si</v>
      </c>
      <c r="AU34" t="str">
        <v>no</v>
      </c>
      <c r="AV34" t="str">
        <v>no</v>
      </c>
      <c r="AW34" t="str">
        <v>pendiente</v>
      </c>
    </row>
    <row r="35">
      <c r="A35" t="str">
        <v/>
      </c>
      <c r="B35">
        <v>16</v>
      </c>
      <c r="C35">
        <v>308</v>
      </c>
      <c r="D35" t="str">
        <v>USD</v>
      </c>
      <c r="E35" t="str">
        <v/>
      </c>
      <c r="F35" t="str">
        <v xml:space="preserve">Robert Glenn </v>
      </c>
      <c r="G35" t="str">
        <v xml:space="preserve"> GOOGE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RETA</v>
      </c>
      <c r="N35" t="str">
        <v/>
      </c>
      <c r="O35" t="str">
        <v>SOLD</v>
      </c>
      <c r="P35">
        <v>209800</v>
      </c>
      <c r="Q35">
        <v>3881300</v>
      </c>
      <c r="R35">
        <v>83916</v>
      </c>
      <c r="S35" t="str">
        <v/>
      </c>
      <c r="T35">
        <v>125884</v>
      </c>
      <c r="U35">
        <v>2328854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s="1">
        <v>46244</v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>
        <v>308</v>
      </c>
      <c r="AP35" s="1">
        <v>46213</v>
      </c>
      <c r="AQ35" s="1">
        <v>46244</v>
      </c>
      <c r="AR35" t="str">
        <v>RETA</v>
      </c>
      <c r="AS35" t="str">
        <v/>
      </c>
      <c r="AT35" t="str">
        <v>si</v>
      </c>
      <c r="AU35" t="str">
        <v>no</v>
      </c>
      <c r="AV35" t="str">
        <v>no</v>
      </c>
      <c r="AW35" t="str">
        <v>pendiente</v>
      </c>
    </row>
    <row r="36">
      <c r="A36" t="str">
        <v/>
      </c>
      <c r="B36">
        <v>17</v>
      </c>
      <c r="C36">
        <v>309</v>
      </c>
      <c r="D36" t="str">
        <v>USD</v>
      </c>
      <c r="E36" t="str">
        <v/>
      </c>
      <c r="F36" t="str">
        <v>JORGE</v>
      </c>
      <c r="G36" t="str">
        <v xml:space="preserve"> QUINONES VELEZ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RETA OP FIN</v>
      </c>
      <c r="N36" t="str">
        <v/>
      </c>
      <c r="O36" t="str">
        <v>SOLD</v>
      </c>
      <c r="P36">
        <v>209800</v>
      </c>
      <c r="Q36">
        <v>3881300</v>
      </c>
      <c r="R36">
        <v>83916</v>
      </c>
      <c r="S36" t="str">
        <v/>
      </c>
      <c r="T36">
        <v>125884</v>
      </c>
      <c r="U36">
        <v>2328854</v>
      </c>
      <c r="V36" t="str">
        <v/>
      </c>
      <c r="W36" t="str">
        <v>CREDITO RETA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s="1">
        <v>46244</v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>
        <v>309</v>
      </c>
      <c r="AP36" s="1">
        <v>46213</v>
      </c>
      <c r="AQ36" s="1">
        <v>46244</v>
      </c>
      <c r="AR36" t="str">
        <v>RETA OP FIN</v>
      </c>
      <c r="AS36" t="str">
        <v/>
      </c>
      <c r="AT36" t="str">
        <v>si</v>
      </c>
      <c r="AU36" t="str">
        <v>no</v>
      </c>
      <c r="AV36" t="str">
        <v>no</v>
      </c>
      <c r="AW36" t="str">
        <v>pendiente</v>
      </c>
    </row>
    <row r="37">
      <c r="A37" t="str">
        <v/>
      </c>
      <c r="B37">
        <v>18</v>
      </c>
      <c r="C37">
        <v>310</v>
      </c>
      <c r="D37" t="str">
        <v>USD</v>
      </c>
      <c r="E37" t="str">
        <v/>
      </c>
      <c r="F37" t="str">
        <v>JOSEPH LEONARD</v>
      </c>
      <c r="G37" t="str">
        <v xml:space="preserve"> UMIDI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RETA</v>
      </c>
      <c r="N37" t="str">
        <v/>
      </c>
      <c r="O37" t="str">
        <v>SOLD</v>
      </c>
      <c r="P37">
        <v>209800</v>
      </c>
      <c r="Q37">
        <v>3881300</v>
      </c>
      <c r="R37">
        <v>83916</v>
      </c>
      <c r="S37" t="str">
        <v/>
      </c>
      <c r="T37">
        <v>125884</v>
      </c>
      <c r="U37">
        <v>2328854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s="1">
        <v>46244</v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>
        <v>310</v>
      </c>
      <c r="AP37" s="1">
        <v>46213</v>
      </c>
      <c r="AQ37" s="1">
        <v>46244</v>
      </c>
      <c r="AR37" t="str">
        <v>RETA</v>
      </c>
      <c r="AS37" t="str">
        <v/>
      </c>
      <c r="AT37" t="str">
        <v>si</v>
      </c>
      <c r="AU37" t="str">
        <v>no</v>
      </c>
      <c r="AV37" t="str">
        <v>no</v>
      </c>
      <c r="AW37" t="str">
        <v>pendiente</v>
      </c>
    </row>
    <row r="38">
      <c r="A38" t="str">
        <v/>
      </c>
      <c r="B38">
        <v>19</v>
      </c>
      <c r="C38">
        <v>311</v>
      </c>
      <c r="D38" t="str">
        <v>USD</v>
      </c>
      <c r="E38" t="str">
        <v/>
      </c>
      <c r="F38" t="str">
        <v>NICK DELANO</v>
      </c>
      <c r="G38" t="str">
        <v xml:space="preserve"> DE BARMORE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RETA OP FIN</v>
      </c>
      <c r="N38" t="str">
        <v/>
      </c>
      <c r="O38" t="str">
        <v>SOLD</v>
      </c>
      <c r="P38">
        <v>209800</v>
      </c>
      <c r="Q38">
        <v>3881300</v>
      </c>
      <c r="R38">
        <v>199310</v>
      </c>
      <c r="S38" t="str">
        <v/>
      </c>
      <c r="T38">
        <v>10490</v>
      </c>
      <c r="U38">
        <v>194065</v>
      </c>
      <c r="V38" t="str">
        <v/>
      </c>
      <c r="W38" t="str">
        <v>CREDITO RETA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s="1">
        <v>46244</v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>
        <v>311</v>
      </c>
      <c r="AP38" s="1">
        <v>46213</v>
      </c>
      <c r="AQ38" s="1">
        <v>46244</v>
      </c>
      <c r="AR38" t="str">
        <v>RETA OP FIN</v>
      </c>
      <c r="AS38" t="str">
        <v>PAGADO</v>
      </c>
      <c r="AT38" t="str">
        <v>si</v>
      </c>
      <c r="AU38" t="str">
        <v>no</v>
      </c>
      <c r="AV38" t="str">
        <v>no</v>
      </c>
      <c r="AW38" t="str">
        <v>pendiente</v>
      </c>
    </row>
    <row r="39">
      <c r="A39" t="str">
        <v/>
      </c>
      <c r="B39">
        <v>20</v>
      </c>
      <c r="C39">
        <v>312</v>
      </c>
      <c r="D39" t="str">
        <v>USD</v>
      </c>
      <c r="E39" t="str">
        <v/>
      </c>
      <c r="F39" t="str">
        <v>DANNIEL JOHN</v>
      </c>
      <c r="G39" t="str">
        <v xml:space="preserve"> JOHNSON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RETA OP FIN</v>
      </c>
      <c r="N39" t="str">
        <v/>
      </c>
      <c r="O39" t="str">
        <v>SOLD</v>
      </c>
      <c r="P39">
        <v>209800</v>
      </c>
      <c r="Q39">
        <v>3881300</v>
      </c>
      <c r="R39">
        <v>83916</v>
      </c>
      <c r="S39" t="str">
        <v/>
      </c>
      <c r="T39">
        <v>125884</v>
      </c>
      <c r="U39">
        <v>2328854</v>
      </c>
      <c r="V39" t="str">
        <v/>
      </c>
      <c r="W39" t="str">
        <v>CREDITO RETA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s="1">
        <v>46244</v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>
        <v>312</v>
      </c>
      <c r="AP39" s="1">
        <v>46213</v>
      </c>
      <c r="AQ39" s="1">
        <v>46244</v>
      </c>
      <c r="AR39" t="str">
        <v>RETA OP FIN</v>
      </c>
      <c r="AS39" t="str">
        <v/>
      </c>
      <c r="AT39" t="str">
        <v>si</v>
      </c>
      <c r="AU39" t="str">
        <v>no</v>
      </c>
      <c r="AV39" t="str">
        <v>no</v>
      </c>
      <c r="AW39" t="str">
        <v>pendiente</v>
      </c>
    </row>
    <row r="40">
      <c r="A40" t="str">
        <v/>
      </c>
      <c r="B40">
        <v>21</v>
      </c>
      <c r="C40">
        <v>313</v>
      </c>
      <c r="D40" t="str">
        <v>USD</v>
      </c>
      <c r="E40" t="str">
        <v/>
      </c>
      <c r="F40" t="str">
        <v>MICHAEL DAVID</v>
      </c>
      <c r="G40" t="str">
        <v xml:space="preserve"> LENKER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RETA OP FIN</v>
      </c>
      <c r="N40" t="str">
        <v/>
      </c>
      <c r="O40" t="str">
        <v>SOLD</v>
      </c>
      <c r="P40">
        <v>363500</v>
      </c>
      <c r="Q40">
        <v>6724750</v>
      </c>
      <c r="R40">
        <v>130920</v>
      </c>
      <c r="S40" t="str">
        <v/>
      </c>
      <c r="T40">
        <v>232580</v>
      </c>
      <c r="U40">
        <v>4302730</v>
      </c>
      <c r="V40" t="str">
        <v/>
      </c>
      <c r="W40" t="str">
        <v>CREDITO RETA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s="1">
        <v>46244</v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>
        <v>313</v>
      </c>
      <c r="AP40" s="1">
        <v>46213</v>
      </c>
      <c r="AQ40" s="1">
        <v>46244</v>
      </c>
      <c r="AR40" t="str">
        <v>RETA OP FIN</v>
      </c>
      <c r="AS40" t="str">
        <v/>
      </c>
      <c r="AT40" t="str">
        <v>si</v>
      </c>
      <c r="AU40" t="str">
        <v>no</v>
      </c>
      <c r="AV40" t="str">
        <v>no</v>
      </c>
      <c r="AW40" t="str">
        <v>pendiente</v>
      </c>
    </row>
    <row r="41">
      <c r="A41" t="str">
        <v/>
      </c>
      <c r="B41">
        <v>22</v>
      </c>
      <c r="C41">
        <v>314</v>
      </c>
      <c r="D41" t="str">
        <v>USD</v>
      </c>
      <c r="E41" t="str">
        <v/>
      </c>
      <c r="F41" t="str">
        <v>CARMINE</v>
      </c>
      <c r="G41" t="str">
        <v xml:space="preserve"> MITRONI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RETA OP FIN</v>
      </c>
      <c r="N41" t="str">
        <v/>
      </c>
      <c r="O41" t="str">
        <v>SOLD</v>
      </c>
      <c r="P41">
        <v>363500</v>
      </c>
      <c r="Q41">
        <v>6724750</v>
      </c>
      <c r="R41">
        <v>362965</v>
      </c>
      <c r="S41" t="str">
        <v/>
      </c>
      <c r="T41">
        <v>535</v>
      </c>
      <c r="U41">
        <v>9897.5</v>
      </c>
      <c r="V41" t="str">
        <v/>
      </c>
      <c r="W41" t="str">
        <v>CREDITO RETA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s="1">
        <v>46244</v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>
        <v>314</v>
      </c>
      <c r="AP41" s="1">
        <v>46213</v>
      </c>
      <c r="AQ41" s="1">
        <v>46244</v>
      </c>
      <c r="AR41" t="str">
        <v>RETA OP FIN</v>
      </c>
      <c r="AS41" t="str">
        <v>PAGADO</v>
      </c>
      <c r="AT41" t="str">
        <v>si</v>
      </c>
      <c r="AU41" t="str">
        <v>no</v>
      </c>
      <c r="AV41" t="str">
        <v>no</v>
      </c>
      <c r="AW41" t="str">
        <v>pendiente</v>
      </c>
    </row>
    <row r="42">
      <c r="A42" t="str">
        <v/>
      </c>
      <c r="B42">
        <v>23</v>
      </c>
      <c r="C42">
        <v>315</v>
      </c>
      <c r="D42" t="str">
        <v>USD</v>
      </c>
      <c r="E42" t="str">
        <v/>
      </c>
      <c r="F42" t="str">
        <v>EDWARD PAUL</v>
      </c>
      <c r="G42" t="str">
        <v xml:space="preserve"> KOZEK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RETA OP FIN</v>
      </c>
      <c r="N42" t="str">
        <v/>
      </c>
      <c r="O42" t="str">
        <v>SOLD</v>
      </c>
      <c r="P42">
        <v>209800</v>
      </c>
      <c r="Q42">
        <v>3881300</v>
      </c>
      <c r="R42">
        <v>83916</v>
      </c>
      <c r="S42" t="str">
        <v/>
      </c>
      <c r="T42">
        <v>125884</v>
      </c>
      <c r="U42">
        <v>2328854</v>
      </c>
      <c r="V42" t="str">
        <v/>
      </c>
      <c r="W42" t="str">
        <v>CREDITO RETA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s="1">
        <v>46244</v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>
        <v>315</v>
      </c>
      <c r="AP42" s="1">
        <v>46213</v>
      </c>
      <c r="AQ42" s="1">
        <v>46244</v>
      </c>
      <c r="AR42" t="str">
        <v>RETA OP FIN</v>
      </c>
      <c r="AS42" t="str">
        <v/>
      </c>
      <c r="AT42" t="str">
        <v>si</v>
      </c>
      <c r="AU42" t="str">
        <v>no</v>
      </c>
      <c r="AV42" t="str">
        <v>no</v>
      </c>
      <c r="AW42" t="str">
        <v>pendiente</v>
      </c>
    </row>
    <row r="43">
      <c r="A43" t="str">
        <v/>
      </c>
      <c r="B43">
        <v>24</v>
      </c>
      <c r="C43">
        <v>316</v>
      </c>
      <c r="D43" t="str">
        <v>USD</v>
      </c>
      <c r="E43" t="str">
        <v/>
      </c>
      <c r="F43" t="str">
        <v>KIRSTEN LEIGH</v>
      </c>
      <c r="G43" t="str">
        <v xml:space="preserve"> HELD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RETA OP FIN</v>
      </c>
      <c r="N43" t="str">
        <v/>
      </c>
      <c r="O43" t="str">
        <v>SOLD</v>
      </c>
      <c r="P43">
        <v>209800</v>
      </c>
      <c r="Q43">
        <v>3881300</v>
      </c>
      <c r="R43">
        <v>83916</v>
      </c>
      <c r="S43" t="str">
        <v/>
      </c>
      <c r="T43">
        <v>125884</v>
      </c>
      <c r="U43">
        <v>2328854</v>
      </c>
      <c r="V43" t="str">
        <v/>
      </c>
      <c r="W43" t="str">
        <v>CREDITO RETA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s="1">
        <v>46244</v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>
        <v>316</v>
      </c>
      <c r="AP43" s="1">
        <v>46213</v>
      </c>
      <c r="AQ43" s="1">
        <v>46244</v>
      </c>
      <c r="AR43" t="str">
        <v>RETA OP FIN</v>
      </c>
      <c r="AS43" t="str">
        <v/>
      </c>
      <c r="AT43" t="str">
        <v>si</v>
      </c>
      <c r="AU43" t="str">
        <v>no</v>
      </c>
      <c r="AV43" t="str">
        <v>no</v>
      </c>
      <c r="AW43" t="str">
        <v>pendiente</v>
      </c>
    </row>
    <row r="44">
      <c r="A44" t="str">
        <v/>
      </c>
      <c r="B44">
        <v>25</v>
      </c>
      <c r="C44">
        <v>317</v>
      </c>
      <c r="D44" t="str">
        <v>USD</v>
      </c>
      <c r="E44" t="str">
        <v/>
      </c>
      <c r="F44" t="str">
        <v>NIKI</v>
      </c>
      <c r="G44" t="str">
        <v xml:space="preserve"> PASRICHA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RETA OP FIN</v>
      </c>
      <c r="N44" t="str">
        <v/>
      </c>
      <c r="O44" t="str">
        <v>SOLD</v>
      </c>
      <c r="P44">
        <v>209800</v>
      </c>
      <c r="Q44">
        <v>3881300</v>
      </c>
      <c r="R44">
        <v>122166</v>
      </c>
      <c r="S44" t="str">
        <v/>
      </c>
      <c r="T44">
        <v>87634</v>
      </c>
      <c r="U44">
        <v>1621229</v>
      </c>
      <c r="V44" t="str">
        <v/>
      </c>
      <c r="W44" t="str">
        <v>CREDITO RETA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s="1">
        <v>46244</v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>
        <v>317</v>
      </c>
      <c r="AP44" s="1">
        <v>46213</v>
      </c>
      <c r="AQ44" s="1">
        <v>46244</v>
      </c>
      <c r="AR44" t="str">
        <v>RETA OP FIN</v>
      </c>
      <c r="AS44" t="str">
        <v/>
      </c>
      <c r="AT44" t="str">
        <v>si</v>
      </c>
      <c r="AU44" t="str">
        <v>no</v>
      </c>
      <c r="AV44" t="str">
        <v>no</v>
      </c>
      <c r="AW44" t="str">
        <v>pendiente</v>
      </c>
    </row>
    <row r="45">
      <c r="A45" t="str">
        <v/>
      </c>
      <c r="B45">
        <v>167</v>
      </c>
      <c r="C45">
        <v>401</v>
      </c>
      <c r="D45" t="str">
        <v>MXN</v>
      </c>
      <c r="E45" t="str">
        <v/>
      </c>
      <c r="F45" t="str">
        <v>FRANCISCO JAVIER</v>
      </c>
      <c r="G45" t="str">
        <v xml:space="preserve"> FLORES</v>
      </c>
      <c r="H45" t="str">
        <v>RODRIGUEZ</v>
      </c>
      <c r="I45" t="str">
        <v/>
      </c>
      <c r="J45" t="str">
        <v/>
      </c>
      <c r="K45" t="str">
        <v/>
      </c>
      <c r="L45" t="str">
        <v/>
      </c>
      <c r="M45" t="str">
        <v>GENERAL</v>
      </c>
      <c r="N45" t="str">
        <v/>
      </c>
      <c r="O45" t="str">
        <v>SOLD</v>
      </c>
      <c r="P45" t="str">
        <v/>
      </c>
      <c r="Q45">
        <v>7750000</v>
      </c>
      <c r="R45" t="str">
        <v/>
      </c>
      <c r="S45">
        <v>2325000</v>
      </c>
      <c r="T45" t="str">
        <v/>
      </c>
      <c r="U45">
        <v>5425000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s="1">
        <v>46188</v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>
        <v>401</v>
      </c>
      <c r="AP45" s="1">
        <v>46157</v>
      </c>
      <c r="AQ45" s="1">
        <v>46188</v>
      </c>
      <c r="AR45" t="str">
        <v>GENERAL</v>
      </c>
      <c r="AS45" t="str">
        <v/>
      </c>
      <c r="AT45" t="str">
        <v>si</v>
      </c>
      <c r="AU45" t="str">
        <v>no</v>
      </c>
      <c r="AV45" t="str">
        <v>no</v>
      </c>
      <c r="AW45" t="str">
        <v>pendiente</v>
      </c>
    </row>
    <row r="46">
      <c r="A46" t="str">
        <v/>
      </c>
      <c r="B46">
        <v>26</v>
      </c>
      <c r="C46">
        <v>402</v>
      </c>
      <c r="D46" t="str">
        <v>USD</v>
      </c>
      <c r="E46" t="str">
        <v/>
      </c>
      <c r="F46" t="str">
        <v>PATRISHA LYNN</v>
      </c>
      <c r="G46" t="str">
        <v xml:space="preserve"> EDGERTON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RETA OP FIN</v>
      </c>
      <c r="N46" t="str">
        <v/>
      </c>
      <c r="O46" t="str">
        <v>SOLD</v>
      </c>
      <c r="P46">
        <v>216900</v>
      </c>
      <c r="Q46">
        <v>4012650</v>
      </c>
      <c r="R46">
        <v>86767</v>
      </c>
      <c r="S46" t="str">
        <v/>
      </c>
      <c r="T46">
        <v>130133</v>
      </c>
      <c r="U46">
        <v>2407460.5</v>
      </c>
      <c r="V46" t="str">
        <v/>
      </c>
      <c r="W46" t="str">
        <v>CREDITO RETA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s="1">
        <v>46188</v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>
        <v>402</v>
      </c>
      <c r="AP46" s="1">
        <v>46157</v>
      </c>
      <c r="AQ46" s="1">
        <v>46188</v>
      </c>
      <c r="AR46" t="str">
        <v>RETA OP FIN</v>
      </c>
      <c r="AS46" t="str">
        <v/>
      </c>
      <c r="AT46" t="str">
        <v>si</v>
      </c>
      <c r="AU46" t="str">
        <v>no</v>
      </c>
      <c r="AV46" t="str">
        <v>no</v>
      </c>
      <c r="AW46" t="str">
        <v>pendiente</v>
      </c>
    </row>
    <row r="47">
      <c r="A47" t="str">
        <v/>
      </c>
      <c r="B47">
        <v>27</v>
      </c>
      <c r="C47">
        <v>403</v>
      </c>
      <c r="D47" t="str">
        <v>USD</v>
      </c>
      <c r="E47" t="str">
        <v/>
      </c>
      <c r="F47" t="str">
        <v xml:space="preserve">PAMELA ANNE </v>
      </c>
      <c r="G47" t="str">
        <v xml:space="preserve"> SCHNEIDER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RETA OP FIN</v>
      </c>
      <c r="N47" t="str">
        <v/>
      </c>
      <c r="O47" t="str">
        <v>SOLD</v>
      </c>
      <c r="P47">
        <v>216900</v>
      </c>
      <c r="Q47">
        <v>4012650</v>
      </c>
      <c r="R47">
        <v>86767</v>
      </c>
      <c r="S47" t="str">
        <v/>
      </c>
      <c r="T47">
        <v>130133</v>
      </c>
      <c r="U47">
        <v>2407460.5</v>
      </c>
      <c r="V47" t="str">
        <v/>
      </c>
      <c r="W47" t="str">
        <v>CREDITO RETA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s="1">
        <v>46188</v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>
        <v>403</v>
      </c>
      <c r="AP47" s="1">
        <v>46157</v>
      </c>
      <c r="AQ47" s="1">
        <v>46188</v>
      </c>
      <c r="AR47" t="str">
        <v>RETA OP FIN</v>
      </c>
      <c r="AS47" t="str">
        <v/>
      </c>
      <c r="AT47" t="str">
        <v>si</v>
      </c>
      <c r="AU47" t="str">
        <v>no</v>
      </c>
      <c r="AV47" t="str">
        <v>no</v>
      </c>
      <c r="AW47" t="str">
        <v>pendiente</v>
      </c>
    </row>
    <row r="48">
      <c r="A48" t="str">
        <v/>
      </c>
      <c r="B48">
        <v>168</v>
      </c>
      <c r="C48">
        <v>404</v>
      </c>
      <c r="D48" t="str">
        <v>MXN</v>
      </c>
      <c r="E48" t="str">
        <v/>
      </c>
      <c r="F48" t="str">
        <v>JORGE ADOLFO JOSE</v>
      </c>
      <c r="G48" t="str">
        <v xml:space="preserve"> BASTARRACHEA</v>
      </c>
      <c r="H48" t="str">
        <v>ORTIZ</v>
      </c>
      <c r="I48" t="str">
        <v/>
      </c>
      <c r="J48" t="str">
        <v/>
      </c>
      <c r="K48" t="str">
        <v/>
      </c>
      <c r="L48" t="str">
        <v/>
      </c>
      <c r="M48" t="str">
        <v>GENERAL</v>
      </c>
      <c r="N48" t="str">
        <v/>
      </c>
      <c r="O48" t="str">
        <v>SOLD</v>
      </c>
      <c r="P48" t="str">
        <v/>
      </c>
      <c r="Q48">
        <v>8202600</v>
      </c>
      <c r="R48" t="str">
        <v/>
      </c>
      <c r="S48">
        <v>5741820</v>
      </c>
      <c r="T48" t="str">
        <v/>
      </c>
      <c r="U48">
        <v>2460780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s="1">
        <v>46188</v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>
        <v>404</v>
      </c>
      <c r="AP48" s="1">
        <v>46157</v>
      </c>
      <c r="AQ48" s="1">
        <v>46188</v>
      </c>
      <c r="AR48" t="str">
        <v>GENERAL</v>
      </c>
      <c r="AS48" t="str">
        <v/>
      </c>
      <c r="AT48" t="str">
        <v>si</v>
      </c>
      <c r="AU48" t="str">
        <v>no</v>
      </c>
      <c r="AV48" t="str">
        <v>no</v>
      </c>
      <c r="AW48" t="str">
        <v>pendiente</v>
      </c>
    </row>
    <row r="49">
      <c r="A49" t="str">
        <v/>
      </c>
      <c r="B49">
        <v>28</v>
      </c>
      <c r="C49">
        <v>405</v>
      </c>
      <c r="D49" t="str">
        <v>USD</v>
      </c>
      <c r="E49" t="str">
        <v/>
      </c>
      <c r="F49" t="str">
        <v xml:space="preserve">PATRICK louis </v>
      </c>
      <c r="G49" t="str">
        <v xml:space="preserve"> NALLY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RETA OP FIN</v>
      </c>
      <c r="N49" t="str">
        <v/>
      </c>
      <c r="O49" t="str">
        <v>SOLD</v>
      </c>
      <c r="P49">
        <v>367000</v>
      </c>
      <c r="Q49">
        <v>6789500</v>
      </c>
      <c r="R49">
        <v>131620</v>
      </c>
      <c r="S49" t="str">
        <v/>
      </c>
      <c r="T49">
        <v>235380</v>
      </c>
      <c r="U49">
        <v>4354530</v>
      </c>
      <c r="V49" t="str">
        <v/>
      </c>
      <c r="W49" t="str">
        <v>CREDITO RETA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s="1">
        <v>46188</v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>
        <v>405</v>
      </c>
      <c r="AP49" s="1">
        <v>46157</v>
      </c>
      <c r="AQ49" s="1">
        <v>46188</v>
      </c>
      <c r="AR49" t="str">
        <v>RETA OP FIN</v>
      </c>
      <c r="AS49" t="str">
        <v/>
      </c>
      <c r="AT49" t="str">
        <v>si</v>
      </c>
      <c r="AU49" t="str">
        <v>no</v>
      </c>
      <c r="AV49" t="str">
        <v>no</v>
      </c>
      <c r="AW49" t="str">
        <v>pendiente</v>
      </c>
    </row>
    <row r="50">
      <c r="A50" t="str">
        <v/>
      </c>
      <c r="B50">
        <v>29</v>
      </c>
      <c r="C50">
        <v>406</v>
      </c>
      <c r="D50" t="str">
        <v>USD</v>
      </c>
      <c r="E50" t="str">
        <v/>
      </c>
      <c r="F50" t="str">
        <v>CLAYTON L</v>
      </c>
      <c r="G50" t="str">
        <v xml:space="preserve"> BRANUM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RETA</v>
      </c>
      <c r="N50" t="str">
        <v/>
      </c>
      <c r="O50" t="str">
        <v>SOLD</v>
      </c>
      <c r="P50">
        <v>216900</v>
      </c>
      <c r="Q50">
        <v>4012650</v>
      </c>
      <c r="R50">
        <v>86767</v>
      </c>
      <c r="S50" t="str">
        <v/>
      </c>
      <c r="T50">
        <v>130133</v>
      </c>
      <c r="U50">
        <v>2407460.5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s="1">
        <v>46188</v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>
        <v>406</v>
      </c>
      <c r="AP50" s="1">
        <v>46157</v>
      </c>
      <c r="AQ50" s="1">
        <v>46188</v>
      </c>
      <c r="AR50" t="str">
        <v>RETA</v>
      </c>
      <c r="AS50" t="str">
        <v/>
      </c>
      <c r="AT50" t="str">
        <v>si</v>
      </c>
      <c r="AU50" t="str">
        <v>no</v>
      </c>
      <c r="AV50" t="str">
        <v>no</v>
      </c>
      <c r="AW50" t="str">
        <v>pendiente</v>
      </c>
    </row>
    <row r="51">
      <c r="A51" t="str">
        <v/>
      </c>
      <c r="B51">
        <v>30</v>
      </c>
      <c r="C51">
        <v>407</v>
      </c>
      <c r="D51" t="str">
        <v>USD</v>
      </c>
      <c r="E51" t="str">
        <v/>
      </c>
      <c r="F51" t="str">
        <v>THOMAS CHARLES</v>
      </c>
      <c r="G51" t="str">
        <v xml:space="preserve"> DUNNE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RETA OP FIN</v>
      </c>
      <c r="N51" t="str">
        <v/>
      </c>
      <c r="O51" t="str">
        <v>SOLD</v>
      </c>
      <c r="P51">
        <v>216900</v>
      </c>
      <c r="Q51">
        <v>4012650</v>
      </c>
      <c r="R51">
        <v>86767</v>
      </c>
      <c r="S51" t="str">
        <v/>
      </c>
      <c r="T51">
        <v>130133</v>
      </c>
      <c r="U51">
        <v>2407460.5</v>
      </c>
      <c r="V51" t="str">
        <v/>
      </c>
      <c r="W51" t="str">
        <v>CREDITO RETA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s="1">
        <v>46188</v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>
        <v>407</v>
      </c>
      <c r="AP51" s="1">
        <v>46157</v>
      </c>
      <c r="AQ51" s="1">
        <v>46188</v>
      </c>
      <c r="AR51" t="str">
        <v>RETA OP FIN</v>
      </c>
      <c r="AS51" t="str">
        <v/>
      </c>
      <c r="AT51" t="str">
        <v>si</v>
      </c>
      <c r="AU51" t="str">
        <v>no</v>
      </c>
      <c r="AV51" t="str">
        <v>no</v>
      </c>
      <c r="AW51" t="str">
        <v>pendiente</v>
      </c>
    </row>
    <row r="52">
      <c r="A52" t="str">
        <v/>
      </c>
      <c r="B52">
        <v>31</v>
      </c>
      <c r="C52">
        <v>408</v>
      </c>
      <c r="D52" t="str">
        <v>USD</v>
      </c>
      <c r="E52" t="str">
        <v/>
      </c>
      <c r="F52" t="str">
        <v>JAMES ROBERT</v>
      </c>
      <c r="G52" t="str">
        <v xml:space="preserve"> MC GONNELL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RETA OP FIN</v>
      </c>
      <c r="N52" t="str">
        <v/>
      </c>
      <c r="O52" t="str">
        <v>SOLD</v>
      </c>
      <c r="P52">
        <v>216900</v>
      </c>
      <c r="Q52">
        <v>4012650</v>
      </c>
      <c r="R52">
        <v>86767</v>
      </c>
      <c r="S52" t="str">
        <v/>
      </c>
      <c r="T52">
        <v>130133</v>
      </c>
      <c r="U52">
        <v>2407460.5</v>
      </c>
      <c r="V52" t="str">
        <v/>
      </c>
      <c r="W52" t="str">
        <v>CREDITO RETA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s="1">
        <v>46188</v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>
        <v>408</v>
      </c>
      <c r="AP52" s="1">
        <v>46157</v>
      </c>
      <c r="AQ52" s="1">
        <v>46188</v>
      </c>
      <c r="AR52" t="str">
        <v>RETA OP FIN</v>
      </c>
      <c r="AS52" t="str">
        <v/>
      </c>
      <c r="AT52" t="str">
        <v>si</v>
      </c>
      <c r="AU52" t="str">
        <v>no</v>
      </c>
      <c r="AV52" t="str">
        <v>no</v>
      </c>
      <c r="AW52" t="str">
        <v>pendiente</v>
      </c>
    </row>
    <row r="53">
      <c r="A53" t="str">
        <v/>
      </c>
      <c r="B53">
        <v>169</v>
      </c>
      <c r="C53">
        <v>409</v>
      </c>
      <c r="D53" t="str">
        <v>MXN</v>
      </c>
      <c r="E53" t="str">
        <v/>
      </c>
      <c r="F53" t="str">
        <v>MONIQUE ram</v>
      </c>
      <c r="G53" t="str">
        <v xml:space="preserve"> HARITZALDE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GENERAL</v>
      </c>
      <c r="N53" t="str">
        <v/>
      </c>
      <c r="O53" t="str">
        <v>SOLD</v>
      </c>
      <c r="P53" t="str">
        <v/>
      </c>
      <c r="Q53">
        <v>7727775</v>
      </c>
      <c r="R53" t="str">
        <v/>
      </c>
      <c r="S53">
        <v>6255874.35</v>
      </c>
      <c r="T53" t="str">
        <v/>
      </c>
      <c r="U53">
        <v>1471900.6500000004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s="1">
        <v>46188</v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>
        <v>409</v>
      </c>
      <c r="AP53" s="1">
        <v>46157</v>
      </c>
      <c r="AQ53" s="1">
        <v>46188</v>
      </c>
      <c r="AR53" t="str">
        <v>GENERAL</v>
      </c>
      <c r="AS53" t="str">
        <v/>
      </c>
      <c r="AT53" t="str">
        <v>si</v>
      </c>
      <c r="AU53" t="str">
        <v>no</v>
      </c>
      <c r="AV53" t="str">
        <v>no</v>
      </c>
      <c r="AW53" t="str">
        <v>pendiente</v>
      </c>
    </row>
    <row r="54">
      <c r="A54" t="str">
        <v/>
      </c>
      <c r="B54">
        <v>32</v>
      </c>
      <c r="C54">
        <v>410</v>
      </c>
      <c r="D54" t="str">
        <v>USD</v>
      </c>
      <c r="E54" t="str">
        <v/>
      </c>
      <c r="F54" t="str">
        <v>DECLAN RONAN</v>
      </c>
      <c r="G54" t="str">
        <v xml:space="preserve"> O'CLEIRIGH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RETA</v>
      </c>
      <c r="N54" t="str">
        <v/>
      </c>
      <c r="O54" t="str">
        <v>SOLD</v>
      </c>
      <c r="P54">
        <v>216900</v>
      </c>
      <c r="Q54">
        <v>4012650</v>
      </c>
      <c r="R54">
        <v>86767</v>
      </c>
      <c r="S54" t="str">
        <v/>
      </c>
      <c r="T54">
        <v>130133</v>
      </c>
      <c r="U54">
        <v>2407460.5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s="1">
        <v>46188</v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>
        <v>410</v>
      </c>
      <c r="AP54" s="1">
        <v>46157</v>
      </c>
      <c r="AQ54" s="1">
        <v>46188</v>
      </c>
      <c r="AR54" t="str">
        <v>RETA</v>
      </c>
      <c r="AS54" t="str">
        <v/>
      </c>
      <c r="AT54" t="str">
        <v>si</v>
      </c>
      <c r="AU54" t="str">
        <v>no</v>
      </c>
      <c r="AV54" t="str">
        <v>no</v>
      </c>
      <c r="AW54" t="str">
        <v>pendiente</v>
      </c>
    </row>
    <row r="55">
      <c r="A55" t="str">
        <v/>
      </c>
      <c r="B55">
        <v>33</v>
      </c>
      <c r="C55">
        <v>411</v>
      </c>
      <c r="D55" t="str">
        <v>USD</v>
      </c>
      <c r="E55" t="str">
        <v/>
      </c>
      <c r="F55" t="str">
        <v>MICHAEL</v>
      </c>
      <c r="G55" t="str">
        <v xml:space="preserve"> SANTA GUIDA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RETA OP FIN</v>
      </c>
      <c r="N55" t="str">
        <v/>
      </c>
      <c r="O55" t="str">
        <v>SOLD</v>
      </c>
      <c r="P55">
        <v>216900</v>
      </c>
      <c r="Q55">
        <v>4012650</v>
      </c>
      <c r="R55">
        <v>86757</v>
      </c>
      <c r="S55" t="str">
        <v/>
      </c>
      <c r="T55">
        <v>130143</v>
      </c>
      <c r="U55">
        <v>2407645.5</v>
      </c>
      <c r="V55" t="str">
        <v/>
      </c>
      <c r="W55" t="str">
        <v>CREDITO RETA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s="1">
        <v>46188</v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>
        <v>411</v>
      </c>
      <c r="AP55" s="1">
        <v>46157</v>
      </c>
      <c r="AQ55" s="1">
        <v>46188</v>
      </c>
      <c r="AR55" t="str">
        <v>RETA OP FIN</v>
      </c>
      <c r="AS55" t="str">
        <v/>
      </c>
      <c r="AT55" t="str">
        <v>si</v>
      </c>
      <c r="AU55" t="str">
        <v>no</v>
      </c>
      <c r="AV55" t="str">
        <v>no</v>
      </c>
      <c r="AW55" t="str">
        <v>pendiente</v>
      </c>
    </row>
    <row r="56">
      <c r="A56" t="str">
        <v/>
      </c>
      <c r="B56">
        <v>34</v>
      </c>
      <c r="C56">
        <v>412</v>
      </c>
      <c r="D56" t="str">
        <v>USD</v>
      </c>
      <c r="E56" t="str">
        <v/>
      </c>
      <c r="F56" t="str">
        <v>JAMES ALLEN</v>
      </c>
      <c r="G56" t="str">
        <v xml:space="preserve"> ANTONICK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RETA</v>
      </c>
      <c r="N56" t="str">
        <v/>
      </c>
      <c r="O56" t="str">
        <v>SOLD</v>
      </c>
      <c r="P56">
        <v>216900</v>
      </c>
      <c r="Q56">
        <v>4012650</v>
      </c>
      <c r="R56">
        <v>86767</v>
      </c>
      <c r="S56" t="str">
        <v/>
      </c>
      <c r="T56">
        <v>130133</v>
      </c>
      <c r="U56">
        <v>2407460.5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s="1">
        <v>46188</v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>
        <v>412</v>
      </c>
      <c r="AP56" s="1">
        <v>46157</v>
      </c>
      <c r="AQ56" s="1">
        <v>46188</v>
      </c>
      <c r="AR56" t="str">
        <v>RETA</v>
      </c>
      <c r="AS56" t="str">
        <v/>
      </c>
      <c r="AT56" t="str">
        <v>si</v>
      </c>
      <c r="AU56" t="str">
        <v>no</v>
      </c>
      <c r="AV56" t="str">
        <v>no</v>
      </c>
      <c r="AW56" t="str">
        <v>pendiente</v>
      </c>
    </row>
    <row r="57">
      <c r="A57" t="str">
        <v/>
      </c>
      <c r="B57">
        <v>170</v>
      </c>
      <c r="C57">
        <v>413</v>
      </c>
      <c r="D57" t="str">
        <v>MXN</v>
      </c>
      <c r="E57" t="str">
        <v/>
      </c>
      <c r="F57" t="str">
        <v>JEFFREY alexander</v>
      </c>
      <c r="G57" t="str">
        <v xml:space="preserve"> BRIDE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GENERAL</v>
      </c>
      <c r="N57" t="str">
        <v/>
      </c>
      <c r="O57" t="str">
        <v>SOLD</v>
      </c>
      <c r="P57" t="str">
        <v/>
      </c>
      <c r="Q57">
        <v>12350000</v>
      </c>
      <c r="R57" t="str">
        <v/>
      </c>
      <c r="S57">
        <v>9973320.76</v>
      </c>
      <c r="T57" t="str">
        <v/>
      </c>
      <c r="U57">
        <v>2376679.24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s="1">
        <v>46188</v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>
        <v>413</v>
      </c>
      <c r="AP57" s="1">
        <v>46157</v>
      </c>
      <c r="AQ57" s="1">
        <v>46188</v>
      </c>
      <c r="AR57" t="str">
        <v>GENERAL</v>
      </c>
      <c r="AS57" t="str">
        <v/>
      </c>
      <c r="AT57" t="str">
        <v>si</v>
      </c>
      <c r="AU57" t="str">
        <v>no</v>
      </c>
      <c r="AV57" t="str">
        <v>no</v>
      </c>
      <c r="AW57" t="str">
        <v>pendiente</v>
      </c>
    </row>
    <row r="58">
      <c r="A58" t="str">
        <v/>
      </c>
      <c r="B58">
        <v>35</v>
      </c>
      <c r="C58">
        <v>414</v>
      </c>
      <c r="D58" t="str">
        <v>USD</v>
      </c>
      <c r="E58" t="str">
        <v/>
      </c>
      <c r="F58" t="str">
        <v>ZANDRA</v>
      </c>
      <c r="G58" t="str">
        <v xml:space="preserve"> JONES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RETA OP FIN</v>
      </c>
      <c r="N58" t="str">
        <v/>
      </c>
      <c r="O58" t="str">
        <v>SOLD</v>
      </c>
      <c r="P58">
        <v>367000</v>
      </c>
      <c r="Q58">
        <v>6789500</v>
      </c>
      <c r="R58">
        <v>131620</v>
      </c>
      <c r="S58" t="str">
        <v/>
      </c>
      <c r="T58">
        <v>235380</v>
      </c>
      <c r="U58">
        <v>4354530</v>
      </c>
      <c r="V58" t="str">
        <v/>
      </c>
      <c r="W58" t="str">
        <v>CREDITO RETA</v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s="1">
        <v>46188</v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>
        <v>414</v>
      </c>
      <c r="AP58" s="1">
        <v>46157</v>
      </c>
      <c r="AQ58" s="1">
        <v>46188</v>
      </c>
      <c r="AR58" t="str">
        <v>RETA OP FIN</v>
      </c>
      <c r="AS58" t="str">
        <v/>
      </c>
      <c r="AT58" t="str">
        <v>si</v>
      </c>
      <c r="AU58" t="str">
        <v>no</v>
      </c>
      <c r="AV58" t="str">
        <v>no</v>
      </c>
      <c r="AW58" t="str">
        <v>pendiente</v>
      </c>
    </row>
    <row r="59">
      <c r="A59" t="str">
        <v/>
      </c>
      <c r="B59">
        <v>36</v>
      </c>
      <c r="C59">
        <v>415</v>
      </c>
      <c r="D59" t="str">
        <v>USD</v>
      </c>
      <c r="E59" t="str">
        <v/>
      </c>
      <c r="F59" t="str">
        <v>RAYMOND PAUL</v>
      </c>
      <c r="G59" t="str">
        <v xml:space="preserve"> DETHLOFF jr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RETA</v>
      </c>
      <c r="N59" t="str">
        <v/>
      </c>
      <c r="O59" t="str">
        <v>SOLD</v>
      </c>
      <c r="P59">
        <v>216900</v>
      </c>
      <c r="Q59">
        <v>4012650</v>
      </c>
      <c r="R59">
        <v>110489</v>
      </c>
      <c r="S59" t="str">
        <v/>
      </c>
      <c r="T59">
        <v>106411</v>
      </c>
      <c r="U59">
        <v>1968603.5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s="1">
        <v>46188</v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>
        <v>415</v>
      </c>
      <c r="AP59" s="1">
        <v>46157</v>
      </c>
      <c r="AQ59" s="1">
        <v>46188</v>
      </c>
      <c r="AR59" t="str">
        <v>RETA</v>
      </c>
      <c r="AS59" t="str">
        <v/>
      </c>
      <c r="AT59" t="str">
        <v>si</v>
      </c>
      <c r="AU59" t="str">
        <v>no</v>
      </c>
      <c r="AV59" t="str">
        <v>no</v>
      </c>
      <c r="AW59" t="str">
        <v>pendiente</v>
      </c>
    </row>
    <row r="60">
      <c r="A60" t="str">
        <v/>
      </c>
      <c r="B60">
        <v>37</v>
      </c>
      <c r="C60">
        <v>416</v>
      </c>
      <c r="D60" t="str">
        <v>USD</v>
      </c>
      <c r="E60" t="str">
        <v/>
      </c>
      <c r="F60" t="str">
        <v>BRIAN DANIEL</v>
      </c>
      <c r="G60" t="str">
        <v xml:space="preserve"> BAILEY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RETA OP FIN</v>
      </c>
      <c r="N60" t="str">
        <v/>
      </c>
      <c r="O60" t="str">
        <v>SOLD</v>
      </c>
      <c r="P60">
        <v>216900</v>
      </c>
      <c r="Q60">
        <v>4012650</v>
      </c>
      <c r="R60">
        <v>86767</v>
      </c>
      <c r="S60" t="str">
        <v/>
      </c>
      <c r="T60">
        <v>130133</v>
      </c>
      <c r="U60">
        <v>2407460.5</v>
      </c>
      <c r="V60" t="str">
        <v/>
      </c>
      <c r="W60" t="str">
        <v>CREDITO RETA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s="1">
        <v>46188</v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>
        <v>416</v>
      </c>
      <c r="AP60" s="1">
        <v>46157</v>
      </c>
      <c r="AQ60" s="1">
        <v>46188</v>
      </c>
      <c r="AR60" t="str">
        <v>RETA OP FIN</v>
      </c>
      <c r="AS60" t="str">
        <v/>
      </c>
      <c r="AT60" t="str">
        <v>si</v>
      </c>
      <c r="AU60" t="str">
        <v>no</v>
      </c>
      <c r="AV60" t="str">
        <v>no</v>
      </c>
      <c r="AW60" t="str">
        <v>pendiente</v>
      </c>
    </row>
    <row r="61">
      <c r="A61" t="str">
        <v/>
      </c>
      <c r="B61">
        <v>38</v>
      </c>
      <c r="C61">
        <v>417</v>
      </c>
      <c r="D61" t="str">
        <v>USD</v>
      </c>
      <c r="E61" t="str">
        <v/>
      </c>
      <c r="F61" t="str">
        <v>SUSAN KNAUSE</v>
      </c>
      <c r="G61" t="str">
        <v xml:space="preserve"> PETRICK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RETA OP FIN</v>
      </c>
      <c r="N61" t="str">
        <v/>
      </c>
      <c r="O61" t="str">
        <v>SOLD</v>
      </c>
      <c r="P61">
        <v>216900</v>
      </c>
      <c r="Q61">
        <v>4012650</v>
      </c>
      <c r="R61">
        <v>108449</v>
      </c>
      <c r="S61" t="str">
        <v/>
      </c>
      <c r="T61">
        <v>108451</v>
      </c>
      <c r="U61">
        <v>2006343.5</v>
      </c>
      <c r="V61" t="str">
        <v/>
      </c>
      <c r="W61" t="str">
        <v>CREDITO RETA</v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s="1">
        <v>46188</v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>
        <v>417</v>
      </c>
      <c r="AP61" s="1">
        <v>46157</v>
      </c>
      <c r="AQ61" s="1">
        <v>46188</v>
      </c>
      <c r="AR61" t="str">
        <v>RETA OP FIN</v>
      </c>
      <c r="AS61" t="str">
        <v/>
      </c>
      <c r="AT61" t="str">
        <v>si</v>
      </c>
      <c r="AU61" t="str">
        <v>no</v>
      </c>
      <c r="AV61" t="str">
        <v>no</v>
      </c>
      <c r="AW61" t="str">
        <v>pendiente</v>
      </c>
    </row>
    <row r="62">
      <c r="A62" t="str">
        <v/>
      </c>
      <c r="B62">
        <v>39</v>
      </c>
      <c r="C62">
        <v>501</v>
      </c>
      <c r="D62" t="str">
        <v>USD</v>
      </c>
      <c r="E62" t="str">
        <v/>
      </c>
      <c r="F62" t="str">
        <v>RUSSELL ARTHUR</v>
      </c>
      <c r="G62" t="str">
        <v xml:space="preserve"> GLENN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RETA</v>
      </c>
      <c r="N62" t="str">
        <v/>
      </c>
      <c r="O62" t="str">
        <v>SOLD</v>
      </c>
      <c r="P62">
        <v>216900</v>
      </c>
      <c r="Q62">
        <v>4012650</v>
      </c>
      <c r="R62">
        <v>86767</v>
      </c>
      <c r="S62" t="str">
        <v/>
      </c>
      <c r="T62">
        <v>130133</v>
      </c>
      <c r="U62">
        <v>2407460.5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s="1">
        <v>46170</v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>
        <v>501</v>
      </c>
      <c r="AP62" s="1">
        <v>46080</v>
      </c>
      <c r="AQ62" s="1">
        <v>46170</v>
      </c>
      <c r="AR62" t="str">
        <v>RETA</v>
      </c>
      <c r="AS62" t="str">
        <v/>
      </c>
      <c r="AT62" t="str">
        <v>si</v>
      </c>
      <c r="AU62" t="str">
        <v>no</v>
      </c>
      <c r="AV62" t="str">
        <v>no</v>
      </c>
      <c r="AW62" t="str">
        <v>pendiente</v>
      </c>
    </row>
    <row r="63">
      <c r="A63" t="str">
        <v/>
      </c>
      <c r="B63">
        <v>40</v>
      </c>
      <c r="C63">
        <v>502</v>
      </c>
      <c r="D63" t="str">
        <v>USD</v>
      </c>
      <c r="E63" t="str">
        <v/>
      </c>
      <c r="F63" t="str">
        <v>GREGORY EDWARD</v>
      </c>
      <c r="G63" t="str">
        <v xml:space="preserve"> PEACOCK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RETA OP FIN</v>
      </c>
      <c r="N63" t="str">
        <v/>
      </c>
      <c r="O63" t="str">
        <v>SOLD</v>
      </c>
      <c r="P63">
        <v>216900</v>
      </c>
      <c r="Q63">
        <v>4012650</v>
      </c>
      <c r="R63">
        <v>86767</v>
      </c>
      <c r="S63" t="str">
        <v/>
      </c>
      <c r="T63">
        <v>130133</v>
      </c>
      <c r="U63">
        <v>2407460.5</v>
      </c>
      <c r="V63" t="str">
        <v/>
      </c>
      <c r="W63" t="str">
        <v>CREDITO RETA</v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s="1">
        <v>46170</v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>
        <v>502</v>
      </c>
      <c r="AP63" s="1">
        <v>46080</v>
      </c>
      <c r="AQ63" s="1">
        <v>46170</v>
      </c>
      <c r="AR63" t="str">
        <v>RETA OP FIN</v>
      </c>
      <c r="AS63" t="str">
        <v/>
      </c>
      <c r="AT63" t="str">
        <v>si</v>
      </c>
      <c r="AU63" t="str">
        <v>no</v>
      </c>
      <c r="AV63" t="str">
        <v>no</v>
      </c>
      <c r="AW63" t="str">
        <v>pendiente</v>
      </c>
    </row>
    <row r="64">
      <c r="A64" t="str">
        <v/>
      </c>
      <c r="B64">
        <v>41</v>
      </c>
      <c r="C64">
        <v>503</v>
      </c>
      <c r="D64" t="str">
        <v>USD</v>
      </c>
      <c r="E64" t="str">
        <v/>
      </c>
      <c r="F64" t="str">
        <v>RICHARD</v>
      </c>
      <c r="G64" t="str">
        <v xml:space="preserve"> NATELSON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RETA</v>
      </c>
      <c r="N64" t="str">
        <v/>
      </c>
      <c r="O64" t="str">
        <v>SOLD</v>
      </c>
      <c r="P64">
        <v>216900</v>
      </c>
      <c r="Q64">
        <v>4012650</v>
      </c>
      <c r="R64">
        <v>86767</v>
      </c>
      <c r="S64" t="str">
        <v/>
      </c>
      <c r="T64">
        <v>130133</v>
      </c>
      <c r="U64">
        <v>2407460.5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s="1">
        <v>46170</v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>
        <v>503</v>
      </c>
      <c r="AP64" s="1">
        <v>46080</v>
      </c>
      <c r="AQ64" s="1">
        <v>46170</v>
      </c>
      <c r="AR64" t="str">
        <v>RETA</v>
      </c>
      <c r="AS64" t="str">
        <v/>
      </c>
      <c r="AT64" t="str">
        <v>si</v>
      </c>
      <c r="AU64" t="str">
        <v>no</v>
      </c>
      <c r="AV64" t="str">
        <v>no</v>
      </c>
      <c r="AW64" t="str">
        <v>pendiente</v>
      </c>
    </row>
    <row r="65">
      <c r="A65" t="str">
        <v/>
      </c>
      <c r="B65">
        <v>171</v>
      </c>
      <c r="C65">
        <v>504</v>
      </c>
      <c r="D65" t="str">
        <v>MXN</v>
      </c>
      <c r="E65" t="str">
        <v/>
      </c>
      <c r="F65" t="str">
        <v>HECTOR CESAR</v>
      </c>
      <c r="G65" t="str">
        <v xml:space="preserve"> DURAN</v>
      </c>
      <c r="H65" t="str">
        <v>VEGA</v>
      </c>
      <c r="I65" t="str">
        <v/>
      </c>
      <c r="J65" t="str">
        <v/>
      </c>
      <c r="K65" t="str">
        <v/>
      </c>
      <c r="L65" t="str">
        <v/>
      </c>
      <c r="M65" t="str">
        <v>GENERAL</v>
      </c>
      <c r="N65" t="str">
        <v/>
      </c>
      <c r="O65" t="str">
        <v>SOLD</v>
      </c>
      <c r="P65" t="str">
        <v/>
      </c>
      <c r="Q65">
        <v>8271200</v>
      </c>
      <c r="R65" t="str">
        <v/>
      </c>
      <c r="S65">
        <v>8271200</v>
      </c>
      <c r="T65" t="str">
        <v/>
      </c>
      <c r="U65">
        <v>0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s="1">
        <v>46170</v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>
        <v>504</v>
      </c>
      <c r="AP65" s="1">
        <v>46080</v>
      </c>
      <c r="AQ65" s="1">
        <v>46170</v>
      </c>
      <c r="AR65" t="str">
        <v>GENERAL</v>
      </c>
      <c r="AS65" t="str">
        <v>PAGADO</v>
      </c>
      <c r="AT65" t="str">
        <v>si</v>
      </c>
      <c r="AU65" t="str">
        <v>no</v>
      </c>
      <c r="AV65" t="str">
        <v>no</v>
      </c>
      <c r="AW65" t="str">
        <v>pendiente</v>
      </c>
    </row>
    <row r="66">
      <c r="A66" t="str">
        <v/>
      </c>
      <c r="B66">
        <v>42</v>
      </c>
      <c r="C66">
        <v>505</v>
      </c>
      <c r="D66" t="str">
        <v>USD</v>
      </c>
      <c r="E66" t="str">
        <v/>
      </c>
      <c r="F66" t="str">
        <v>HENRY JOHN</v>
      </c>
      <c r="G66" t="str">
        <v xml:space="preserve"> KUNKEL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RETA OP FIN</v>
      </c>
      <c r="N66" t="str">
        <v/>
      </c>
      <c r="O66" t="str">
        <v>SOLD</v>
      </c>
      <c r="P66">
        <v>370500</v>
      </c>
      <c r="Q66">
        <v>6854250</v>
      </c>
      <c r="R66">
        <v>132320</v>
      </c>
      <c r="S66" t="str">
        <v/>
      </c>
      <c r="T66">
        <v>238180</v>
      </c>
      <c r="U66">
        <v>4406330</v>
      </c>
      <c r="V66" t="str">
        <v/>
      </c>
      <c r="W66" t="str">
        <v>CREDITO RETA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s="1">
        <v>46170</v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>
        <v>505</v>
      </c>
      <c r="AP66" s="1">
        <v>46080</v>
      </c>
      <c r="AQ66" s="1">
        <v>46170</v>
      </c>
      <c r="AR66" t="str">
        <v>RETA OP FIN</v>
      </c>
      <c r="AS66" t="str">
        <v/>
      </c>
      <c r="AT66" t="str">
        <v>si</v>
      </c>
      <c r="AU66" t="str">
        <v>no</v>
      </c>
      <c r="AV66" t="str">
        <v>no</v>
      </c>
      <c r="AW66" t="str">
        <v>pendiente</v>
      </c>
    </row>
    <row r="67">
      <c r="A67" t="str">
        <v/>
      </c>
      <c r="B67">
        <v>43</v>
      </c>
      <c r="C67">
        <v>506</v>
      </c>
      <c r="D67" t="str">
        <v>USD</v>
      </c>
      <c r="E67" t="str">
        <v/>
      </c>
      <c r="F67" t="str">
        <v xml:space="preserve">ZACHARY ADAM </v>
      </c>
      <c r="G67" t="str">
        <v xml:space="preserve"> CIHAK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RETA OP FIN</v>
      </c>
      <c r="N67" t="str">
        <v/>
      </c>
      <c r="O67" t="str">
        <v>SOLD</v>
      </c>
      <c r="P67">
        <v>216900</v>
      </c>
      <c r="Q67">
        <v>4012650</v>
      </c>
      <c r="R67">
        <v>86767</v>
      </c>
      <c r="S67" t="str">
        <v/>
      </c>
      <c r="T67">
        <v>130133</v>
      </c>
      <c r="U67">
        <v>2407460.5</v>
      </c>
      <c r="V67" t="str">
        <v/>
      </c>
      <c r="W67" t="str">
        <v>CREDITO RETA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s="1">
        <v>46170</v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>
        <v>506</v>
      </c>
      <c r="AP67" s="1">
        <v>46080</v>
      </c>
      <c r="AQ67" s="1">
        <v>46170</v>
      </c>
      <c r="AR67" t="str">
        <v>RETA OP FIN</v>
      </c>
      <c r="AS67" t="str">
        <v/>
      </c>
      <c r="AT67" t="str">
        <v>si</v>
      </c>
      <c r="AU67" t="str">
        <v>no</v>
      </c>
      <c r="AV67" t="str">
        <v>no</v>
      </c>
      <c r="AW67" t="str">
        <v>pendiente</v>
      </c>
    </row>
    <row r="68">
      <c r="A68" t="str">
        <v/>
      </c>
      <c r="B68">
        <v>44</v>
      </c>
      <c r="C68">
        <v>507</v>
      </c>
      <c r="D68" t="str">
        <v>USD</v>
      </c>
      <c r="E68" t="str">
        <v/>
      </c>
      <c r="F68" t="str">
        <v>THOMAS SHAWN</v>
      </c>
      <c r="G68" t="str">
        <v xml:space="preserve"> GRADY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RETA OP FIN</v>
      </c>
      <c r="N68" t="str">
        <v/>
      </c>
      <c r="O68" t="str">
        <v>SOLD</v>
      </c>
      <c r="P68">
        <v>216900</v>
      </c>
      <c r="Q68">
        <v>4012650</v>
      </c>
      <c r="R68">
        <v>86667</v>
      </c>
      <c r="S68" t="str">
        <v/>
      </c>
      <c r="T68">
        <v>130233</v>
      </c>
      <c r="U68">
        <v>2409310.5</v>
      </c>
      <c r="V68" t="str">
        <v/>
      </c>
      <c r="W68" t="str">
        <v>CREDITO RETA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s="1">
        <v>46170</v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>
        <v>507</v>
      </c>
      <c r="AP68" s="1">
        <v>46080</v>
      </c>
      <c r="AQ68" s="1">
        <v>46170</v>
      </c>
      <c r="AR68" t="str">
        <v>RETA OP FIN</v>
      </c>
      <c r="AS68" t="str">
        <v/>
      </c>
      <c r="AT68" t="str">
        <v>si</v>
      </c>
      <c r="AU68" t="str">
        <v>no</v>
      </c>
      <c r="AV68" t="str">
        <v>no</v>
      </c>
      <c r="AW68" t="str">
        <v>pendiente</v>
      </c>
    </row>
    <row r="69">
      <c r="A69" t="str">
        <v/>
      </c>
      <c r="B69">
        <v>45</v>
      </c>
      <c r="C69">
        <v>508</v>
      </c>
      <c r="D69" t="str">
        <v>USD</v>
      </c>
      <c r="E69" t="str">
        <v/>
      </c>
      <c r="F69" t="str">
        <v xml:space="preserve">MARVIN MERLE </v>
      </c>
      <c r="G69" t="str">
        <v xml:space="preserve"> NEWTON III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RETA OP FIN</v>
      </c>
      <c r="N69" t="str">
        <v/>
      </c>
      <c r="O69" t="str">
        <v>SOLD</v>
      </c>
      <c r="P69">
        <v>216900</v>
      </c>
      <c r="Q69">
        <v>4012650</v>
      </c>
      <c r="R69">
        <v>216400</v>
      </c>
      <c r="S69" t="str">
        <v/>
      </c>
      <c r="T69">
        <v>500</v>
      </c>
      <c r="U69">
        <v>9250</v>
      </c>
      <c r="V69" t="str">
        <v/>
      </c>
      <c r="W69" t="str">
        <v>CREDITO RETA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s="1">
        <v>46170</v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>
        <v>508</v>
      </c>
      <c r="AP69" s="1">
        <v>46080</v>
      </c>
      <c r="AQ69" s="1">
        <v>46170</v>
      </c>
      <c r="AR69" t="str">
        <v>RETA OP FIN</v>
      </c>
      <c r="AS69" t="str">
        <v>PAGADO</v>
      </c>
      <c r="AT69" t="str">
        <v>si</v>
      </c>
      <c r="AU69" t="str">
        <v>no</v>
      </c>
      <c r="AV69" t="str">
        <v>no</v>
      </c>
      <c r="AW69" t="str">
        <v>pendiente</v>
      </c>
    </row>
    <row r="70">
      <c r="A70" t="str">
        <v/>
      </c>
      <c r="B70">
        <v>46</v>
      </c>
      <c r="C70">
        <v>509</v>
      </c>
      <c r="D70" t="str">
        <v>USD</v>
      </c>
      <c r="E70" t="str">
        <v/>
      </c>
      <c r="F70" t="str">
        <v>RAYMOND HIROSHI</v>
      </c>
      <c r="G70" t="str">
        <v xml:space="preserve"> AKA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RETA OP FIN</v>
      </c>
      <c r="N70" t="str">
        <v/>
      </c>
      <c r="O70" t="str">
        <v>SOLD</v>
      </c>
      <c r="P70">
        <v>216900</v>
      </c>
      <c r="Q70">
        <v>4012650</v>
      </c>
      <c r="R70">
        <v>108450</v>
      </c>
      <c r="S70" t="str">
        <v/>
      </c>
      <c r="T70">
        <v>108450</v>
      </c>
      <c r="U70">
        <v>2006325</v>
      </c>
      <c r="V70" t="str">
        <v/>
      </c>
      <c r="W70" t="str">
        <v>CREDITO RETA</v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s="1">
        <v>46170</v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>
        <v>509</v>
      </c>
      <c r="AP70" s="1">
        <v>46080</v>
      </c>
      <c r="AQ70" s="1">
        <v>46170</v>
      </c>
      <c r="AR70" t="str">
        <v>RETA OP FIN</v>
      </c>
      <c r="AS70" t="str">
        <v/>
      </c>
      <c r="AT70" t="str">
        <v>si</v>
      </c>
      <c r="AU70" t="str">
        <v>no</v>
      </c>
      <c r="AV70" t="str">
        <v>no</v>
      </c>
      <c r="AW70" t="str">
        <v>pendiente</v>
      </c>
    </row>
    <row r="71">
      <c r="A71" t="str">
        <v/>
      </c>
      <c r="B71">
        <v>47</v>
      </c>
      <c r="C71">
        <v>510</v>
      </c>
      <c r="D71" t="str">
        <v>USD</v>
      </c>
      <c r="E71" t="str">
        <v/>
      </c>
      <c r="F71" t="str">
        <v>MICHAEL</v>
      </c>
      <c r="G71" t="str">
        <v xml:space="preserve"> SHAH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RETA</v>
      </c>
      <c r="N71" t="str">
        <v/>
      </c>
      <c r="O71" t="str">
        <v>SOLD</v>
      </c>
      <c r="P71">
        <v>216900</v>
      </c>
      <c r="Q71">
        <v>4012650</v>
      </c>
      <c r="R71">
        <v>86767</v>
      </c>
      <c r="S71" t="str">
        <v/>
      </c>
      <c r="T71">
        <v>130133</v>
      </c>
      <c r="U71">
        <v>2407460.5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s="1">
        <v>46170</v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>
        <v>510</v>
      </c>
      <c r="AP71" s="1">
        <v>46080</v>
      </c>
      <c r="AQ71" s="1">
        <v>46170</v>
      </c>
      <c r="AR71" t="str">
        <v>RETA</v>
      </c>
      <c r="AS71" t="str">
        <v/>
      </c>
      <c r="AT71" t="str">
        <v>si</v>
      </c>
      <c r="AU71" t="str">
        <v>no</v>
      </c>
      <c r="AV71" t="str">
        <v>no</v>
      </c>
      <c r="AW71" t="str">
        <v>pendiente</v>
      </c>
    </row>
    <row r="72">
      <c r="A72" t="str">
        <v/>
      </c>
      <c r="B72">
        <v>48</v>
      </c>
      <c r="C72">
        <v>511</v>
      </c>
      <c r="D72" t="str">
        <v>USD</v>
      </c>
      <c r="E72" t="str">
        <v/>
      </c>
      <c r="F72" t="str">
        <v>MICHAEL stephen</v>
      </c>
      <c r="G72" t="str">
        <v xml:space="preserve"> GRIFFITH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RETA</v>
      </c>
      <c r="N72" t="str">
        <v/>
      </c>
      <c r="O72" t="str">
        <v>SOLD</v>
      </c>
      <c r="P72">
        <v>216900</v>
      </c>
      <c r="Q72">
        <v>4012650</v>
      </c>
      <c r="R72">
        <v>96767</v>
      </c>
      <c r="S72" t="str">
        <v/>
      </c>
      <c r="T72">
        <v>120133</v>
      </c>
      <c r="U72">
        <v>2222460.5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s="1">
        <v>46170</v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>
        <v>511</v>
      </c>
      <c r="AP72" s="1">
        <v>46080</v>
      </c>
      <c r="AQ72" s="1">
        <v>46170</v>
      </c>
      <c r="AR72" t="str">
        <v>RETA</v>
      </c>
      <c r="AS72" t="str">
        <v/>
      </c>
      <c r="AT72" t="str">
        <v>si</v>
      </c>
      <c r="AU72" t="str">
        <v>no</v>
      </c>
      <c r="AV72" t="str">
        <v>no</v>
      </c>
      <c r="AW72" t="str">
        <v>pendiente</v>
      </c>
    </row>
    <row r="73">
      <c r="A73" t="str">
        <v/>
      </c>
      <c r="B73">
        <v>49</v>
      </c>
      <c r="C73">
        <v>512</v>
      </c>
      <c r="D73" t="str">
        <v>USD</v>
      </c>
      <c r="E73" t="str">
        <v/>
      </c>
      <c r="F73" t="str">
        <v>TROY ALAN</v>
      </c>
      <c r="G73" t="str">
        <v xml:space="preserve"> MILLS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RETA OP FIN</v>
      </c>
      <c r="N73" t="str">
        <v/>
      </c>
      <c r="O73" t="str">
        <v>SOLD</v>
      </c>
      <c r="P73">
        <v>216900</v>
      </c>
      <c r="Q73">
        <v>4012650</v>
      </c>
      <c r="R73">
        <v>86767</v>
      </c>
      <c r="S73" t="str">
        <v/>
      </c>
      <c r="T73">
        <v>130133</v>
      </c>
      <c r="U73">
        <v>2407460.5</v>
      </c>
      <c r="V73" t="str">
        <v/>
      </c>
      <c r="W73" t="str">
        <v>CREDITO RETA</v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s="1">
        <v>46170</v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>
        <v>512</v>
      </c>
      <c r="AP73" s="1">
        <v>46080</v>
      </c>
      <c r="AQ73" s="1">
        <v>46170</v>
      </c>
      <c r="AR73" t="str">
        <v>RETA OP FIN</v>
      </c>
      <c r="AS73" t="str">
        <v/>
      </c>
      <c r="AT73" t="str">
        <v>si</v>
      </c>
      <c r="AU73" t="str">
        <v>no</v>
      </c>
      <c r="AV73" t="str">
        <v>no</v>
      </c>
      <c r="AW73" t="str">
        <v>pendiente</v>
      </c>
    </row>
    <row r="74">
      <c r="A74" t="str">
        <v/>
      </c>
      <c r="B74">
        <v>172</v>
      </c>
      <c r="C74">
        <v>513</v>
      </c>
      <c r="D74" t="str">
        <v>MXN</v>
      </c>
      <c r="E74" t="str">
        <v/>
      </c>
      <c r="F74" t="str">
        <v>PATRICIA</v>
      </c>
      <c r="G74" t="str">
        <v xml:space="preserve"> LOZANO</v>
      </c>
      <c r="H74" t="str">
        <v>MEADE</v>
      </c>
      <c r="I74" t="str">
        <v/>
      </c>
      <c r="J74" t="str">
        <v/>
      </c>
      <c r="K74" t="str">
        <v/>
      </c>
      <c r="L74" t="str">
        <v/>
      </c>
      <c r="M74" t="str">
        <v>GENERAL</v>
      </c>
      <c r="N74" t="str">
        <v/>
      </c>
      <c r="O74" t="str">
        <v>SOLD</v>
      </c>
      <c r="P74" t="str">
        <v/>
      </c>
      <c r="Q74">
        <v>9362700</v>
      </c>
      <c r="R74" t="str">
        <v/>
      </c>
      <c r="S74">
        <v>2808810.04</v>
      </c>
      <c r="T74" t="str">
        <v/>
      </c>
      <c r="U74">
        <v>6553889.96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s="1">
        <v>46170</v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>
        <v>513</v>
      </c>
      <c r="AP74" s="1">
        <v>46080</v>
      </c>
      <c r="AQ74" s="1">
        <v>46170</v>
      </c>
      <c r="AR74" t="str">
        <v>GENERAL</v>
      </c>
      <c r="AS74" t="str">
        <v/>
      </c>
      <c r="AT74" t="str">
        <v>si</v>
      </c>
      <c r="AU74" t="str">
        <v>no</v>
      </c>
      <c r="AV74" t="str">
        <v>no</v>
      </c>
      <c r="AW74" t="str">
        <v>pendiente</v>
      </c>
    </row>
    <row r="75">
      <c r="A75" t="str">
        <v/>
      </c>
      <c r="B75">
        <v>173</v>
      </c>
      <c r="C75">
        <v>514</v>
      </c>
      <c r="D75" t="str">
        <v>MXN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GENERAL</v>
      </c>
      <c r="N75" t="str">
        <v/>
      </c>
      <c r="O75" t="str">
        <v>AVAILABLE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0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s="1">
        <v>46170</v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>
        <v>514</v>
      </c>
      <c r="AP75" s="1">
        <v>46080</v>
      </c>
      <c r="AQ75" s="1">
        <v>46170</v>
      </c>
      <c r="AR75" t="str">
        <v>GENERAL</v>
      </c>
      <c r="AS75" t="str">
        <v>DISPONIBLE</v>
      </c>
      <c r="AT75" t="str">
        <v>si</v>
      </c>
      <c r="AU75" t="str">
        <v>no</v>
      </c>
      <c r="AV75" t="str">
        <v>no</v>
      </c>
      <c r="AW75" t="str">
        <v>pendiente</v>
      </c>
    </row>
    <row r="76">
      <c r="A76" t="str">
        <v/>
      </c>
      <c r="B76">
        <v>50</v>
      </c>
      <c r="C76">
        <v>515</v>
      </c>
      <c r="D76" t="str">
        <v>USD</v>
      </c>
      <c r="E76" t="str">
        <v/>
      </c>
      <c r="F76" t="str">
        <v>SYLVIA AMY</v>
      </c>
      <c r="G76" t="str">
        <v xml:space="preserve"> SCHAFER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RETA OP FIN</v>
      </c>
      <c r="N76" t="str">
        <v/>
      </c>
      <c r="O76" t="str">
        <v>SOLD</v>
      </c>
      <c r="P76">
        <v>216900</v>
      </c>
      <c r="Q76">
        <v>4012650</v>
      </c>
      <c r="R76">
        <v>86767</v>
      </c>
      <c r="S76" t="str">
        <v/>
      </c>
      <c r="T76">
        <v>130133</v>
      </c>
      <c r="U76">
        <v>2407460.5</v>
      </c>
      <c r="V76" t="str">
        <v/>
      </c>
      <c r="W76" t="str">
        <v>CREDITO RETA</v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s="1">
        <v>46170</v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>
        <v>515</v>
      </c>
      <c r="AP76" s="1">
        <v>46080</v>
      </c>
      <c r="AQ76" s="1">
        <v>46170</v>
      </c>
      <c r="AR76" t="str">
        <v>RETA OP FIN</v>
      </c>
      <c r="AS76" t="str">
        <v/>
      </c>
      <c r="AT76" t="str">
        <v>si</v>
      </c>
      <c r="AU76" t="str">
        <v>no</v>
      </c>
      <c r="AV76" t="str">
        <v>no</v>
      </c>
      <c r="AW76" t="str">
        <v>pendiente</v>
      </c>
    </row>
    <row r="77">
      <c r="A77" t="str">
        <v/>
      </c>
      <c r="B77">
        <v>51</v>
      </c>
      <c r="C77">
        <v>516</v>
      </c>
      <c r="D77" t="str">
        <v>USD</v>
      </c>
      <c r="E77" t="str">
        <v/>
      </c>
      <c r="F77" t="str">
        <v>CONSTANTINOS</v>
      </c>
      <c r="G77" t="str">
        <v xml:space="preserve"> KRASHIAS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RETA OP FIN</v>
      </c>
      <c r="N77" t="str">
        <v/>
      </c>
      <c r="O77" t="str">
        <v>SOLD</v>
      </c>
      <c r="P77">
        <v>216900</v>
      </c>
      <c r="Q77">
        <v>4012650</v>
      </c>
      <c r="R77">
        <v>108450</v>
      </c>
      <c r="S77" t="str">
        <v/>
      </c>
      <c r="T77">
        <v>108450</v>
      </c>
      <c r="U77">
        <v>2006325</v>
      </c>
      <c r="V77" t="str">
        <v/>
      </c>
      <c r="W77" t="str">
        <v>CREDITO RETA</v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s="1">
        <v>46170</v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>
        <v>516</v>
      </c>
      <c r="AP77" s="1">
        <v>46080</v>
      </c>
      <c r="AQ77" s="1">
        <v>46170</v>
      </c>
      <c r="AR77" t="str">
        <v>RETA OP FIN</v>
      </c>
      <c r="AS77" t="str">
        <v/>
      </c>
      <c r="AT77" t="str">
        <v>si</v>
      </c>
      <c r="AU77" t="str">
        <v>no</v>
      </c>
      <c r="AV77" t="str">
        <v>no</v>
      </c>
      <c r="AW77" t="str">
        <v>pendiente</v>
      </c>
    </row>
    <row r="78">
      <c r="A78" t="str">
        <v/>
      </c>
      <c r="B78">
        <v>52</v>
      </c>
      <c r="C78">
        <v>517</v>
      </c>
      <c r="D78" t="str">
        <v>USD</v>
      </c>
      <c r="E78" t="str">
        <v/>
      </c>
      <c r="F78" t="str">
        <v>MICHAEL COLLINS</v>
      </c>
      <c r="G78" t="str">
        <v xml:space="preserve"> WAGNER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RETA OP FIN</v>
      </c>
      <c r="N78" t="str">
        <v/>
      </c>
      <c r="O78" t="str">
        <v>SOLD</v>
      </c>
      <c r="P78">
        <v>216900</v>
      </c>
      <c r="Q78">
        <v>4012650</v>
      </c>
      <c r="R78">
        <v>88171</v>
      </c>
      <c r="S78" t="str">
        <v/>
      </c>
      <c r="T78">
        <v>128729</v>
      </c>
      <c r="U78">
        <v>2381486.5</v>
      </c>
      <c r="V78" t="str">
        <v/>
      </c>
      <c r="W78" t="str">
        <v>CREDITO RETA</v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s="1">
        <v>46170</v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>
        <v>517</v>
      </c>
      <c r="AP78" s="1">
        <v>46080</v>
      </c>
      <c r="AQ78" s="1">
        <v>46170</v>
      </c>
      <c r="AR78" t="str">
        <v>RETA OP FIN</v>
      </c>
      <c r="AS78" t="str">
        <v/>
      </c>
      <c r="AT78" t="str">
        <v>si</v>
      </c>
      <c r="AU78" t="str">
        <v>no</v>
      </c>
      <c r="AV78" t="str">
        <v>no</v>
      </c>
      <c r="AW78" t="str">
        <v>pendiente</v>
      </c>
    </row>
    <row r="79">
      <c r="A79" t="str">
        <v/>
      </c>
      <c r="B79">
        <v>53</v>
      </c>
      <c r="C79">
        <v>601</v>
      </c>
      <c r="D79" t="str">
        <v>USD</v>
      </c>
      <c r="E79" t="str">
        <v/>
      </c>
      <c r="F79" t="str">
        <v>MICHAEL JAMES</v>
      </c>
      <c r="G79" t="str">
        <v xml:space="preserve"> GOLDSMITH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RETA OP FIN</v>
      </c>
      <c r="N79" t="str">
        <v/>
      </c>
      <c r="O79" t="str">
        <v>SOLD</v>
      </c>
      <c r="P79">
        <v>216900</v>
      </c>
      <c r="Q79">
        <v>4012650</v>
      </c>
      <c r="R79">
        <v>86767</v>
      </c>
      <c r="S79" t="str">
        <v/>
      </c>
      <c r="T79">
        <v>130133</v>
      </c>
      <c r="U79">
        <v>2407460.5</v>
      </c>
      <c r="V79" t="str">
        <v/>
      </c>
      <c r="W79" t="str">
        <v>CREDITO RETA</v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s="1">
        <v>46170</v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>
        <v>601</v>
      </c>
      <c r="AP79" s="1">
        <v>46108</v>
      </c>
      <c r="AQ79" s="1">
        <v>46170</v>
      </c>
      <c r="AR79" t="str">
        <v>RETA OP FIN</v>
      </c>
      <c r="AS79" t="str">
        <v/>
      </c>
      <c r="AT79" t="str">
        <v>si</v>
      </c>
      <c r="AU79" t="str">
        <v>no</v>
      </c>
      <c r="AV79" t="str">
        <v>no</v>
      </c>
      <c r="AW79" t="str">
        <v>pendiente</v>
      </c>
    </row>
    <row r="80">
      <c r="A80" t="str">
        <v/>
      </c>
      <c r="B80">
        <v>54</v>
      </c>
      <c r="C80">
        <v>602</v>
      </c>
      <c r="D80" t="str">
        <v>USD</v>
      </c>
      <c r="E80" t="str">
        <v/>
      </c>
      <c r="F80" t="str">
        <v>CHARLES DAVID</v>
      </c>
      <c r="G80" t="str">
        <v xml:space="preserve"> WILDER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RETA OP FIN</v>
      </c>
      <c r="N80" t="str">
        <v/>
      </c>
      <c r="O80" t="str">
        <v>SOLD</v>
      </c>
      <c r="P80">
        <v>216900</v>
      </c>
      <c r="Q80">
        <v>4012650</v>
      </c>
      <c r="R80">
        <v>86767</v>
      </c>
      <c r="S80" t="str">
        <v/>
      </c>
      <c r="T80">
        <v>130133</v>
      </c>
      <c r="U80">
        <v>2407460.5</v>
      </c>
      <c r="V80" t="str">
        <v/>
      </c>
      <c r="W80" t="str">
        <v>CREDITO RETA</v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s="1">
        <v>46170</v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>
        <v>602</v>
      </c>
      <c r="AP80" s="1">
        <v>46108</v>
      </c>
      <c r="AQ80" s="1">
        <v>46170</v>
      </c>
      <c r="AR80" t="str">
        <v>RETA OP FIN</v>
      </c>
      <c r="AS80" t="str">
        <v/>
      </c>
      <c r="AT80" t="str">
        <v>si</v>
      </c>
      <c r="AU80" t="str">
        <v>no</v>
      </c>
      <c r="AV80" t="str">
        <v>no</v>
      </c>
      <c r="AW80" t="str">
        <v>pendiente</v>
      </c>
    </row>
    <row r="81">
      <c r="A81" t="str">
        <v/>
      </c>
      <c r="B81">
        <v>55</v>
      </c>
      <c r="C81">
        <v>603</v>
      </c>
      <c r="D81" t="str">
        <v>USD</v>
      </c>
      <c r="E81" t="str">
        <v/>
      </c>
      <c r="F81" t="str">
        <v>KATHERINE</v>
      </c>
      <c r="G81" t="str">
        <v xml:space="preserve"> DARLING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RETA OP FIN</v>
      </c>
      <c r="N81" t="str">
        <v/>
      </c>
      <c r="O81" t="str">
        <v>SOLD</v>
      </c>
      <c r="P81">
        <v>216900</v>
      </c>
      <c r="Q81">
        <v>4012650</v>
      </c>
      <c r="R81">
        <v>75638</v>
      </c>
      <c r="S81" t="str">
        <v/>
      </c>
      <c r="T81">
        <v>141262</v>
      </c>
      <c r="U81">
        <v>2613347</v>
      </c>
      <c r="V81" t="str">
        <v/>
      </c>
      <c r="W81" t="str">
        <v>CREDITO RETA</v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s="1">
        <v>46170</v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>
        <v>603</v>
      </c>
      <c r="AP81" s="1">
        <v>46108</v>
      </c>
      <c r="AQ81" s="1">
        <v>46170</v>
      </c>
      <c r="AR81" t="str">
        <v>RETA OP FIN</v>
      </c>
      <c r="AS81" t="str">
        <v/>
      </c>
      <c r="AT81" t="str">
        <v>si</v>
      </c>
      <c r="AU81" t="str">
        <v>no</v>
      </c>
      <c r="AV81" t="str">
        <v>no</v>
      </c>
      <c r="AW81" t="str">
        <v>pendiente</v>
      </c>
    </row>
    <row r="82">
      <c r="A82" t="str">
        <v/>
      </c>
      <c r="B82">
        <v>56</v>
      </c>
      <c r="C82">
        <v>604</v>
      </c>
      <c r="D82" t="str">
        <v>USD</v>
      </c>
      <c r="E82" t="str">
        <v/>
      </c>
      <c r="F82" t="str">
        <v>VALERIE LYNN</v>
      </c>
      <c r="G82" t="str">
        <v xml:space="preserve"> DORSETT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RETA OP FIN</v>
      </c>
      <c r="N82" t="str">
        <v/>
      </c>
      <c r="O82" t="str">
        <v>SOLD</v>
      </c>
      <c r="P82">
        <v>374000</v>
      </c>
      <c r="Q82">
        <v>6919000</v>
      </c>
      <c r="R82">
        <v>142095</v>
      </c>
      <c r="S82" t="str">
        <v/>
      </c>
      <c r="T82">
        <v>231905</v>
      </c>
      <c r="U82">
        <v>4290242.5</v>
      </c>
      <c r="V82" t="str">
        <v/>
      </c>
      <c r="W82" t="str">
        <v>CREDITO RETA</v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s="1">
        <v>46170</v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>
        <v>604</v>
      </c>
      <c r="AP82" s="1">
        <v>46108</v>
      </c>
      <c r="AQ82" s="1">
        <v>46170</v>
      </c>
      <c r="AR82" t="str">
        <v>RETA OP FIN</v>
      </c>
      <c r="AS82" t="str">
        <v/>
      </c>
      <c r="AT82" t="str">
        <v>si</v>
      </c>
      <c r="AU82" t="str">
        <v>no</v>
      </c>
      <c r="AV82" t="str">
        <v>no</v>
      </c>
      <c r="AW82" t="str">
        <v>pendiente</v>
      </c>
    </row>
    <row r="83">
      <c r="A83" t="str">
        <v/>
      </c>
      <c r="B83">
        <v>57</v>
      </c>
      <c r="C83">
        <v>605</v>
      </c>
      <c r="D83" t="str">
        <v>USD</v>
      </c>
      <c r="E83" t="str">
        <v/>
      </c>
      <c r="F83" t="str">
        <v xml:space="preserve">ROBERT ANTHONY </v>
      </c>
      <c r="G83" t="str">
        <v xml:space="preserve"> PALMA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RETA OP FIN</v>
      </c>
      <c r="N83" t="str">
        <v/>
      </c>
      <c r="O83" t="str">
        <v>SOLD</v>
      </c>
      <c r="P83">
        <v>374000</v>
      </c>
      <c r="Q83">
        <v>6919000</v>
      </c>
      <c r="R83">
        <v>255220</v>
      </c>
      <c r="S83" t="str">
        <v/>
      </c>
      <c r="T83">
        <v>118780</v>
      </c>
      <c r="U83">
        <v>2197430</v>
      </c>
      <c r="V83" t="str">
        <v/>
      </c>
      <c r="W83" t="str">
        <v>CREDITO RETA</v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s="1">
        <v>46170</v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>
        <v>605</v>
      </c>
      <c r="AP83" s="1">
        <v>46108</v>
      </c>
      <c r="AQ83" s="1">
        <v>46170</v>
      </c>
      <c r="AR83" t="str">
        <v>RETA OP FIN</v>
      </c>
      <c r="AS83" t="str">
        <v/>
      </c>
      <c r="AT83" t="str">
        <v>si</v>
      </c>
      <c r="AU83" t="str">
        <v>no</v>
      </c>
      <c r="AV83" t="str">
        <v>no</v>
      </c>
      <c r="AW83" t="str">
        <v>pendiente</v>
      </c>
    </row>
    <row r="84">
      <c r="A84" t="str">
        <v/>
      </c>
      <c r="B84">
        <v>58</v>
      </c>
      <c r="C84">
        <v>606</v>
      </c>
      <c r="D84" t="str">
        <v>USD</v>
      </c>
      <c r="E84" t="str">
        <v/>
      </c>
      <c r="F84" t="str">
        <v>DAVID kenneth</v>
      </c>
      <c r="G84" t="str">
        <v xml:space="preserve"> MCDONALD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RETA OP FIN</v>
      </c>
      <c r="N84" t="str">
        <v/>
      </c>
      <c r="O84" t="str">
        <v>SOLD</v>
      </c>
      <c r="P84">
        <v>216900</v>
      </c>
      <c r="Q84">
        <v>4012650</v>
      </c>
      <c r="R84">
        <v>86767</v>
      </c>
      <c r="S84" t="str">
        <v/>
      </c>
      <c r="T84">
        <v>130133</v>
      </c>
      <c r="U84">
        <v>2407460.5</v>
      </c>
      <c r="V84" t="str">
        <v/>
      </c>
      <c r="W84" t="str">
        <v>CREDITO RETA</v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s="1">
        <v>46170</v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>
        <v>606</v>
      </c>
      <c r="AP84" s="1">
        <v>46108</v>
      </c>
      <c r="AQ84" s="1">
        <v>46170</v>
      </c>
      <c r="AR84" t="str">
        <v>RETA OP FIN</v>
      </c>
      <c r="AS84" t="str">
        <v/>
      </c>
      <c r="AT84" t="str">
        <v>si</v>
      </c>
      <c r="AU84" t="str">
        <v>no</v>
      </c>
      <c r="AV84" t="str">
        <v>no</v>
      </c>
      <c r="AW84" t="str">
        <v>pendiente</v>
      </c>
    </row>
    <row r="85">
      <c r="A85" t="str">
        <v/>
      </c>
      <c r="B85">
        <v>59</v>
      </c>
      <c r="C85">
        <v>607</v>
      </c>
      <c r="D85" t="str">
        <v>USD</v>
      </c>
      <c r="E85" t="str">
        <v/>
      </c>
      <c r="F85" t="str">
        <v>EDWIN DEAN</v>
      </c>
      <c r="G85" t="str">
        <v xml:space="preserve"> SCHUYLER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RETA</v>
      </c>
      <c r="N85" t="str">
        <v/>
      </c>
      <c r="O85" t="str">
        <v>SOLD</v>
      </c>
      <c r="P85">
        <v>216900</v>
      </c>
      <c r="Q85">
        <v>4012650</v>
      </c>
      <c r="R85">
        <v>109950</v>
      </c>
      <c r="S85" t="str">
        <v/>
      </c>
      <c r="T85">
        <v>106950</v>
      </c>
      <c r="U85">
        <v>1978575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s="1">
        <v>46170</v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>
        <v>607</v>
      </c>
      <c r="AP85" s="1">
        <v>46108</v>
      </c>
      <c r="AQ85" s="1">
        <v>46170</v>
      </c>
      <c r="AR85" t="str">
        <v>RETA</v>
      </c>
      <c r="AS85" t="str">
        <v/>
      </c>
      <c r="AT85" t="str">
        <v>si</v>
      </c>
      <c r="AU85" t="str">
        <v>no</v>
      </c>
      <c r="AV85" t="str">
        <v>no</v>
      </c>
      <c r="AW85" t="str">
        <v>pendiente</v>
      </c>
    </row>
    <row r="86">
      <c r="A86" t="str">
        <v/>
      </c>
      <c r="B86">
        <v>60</v>
      </c>
      <c r="C86">
        <v>608</v>
      </c>
      <c r="D86" t="str">
        <v>USD</v>
      </c>
      <c r="E86" t="str">
        <v/>
      </c>
      <c r="F86" t="str">
        <v>FAIZAL</v>
      </c>
      <c r="G86" t="str">
        <v xml:space="preserve"> DHALLA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RETA OP FIN</v>
      </c>
      <c r="N86" t="str">
        <v/>
      </c>
      <c r="O86" t="str">
        <v>SOLD</v>
      </c>
      <c r="P86">
        <v>216900</v>
      </c>
      <c r="Q86">
        <v>4012650</v>
      </c>
      <c r="R86">
        <v>101749</v>
      </c>
      <c r="S86" t="str">
        <v/>
      </c>
      <c r="T86">
        <v>115151</v>
      </c>
      <c r="U86">
        <v>2130293.5</v>
      </c>
      <c r="V86" t="str">
        <v/>
      </c>
      <c r="W86" t="str">
        <v>CREDITO RETA</v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s="1">
        <v>46170</v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>
        <v>608</v>
      </c>
      <c r="AP86" s="1">
        <v>46108</v>
      </c>
      <c r="AQ86" s="1">
        <v>46170</v>
      </c>
      <c r="AR86" t="str">
        <v>RETA OP FIN</v>
      </c>
      <c r="AS86" t="str">
        <v/>
      </c>
      <c r="AT86" t="str">
        <v>si</v>
      </c>
      <c r="AU86" t="str">
        <v>no</v>
      </c>
      <c r="AV86" t="str">
        <v>no</v>
      </c>
      <c r="AW86" t="str">
        <v>pendiente</v>
      </c>
    </row>
    <row r="87">
      <c r="A87" t="str">
        <v/>
      </c>
      <c r="B87">
        <v>61</v>
      </c>
      <c r="C87">
        <v>609</v>
      </c>
      <c r="D87" t="str">
        <v>USD</v>
      </c>
      <c r="E87" t="str">
        <v/>
      </c>
      <c r="F87" t="str">
        <v>CYNTHIA MARY</v>
      </c>
      <c r="G87" t="str">
        <v xml:space="preserve"> DICKINS COLLIN SMITH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RETA OP FIN</v>
      </c>
      <c r="N87" t="str">
        <v/>
      </c>
      <c r="O87" t="str">
        <v>SOLD</v>
      </c>
      <c r="P87">
        <v>216900</v>
      </c>
      <c r="Q87">
        <v>4012650</v>
      </c>
      <c r="R87">
        <v>86767</v>
      </c>
      <c r="S87" t="str">
        <v/>
      </c>
      <c r="T87">
        <v>130133</v>
      </c>
      <c r="U87">
        <v>2407460.5</v>
      </c>
      <c r="V87" t="str">
        <v/>
      </c>
      <c r="W87" t="str">
        <v>CREDITO RETA</v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s="1">
        <v>46170</v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>
        <v>609</v>
      </c>
      <c r="AP87" s="1">
        <v>46108</v>
      </c>
      <c r="AQ87" s="1">
        <v>46170</v>
      </c>
      <c r="AR87" t="str">
        <v>RETA OP FIN</v>
      </c>
      <c r="AS87" t="str">
        <v/>
      </c>
      <c r="AT87" t="str">
        <v>si</v>
      </c>
      <c r="AU87" t="str">
        <v>no</v>
      </c>
      <c r="AV87" t="str">
        <v>no</v>
      </c>
      <c r="AW87" t="str">
        <v>pendiente</v>
      </c>
    </row>
    <row r="88">
      <c r="A88" t="str">
        <v/>
      </c>
      <c r="B88">
        <v>62</v>
      </c>
      <c r="C88">
        <v>610</v>
      </c>
      <c r="D88" t="str">
        <v>USD</v>
      </c>
      <c r="E88" t="str">
        <v/>
      </c>
      <c r="F88" t="str">
        <v>CRAIG WILLIAM</v>
      </c>
      <c r="G88" t="str">
        <v xml:space="preserve"> BEAL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RETA OP FIN</v>
      </c>
      <c r="N88" t="str">
        <v/>
      </c>
      <c r="O88" t="str">
        <v>SOLD</v>
      </c>
      <c r="P88">
        <v>216900</v>
      </c>
      <c r="Q88">
        <v>4012650</v>
      </c>
      <c r="R88">
        <v>86767</v>
      </c>
      <c r="S88" t="str">
        <v/>
      </c>
      <c r="T88">
        <v>130133</v>
      </c>
      <c r="U88">
        <v>2407460.5</v>
      </c>
      <c r="V88" t="str">
        <v/>
      </c>
      <c r="W88" t="str">
        <v>CREDITO RETA</v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s="1">
        <v>46170</v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>
        <v>610</v>
      </c>
      <c r="AP88" s="1">
        <v>46108</v>
      </c>
      <c r="AQ88" s="1">
        <v>46170</v>
      </c>
      <c r="AR88" t="str">
        <v>RETA OP FIN</v>
      </c>
      <c r="AS88" t="str">
        <v/>
      </c>
      <c r="AT88" t="str">
        <v>si</v>
      </c>
      <c r="AU88" t="str">
        <v>no</v>
      </c>
      <c r="AV88" t="str">
        <v>no</v>
      </c>
      <c r="AW88" t="str">
        <v>pendiente</v>
      </c>
    </row>
    <row r="89">
      <c r="A89" t="str">
        <v/>
      </c>
      <c r="B89">
        <v>63</v>
      </c>
      <c r="C89">
        <v>611</v>
      </c>
      <c r="D89" t="str">
        <v>USD</v>
      </c>
      <c r="E89" t="str">
        <v/>
      </c>
      <c r="F89" t="str">
        <v>LEE SHERRY</v>
      </c>
      <c r="G89" t="str">
        <v xml:space="preserve"> LAUGHMAN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RETA</v>
      </c>
      <c r="N89" t="str">
        <v/>
      </c>
      <c r="O89" t="str">
        <v>SOLD</v>
      </c>
      <c r="P89">
        <v>216900</v>
      </c>
      <c r="Q89">
        <v>4012650</v>
      </c>
      <c r="R89">
        <v>86767</v>
      </c>
      <c r="S89" t="str">
        <v/>
      </c>
      <c r="T89">
        <v>130133</v>
      </c>
      <c r="U89">
        <v>2407460.5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s="1">
        <v>46170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>
        <v>611</v>
      </c>
      <c r="AP89" s="1">
        <v>46108</v>
      </c>
      <c r="AQ89" s="1">
        <v>46170</v>
      </c>
      <c r="AR89" t="str">
        <v>RETA</v>
      </c>
      <c r="AS89" t="str">
        <v/>
      </c>
      <c r="AT89" t="str">
        <v>si</v>
      </c>
      <c r="AU89" t="str">
        <v>no</v>
      </c>
      <c r="AV89" t="str">
        <v>no</v>
      </c>
      <c r="AW89" t="str">
        <v>pendiente</v>
      </c>
    </row>
    <row r="90">
      <c r="A90" t="str">
        <v/>
      </c>
      <c r="B90">
        <v>64</v>
      </c>
      <c r="C90">
        <v>612</v>
      </c>
      <c r="D90" t="str">
        <v>USD</v>
      </c>
      <c r="E90" t="str">
        <v/>
      </c>
      <c r="F90" t="str">
        <v>JOSEPH GERALD</v>
      </c>
      <c r="G90" t="str">
        <v xml:space="preserve"> SPRINGER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RETA OP FIN</v>
      </c>
      <c r="N90" t="str">
        <v/>
      </c>
      <c r="O90" t="str">
        <v>SOLD</v>
      </c>
      <c r="P90">
        <v>216900</v>
      </c>
      <c r="Q90">
        <v>4012650</v>
      </c>
      <c r="R90">
        <v>86767</v>
      </c>
      <c r="S90" t="str">
        <v/>
      </c>
      <c r="T90">
        <v>130133</v>
      </c>
      <c r="U90">
        <v>2407460.5</v>
      </c>
      <c r="V90" t="str">
        <v/>
      </c>
      <c r="W90" t="str">
        <v>CREDITO RETA</v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s="1">
        <v>46170</v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>
        <v>612</v>
      </c>
      <c r="AP90" s="1">
        <v>46108</v>
      </c>
      <c r="AQ90" s="1">
        <v>46170</v>
      </c>
      <c r="AR90" t="str">
        <v>RETA OP FIN</v>
      </c>
      <c r="AS90" t="str">
        <v/>
      </c>
      <c r="AT90" t="str">
        <v>si</v>
      </c>
      <c r="AU90" t="str">
        <v>no</v>
      </c>
      <c r="AV90" t="str">
        <v>no</v>
      </c>
      <c r="AW90" t="str">
        <v>pendiente</v>
      </c>
    </row>
    <row r="91">
      <c r="A91" t="str">
        <v/>
      </c>
      <c r="B91">
        <v>174</v>
      </c>
      <c r="C91">
        <v>613</v>
      </c>
      <c r="D91" t="str">
        <v>MXN</v>
      </c>
      <c r="E91" t="str">
        <v/>
      </c>
      <c r="F91" t="str">
        <v>MANUEL ENRIQUE</v>
      </c>
      <c r="G91" t="str">
        <v xml:space="preserve"> GARCIA </v>
      </c>
      <c r="H91" t="str">
        <v>GARZA</v>
      </c>
      <c r="I91" t="str">
        <v/>
      </c>
      <c r="J91" t="str">
        <v/>
      </c>
      <c r="K91" t="str">
        <v/>
      </c>
      <c r="L91" t="str">
        <v/>
      </c>
      <c r="M91" t="str">
        <v>GENERAL</v>
      </c>
      <c r="N91" t="str">
        <v/>
      </c>
      <c r="O91" t="str">
        <v>SOLD</v>
      </c>
      <c r="P91" t="str">
        <v/>
      </c>
      <c r="Q91">
        <v>9006200</v>
      </c>
      <c r="R91" t="str">
        <v/>
      </c>
      <c r="S91">
        <v>2701860</v>
      </c>
      <c r="T91" t="str">
        <v/>
      </c>
      <c r="U91">
        <v>6304340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s="1">
        <v>46170</v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>
        <v>613</v>
      </c>
      <c r="AP91" s="1">
        <v>46108</v>
      </c>
      <c r="AQ91" s="1">
        <v>46170</v>
      </c>
      <c r="AR91" t="str">
        <v>GENERAL</v>
      </c>
      <c r="AS91" t="str">
        <v/>
      </c>
      <c r="AT91" t="str">
        <v>si</v>
      </c>
      <c r="AU91" t="str">
        <v>no</v>
      </c>
      <c r="AV91" t="str">
        <v>no</v>
      </c>
      <c r="AW91" t="str">
        <v>pendiente</v>
      </c>
    </row>
    <row r="92">
      <c r="A92" t="str">
        <v/>
      </c>
      <c r="B92">
        <v>65</v>
      </c>
      <c r="C92">
        <v>614</v>
      </c>
      <c r="D92" t="str">
        <v>USD</v>
      </c>
      <c r="E92" t="str">
        <v/>
      </c>
      <c r="F92" t="str">
        <v>THOMAS TEOFIL</v>
      </c>
      <c r="G92" t="str">
        <v xml:space="preserve"> HRUSOVSKY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RETA OP FIN</v>
      </c>
      <c r="N92" t="str">
        <v/>
      </c>
      <c r="O92" t="str">
        <v>SOLD</v>
      </c>
      <c r="P92">
        <v>374000</v>
      </c>
      <c r="Q92">
        <v>6919000</v>
      </c>
      <c r="R92">
        <v>133020</v>
      </c>
      <c r="S92" t="str">
        <v/>
      </c>
      <c r="T92">
        <v>240980</v>
      </c>
      <c r="U92">
        <v>4458130</v>
      </c>
      <c r="V92" t="str">
        <v/>
      </c>
      <c r="W92" t="str">
        <v>CREDITO RETA</v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s="1">
        <v>46170</v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>
        <v>614</v>
      </c>
      <c r="AP92" s="1">
        <v>46108</v>
      </c>
      <c r="AQ92" s="1">
        <v>46170</v>
      </c>
      <c r="AR92" t="str">
        <v>RETA OP FIN</v>
      </c>
      <c r="AS92" t="str">
        <v/>
      </c>
      <c r="AT92" t="str">
        <v>si</v>
      </c>
      <c r="AU92" t="str">
        <v>no</v>
      </c>
      <c r="AV92" t="str">
        <v>no</v>
      </c>
      <c r="AW92" t="str">
        <v>pendiente</v>
      </c>
    </row>
    <row r="93">
      <c r="A93" t="str">
        <v/>
      </c>
      <c r="B93">
        <v>66</v>
      </c>
      <c r="C93">
        <v>615</v>
      </c>
      <c r="D93" t="str">
        <v>USD</v>
      </c>
      <c r="E93" t="str">
        <v/>
      </c>
      <c r="F93" t="str">
        <v>MICHAEL DAVIS</v>
      </c>
      <c r="G93" t="str">
        <v xml:space="preserve"> FOX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RETA OP FIN</v>
      </c>
      <c r="N93" t="str">
        <v/>
      </c>
      <c r="O93" t="str">
        <v>SOLD</v>
      </c>
      <c r="P93">
        <v>216900</v>
      </c>
      <c r="Q93">
        <v>4012650</v>
      </c>
      <c r="R93">
        <v>87448</v>
      </c>
      <c r="S93" t="str">
        <v/>
      </c>
      <c r="T93">
        <v>129452</v>
      </c>
      <c r="U93">
        <v>2394862</v>
      </c>
      <c r="V93" t="str">
        <v/>
      </c>
      <c r="W93" t="str">
        <v>CREDITO RETA</v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s="1">
        <v>46170</v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>
        <v>615</v>
      </c>
      <c r="AP93" s="1">
        <v>46108</v>
      </c>
      <c r="AQ93" s="1">
        <v>46170</v>
      </c>
      <c r="AR93" t="str">
        <v>RETA OP FIN</v>
      </c>
      <c r="AS93" t="str">
        <v/>
      </c>
      <c r="AT93" t="str">
        <v>si</v>
      </c>
      <c r="AU93" t="str">
        <v>no</v>
      </c>
      <c r="AV93" t="str">
        <v>no</v>
      </c>
      <c r="AW93" t="str">
        <v>pendiente</v>
      </c>
    </row>
    <row r="94">
      <c r="A94" t="str">
        <v/>
      </c>
      <c r="B94">
        <v>67</v>
      </c>
      <c r="C94">
        <v>616</v>
      </c>
      <c r="D94" t="str">
        <v>USD</v>
      </c>
      <c r="E94" t="str">
        <v/>
      </c>
      <c r="F94" t="str">
        <v>JAYME SALISBURY</v>
      </c>
      <c r="G94" t="str">
        <v xml:space="preserve"> WILSON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RETA OP FIN</v>
      </c>
      <c r="N94" t="str">
        <v/>
      </c>
      <c r="O94" t="str">
        <v>SOLD</v>
      </c>
      <c r="P94">
        <v>216900</v>
      </c>
      <c r="Q94">
        <v>4012650</v>
      </c>
      <c r="R94">
        <v>88450</v>
      </c>
      <c r="S94" t="str">
        <v/>
      </c>
      <c r="T94">
        <v>128450</v>
      </c>
      <c r="U94">
        <v>2376325</v>
      </c>
      <c r="V94" t="str">
        <v/>
      </c>
      <c r="W94" t="str">
        <v>CREDITO RETA</v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s="1">
        <v>46170</v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>
        <v>616</v>
      </c>
      <c r="AP94" s="1">
        <v>46108</v>
      </c>
      <c r="AQ94" s="1">
        <v>46170</v>
      </c>
      <c r="AR94" t="str">
        <v>RETA OP FIN</v>
      </c>
      <c r="AS94" t="str">
        <v/>
      </c>
      <c r="AT94" t="str">
        <v>si</v>
      </c>
      <c r="AU94" t="str">
        <v>no</v>
      </c>
      <c r="AV94" t="str">
        <v>no</v>
      </c>
      <c r="AW94" t="str">
        <v>pendiente</v>
      </c>
    </row>
    <row r="95">
      <c r="A95" t="str">
        <v/>
      </c>
      <c r="B95">
        <v>68</v>
      </c>
      <c r="C95">
        <v>617</v>
      </c>
      <c r="D95" t="str">
        <v>USD</v>
      </c>
      <c r="E95" t="str">
        <v/>
      </c>
      <c r="F95" t="str">
        <v>KENT MARSHALL</v>
      </c>
      <c r="G95" t="str">
        <v xml:space="preserve"> WHITE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RETA OP FIN</v>
      </c>
      <c r="N95" t="str">
        <v/>
      </c>
      <c r="O95" t="str">
        <v>SOLD</v>
      </c>
      <c r="P95">
        <v>216900</v>
      </c>
      <c r="Q95">
        <v>4012650</v>
      </c>
      <c r="R95">
        <v>216400</v>
      </c>
      <c r="S95" t="str">
        <v/>
      </c>
      <c r="T95">
        <v>500</v>
      </c>
      <c r="U95">
        <v>9250</v>
      </c>
      <c r="V95" t="str">
        <v/>
      </c>
      <c r="W95" t="str">
        <v>CREDITO RETA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s="1">
        <v>46170</v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>
        <v>617</v>
      </c>
      <c r="AP95" s="1">
        <v>46108</v>
      </c>
      <c r="AQ95" s="1">
        <v>46170</v>
      </c>
      <c r="AR95" t="str">
        <v>RETA OP FIN</v>
      </c>
      <c r="AS95" t="str">
        <v>PAGADO</v>
      </c>
      <c r="AT95" t="str">
        <v>si</v>
      </c>
      <c r="AU95" t="str">
        <v>no</v>
      </c>
      <c r="AV95" t="str">
        <v>no</v>
      </c>
      <c r="AW95" t="str">
        <v>pendiente</v>
      </c>
    </row>
    <row r="96">
      <c r="A96" t="str">
        <v/>
      </c>
      <c r="B96">
        <v>69</v>
      </c>
      <c r="C96">
        <v>701</v>
      </c>
      <c r="D96" t="str">
        <v>USD</v>
      </c>
      <c r="E96" t="str">
        <v/>
      </c>
      <c r="F96" t="str">
        <v>STEVEN TODD</v>
      </c>
      <c r="G96" t="str">
        <v xml:space="preserve"> WINGER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RETA OP FIN</v>
      </c>
      <c r="N96" t="str">
        <v/>
      </c>
      <c r="O96" t="str">
        <v>SOLD</v>
      </c>
      <c r="P96">
        <v>223900</v>
      </c>
      <c r="Q96">
        <v>4142150</v>
      </c>
      <c r="R96">
        <v>111950</v>
      </c>
      <c r="S96" t="str">
        <v/>
      </c>
      <c r="T96">
        <v>111950</v>
      </c>
      <c r="U96">
        <v>2071075</v>
      </c>
      <c r="V96" t="str">
        <v/>
      </c>
      <c r="W96" t="str">
        <v>CREDITO RETA</v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s="1">
        <v>46211</v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>
        <v>701</v>
      </c>
      <c r="AP96" s="1">
        <v>46183</v>
      </c>
      <c r="AQ96" s="1">
        <v>46211</v>
      </c>
      <c r="AR96" t="str">
        <v>RETA OP FIN</v>
      </c>
      <c r="AS96" t="str">
        <v/>
      </c>
      <c r="AT96" t="str">
        <v>si</v>
      </c>
      <c r="AU96" t="str">
        <v>no</v>
      </c>
      <c r="AV96" t="str">
        <v>no</v>
      </c>
      <c r="AW96" t="str">
        <v>pendiente</v>
      </c>
    </row>
    <row r="97">
      <c r="A97" t="str">
        <v/>
      </c>
      <c r="B97">
        <v>70</v>
      </c>
      <c r="C97">
        <v>702</v>
      </c>
      <c r="D97" t="str">
        <v>USD</v>
      </c>
      <c r="E97" t="str">
        <v/>
      </c>
      <c r="F97" t="str">
        <v>JAMES DONALD</v>
      </c>
      <c r="G97" t="str">
        <v xml:space="preserve"> SLIPSAGER  II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RETA OP FIN</v>
      </c>
      <c r="N97" t="str">
        <v/>
      </c>
      <c r="O97" t="str">
        <v>SOLD</v>
      </c>
      <c r="P97">
        <v>223900</v>
      </c>
      <c r="Q97">
        <v>4142150</v>
      </c>
      <c r="R97">
        <v>97110</v>
      </c>
      <c r="S97" t="str">
        <v/>
      </c>
      <c r="T97">
        <v>126790</v>
      </c>
      <c r="U97">
        <v>2345615</v>
      </c>
      <c r="V97" t="str">
        <v/>
      </c>
      <c r="W97" t="str">
        <v>CREDITO RETA</v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s="1">
        <v>46211</v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>
        <v>702</v>
      </c>
      <c r="AP97" s="1">
        <v>46183</v>
      </c>
      <c r="AQ97" s="1">
        <v>46211</v>
      </c>
      <c r="AR97" t="str">
        <v>RETA OP FIN</v>
      </c>
      <c r="AS97" t="str">
        <v/>
      </c>
      <c r="AT97" t="str">
        <v>si</v>
      </c>
      <c r="AU97" t="str">
        <v>no</v>
      </c>
      <c r="AV97" t="str">
        <v>no</v>
      </c>
      <c r="AW97" t="str">
        <v>pendiente</v>
      </c>
    </row>
    <row r="98">
      <c r="A98" t="str">
        <v/>
      </c>
      <c r="B98">
        <v>71</v>
      </c>
      <c r="C98">
        <v>703</v>
      </c>
      <c r="D98" t="str">
        <v>USD</v>
      </c>
      <c r="E98" t="str">
        <v/>
      </c>
      <c r="F98" t="str">
        <v>ALEXANDER</v>
      </c>
      <c r="G98" t="str">
        <v xml:space="preserve"> GREGORY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RETA OP FIN</v>
      </c>
      <c r="N98" t="str">
        <v/>
      </c>
      <c r="O98" t="str">
        <v>SOLD</v>
      </c>
      <c r="P98">
        <v>223900</v>
      </c>
      <c r="Q98">
        <v>4142150</v>
      </c>
      <c r="R98">
        <v>112050</v>
      </c>
      <c r="S98" t="str">
        <v/>
      </c>
      <c r="T98">
        <v>111850</v>
      </c>
      <c r="U98">
        <v>2069225</v>
      </c>
      <c r="V98" t="str">
        <v/>
      </c>
      <c r="W98" t="str">
        <v>CREDITO RETA</v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s="1">
        <v>46211</v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>
        <v>703</v>
      </c>
      <c r="AP98" s="1">
        <v>46183</v>
      </c>
      <c r="AQ98" s="1">
        <v>46211</v>
      </c>
      <c r="AR98" t="str">
        <v>RETA OP FIN</v>
      </c>
      <c r="AS98" t="str">
        <v/>
      </c>
      <c r="AT98" t="str">
        <v>si</v>
      </c>
      <c r="AU98" t="str">
        <v>no</v>
      </c>
      <c r="AV98" t="str">
        <v>no</v>
      </c>
      <c r="AW98" t="str">
        <v>pendiente</v>
      </c>
    </row>
    <row r="99">
      <c r="A99" t="str">
        <v/>
      </c>
      <c r="B99">
        <v>175</v>
      </c>
      <c r="C99">
        <v>704</v>
      </c>
      <c r="D99" t="str">
        <v>MXN</v>
      </c>
      <c r="E99" t="str">
        <v/>
      </c>
      <c r="F99" t="str">
        <v xml:space="preserve">STEPHEN FOLCKER </v>
      </c>
      <c r="G99" t="str">
        <v xml:space="preserve"> BOULAY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GENERAL</v>
      </c>
      <c r="N99" t="str">
        <v/>
      </c>
      <c r="O99" t="str">
        <v>SOLD</v>
      </c>
      <c r="P99" t="str">
        <v/>
      </c>
      <c r="Q99">
        <v>10700000</v>
      </c>
      <c r="R99" t="str">
        <v/>
      </c>
      <c r="S99">
        <v>8586216</v>
      </c>
      <c r="T99" t="str">
        <v/>
      </c>
      <c r="U99">
        <v>2113784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s="1">
        <v>46211</v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>
        <v>704</v>
      </c>
      <c r="AP99" s="1">
        <v>46183</v>
      </c>
      <c r="AQ99" s="1">
        <v>46211</v>
      </c>
      <c r="AR99" t="str">
        <v>GENERAL</v>
      </c>
      <c r="AS99" t="str">
        <v/>
      </c>
      <c r="AT99" t="str">
        <v>si</v>
      </c>
      <c r="AU99" t="str">
        <v>no</v>
      </c>
      <c r="AV99" t="str">
        <v>no</v>
      </c>
      <c r="AW99" t="str">
        <v>pendiente</v>
      </c>
    </row>
    <row r="100">
      <c r="A100" t="str">
        <v/>
      </c>
      <c r="B100">
        <v>176</v>
      </c>
      <c r="C100">
        <v>705</v>
      </c>
      <c r="D100" t="str">
        <v>MXN</v>
      </c>
      <c r="E100" t="str">
        <v/>
      </c>
      <c r="F100" t="str">
        <v>JAIME EDUARDO</v>
      </c>
      <c r="G100" t="str">
        <v xml:space="preserve"> GARZA</v>
      </c>
      <c r="H100" t="str">
        <v>HERNANDEZ</v>
      </c>
      <c r="I100" t="str">
        <v/>
      </c>
      <c r="J100" t="str">
        <v/>
      </c>
      <c r="K100" t="str">
        <v/>
      </c>
      <c r="L100" t="str">
        <v/>
      </c>
      <c r="M100" t="str">
        <v>GENERAL</v>
      </c>
      <c r="N100" t="str">
        <v/>
      </c>
      <c r="O100" t="str">
        <v>SOLD</v>
      </c>
      <c r="P100" t="str">
        <v/>
      </c>
      <c r="Q100">
        <v>9025000</v>
      </c>
      <c r="R100" t="str">
        <v/>
      </c>
      <c r="S100">
        <v>7220000</v>
      </c>
      <c r="T100" t="str">
        <v/>
      </c>
      <c r="U100">
        <v>1805000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s="1">
        <v>46211</v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>
        <v>705</v>
      </c>
      <c r="AP100" s="1">
        <v>46183</v>
      </c>
      <c r="AQ100" s="1">
        <v>46211</v>
      </c>
      <c r="AR100" t="str">
        <v>GENERAL</v>
      </c>
      <c r="AS100" t="str">
        <v/>
      </c>
      <c r="AT100" t="str">
        <v>si</v>
      </c>
      <c r="AU100" t="str">
        <v>no</v>
      </c>
      <c r="AV100" t="str">
        <v>no</v>
      </c>
      <c r="AW100" t="str">
        <v>pendiente</v>
      </c>
    </row>
    <row r="101">
      <c r="A101" t="str">
        <v/>
      </c>
      <c r="B101">
        <v>72</v>
      </c>
      <c r="C101">
        <v>706</v>
      </c>
      <c r="D101" t="str">
        <v>USD</v>
      </c>
      <c r="E101" t="str">
        <v/>
      </c>
      <c r="F101" t="str">
        <v>BENJIMAN DWAYNE</v>
      </c>
      <c r="G101" t="str">
        <v xml:space="preserve"> READ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RETA OP FIN</v>
      </c>
      <c r="N101" t="str">
        <v/>
      </c>
      <c r="O101" t="str">
        <v>SOLD</v>
      </c>
      <c r="P101">
        <v>223900</v>
      </c>
      <c r="Q101">
        <v>4142150</v>
      </c>
      <c r="R101">
        <v>89571</v>
      </c>
      <c r="S101" t="str">
        <v/>
      </c>
      <c r="T101">
        <v>134329</v>
      </c>
      <c r="U101">
        <v>2485086.5</v>
      </c>
      <c r="V101" t="str">
        <v/>
      </c>
      <c r="W101" t="str">
        <v>CREDITO RETA</v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s="1">
        <v>46211</v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>
        <v>706</v>
      </c>
      <c r="AP101" s="1">
        <v>46183</v>
      </c>
      <c r="AQ101" s="1">
        <v>46211</v>
      </c>
      <c r="AR101" t="str">
        <v>RETA OP FIN</v>
      </c>
      <c r="AS101" t="str">
        <v/>
      </c>
      <c r="AT101" t="str">
        <v>si</v>
      </c>
      <c r="AU101" t="str">
        <v>no</v>
      </c>
      <c r="AV101" t="str">
        <v>no</v>
      </c>
      <c r="AW101" t="str">
        <v>pendiente</v>
      </c>
    </row>
    <row r="102">
      <c r="A102" t="str">
        <v/>
      </c>
      <c r="B102">
        <v>73</v>
      </c>
      <c r="C102">
        <v>707</v>
      </c>
      <c r="D102" t="str">
        <v>USD</v>
      </c>
      <c r="E102" t="str">
        <v/>
      </c>
      <c r="F102" t="str">
        <v>LAURA IRENE</v>
      </c>
      <c r="G102" t="str">
        <v xml:space="preserve"> PAUL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RETA OP FIN</v>
      </c>
      <c r="N102" t="str">
        <v/>
      </c>
      <c r="O102" t="str">
        <v>SOLD</v>
      </c>
      <c r="P102">
        <v>223900</v>
      </c>
      <c r="Q102">
        <v>4142150</v>
      </c>
      <c r="R102">
        <v>111950</v>
      </c>
      <c r="S102" t="str">
        <v/>
      </c>
      <c r="T102">
        <v>111950</v>
      </c>
      <c r="U102">
        <v>2071075</v>
      </c>
      <c r="V102" t="str">
        <v/>
      </c>
      <c r="W102" t="str">
        <v>CREDITO RETA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s="1">
        <v>46211</v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>
        <v>707</v>
      </c>
      <c r="AP102" s="1">
        <v>46183</v>
      </c>
      <c r="AQ102" s="1">
        <v>46211</v>
      </c>
      <c r="AR102" t="str">
        <v>RETA OP FIN</v>
      </c>
      <c r="AS102" t="str">
        <v/>
      </c>
      <c r="AT102" t="str">
        <v>si</v>
      </c>
      <c r="AU102" t="str">
        <v>no</v>
      </c>
      <c r="AV102" t="str">
        <v>no</v>
      </c>
      <c r="AW102" t="str">
        <v>pendiente</v>
      </c>
    </row>
    <row r="103">
      <c r="A103" t="str">
        <v/>
      </c>
      <c r="B103">
        <v>74</v>
      </c>
      <c r="C103">
        <v>708</v>
      </c>
      <c r="D103" t="str">
        <v>USD</v>
      </c>
      <c r="E103" t="str">
        <v/>
      </c>
      <c r="F103" t="str">
        <v xml:space="preserve">JAMES CLARK </v>
      </c>
      <c r="G103" t="str">
        <v xml:space="preserve"> PLEXICO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RETA OP FIN</v>
      </c>
      <c r="N103" t="str">
        <v/>
      </c>
      <c r="O103" t="str">
        <v>SOLD</v>
      </c>
      <c r="P103">
        <v>223900</v>
      </c>
      <c r="Q103">
        <v>4142150</v>
      </c>
      <c r="R103">
        <v>111950.02</v>
      </c>
      <c r="S103" t="str">
        <v/>
      </c>
      <c r="T103">
        <v>111949.98</v>
      </c>
      <c r="U103">
        <v>2071074.63</v>
      </c>
      <c r="V103" t="str">
        <v/>
      </c>
      <c r="W103" t="str">
        <v>CREDITO RETA</v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s="1">
        <v>46211</v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>
        <v>708</v>
      </c>
      <c r="AP103" s="1">
        <v>46183</v>
      </c>
      <c r="AQ103" s="1">
        <v>46211</v>
      </c>
      <c r="AR103" t="str">
        <v>RETA OP FIN</v>
      </c>
      <c r="AS103" t="str">
        <v/>
      </c>
      <c r="AT103" t="str">
        <v>si</v>
      </c>
      <c r="AU103" t="str">
        <v>no</v>
      </c>
      <c r="AV103" t="str">
        <v>no</v>
      </c>
      <c r="AW103" t="str">
        <v>pendiente</v>
      </c>
    </row>
    <row r="104">
      <c r="A104" t="str">
        <v/>
      </c>
      <c r="B104">
        <v>75</v>
      </c>
      <c r="C104">
        <v>709</v>
      </c>
      <c r="D104" t="str">
        <v>USD</v>
      </c>
      <c r="E104" t="str">
        <v/>
      </c>
      <c r="F104" t="str">
        <v>TROY JAMES</v>
      </c>
      <c r="G104" t="str">
        <v xml:space="preserve"> LETSCHE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RETA</v>
      </c>
      <c r="N104" t="str">
        <v/>
      </c>
      <c r="O104" t="str">
        <v>SOLD</v>
      </c>
      <c r="P104">
        <v>223900</v>
      </c>
      <c r="Q104">
        <v>4142150</v>
      </c>
      <c r="R104">
        <v>89571</v>
      </c>
      <c r="S104" t="str">
        <v/>
      </c>
      <c r="T104">
        <v>134329</v>
      </c>
      <c r="U104">
        <v>2485086.5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s="1">
        <v>46211</v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>
        <v>709</v>
      </c>
      <c r="AP104" s="1">
        <v>46183</v>
      </c>
      <c r="AQ104" s="1">
        <v>46211</v>
      </c>
      <c r="AR104" t="str">
        <v>RETA</v>
      </c>
      <c r="AS104" t="str">
        <v/>
      </c>
      <c r="AT104" t="str">
        <v>si</v>
      </c>
      <c r="AU104" t="str">
        <v>no</v>
      </c>
      <c r="AV104" t="str">
        <v>no</v>
      </c>
      <c r="AW104" t="str">
        <v>pendiente</v>
      </c>
    </row>
    <row r="105">
      <c r="A105" t="str">
        <v/>
      </c>
      <c r="B105">
        <v>76</v>
      </c>
      <c r="C105">
        <v>710</v>
      </c>
      <c r="D105" t="str">
        <v>USD</v>
      </c>
      <c r="E105" t="str">
        <v/>
      </c>
      <c r="F105" t="str">
        <v>JANA</v>
      </c>
      <c r="G105" t="str">
        <v xml:space="preserve"> HAMMOND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RETA OP FIN</v>
      </c>
      <c r="N105" t="str">
        <v/>
      </c>
      <c r="O105" t="str">
        <v>SOLD</v>
      </c>
      <c r="P105">
        <v>223900</v>
      </c>
      <c r="Q105">
        <v>4142150</v>
      </c>
      <c r="R105">
        <v>89571</v>
      </c>
      <c r="S105" t="str">
        <v/>
      </c>
      <c r="T105">
        <v>134329</v>
      </c>
      <c r="U105">
        <v>2485086.5</v>
      </c>
      <c r="V105" t="str">
        <v/>
      </c>
      <c r="W105" t="str">
        <v>CREDITO RETA</v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s="1">
        <v>46211</v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>
        <v>710</v>
      </c>
      <c r="AP105" s="1">
        <v>46183</v>
      </c>
      <c r="AQ105" s="1">
        <v>46211</v>
      </c>
      <c r="AR105" t="str">
        <v>RETA OP FIN</v>
      </c>
      <c r="AS105" t="str">
        <v/>
      </c>
      <c r="AT105" t="str">
        <v>si</v>
      </c>
      <c r="AU105" t="str">
        <v>no</v>
      </c>
      <c r="AV105" t="str">
        <v>no</v>
      </c>
      <c r="AW105" t="str">
        <v>pendiente</v>
      </c>
    </row>
    <row r="106">
      <c r="A106" t="str">
        <v/>
      </c>
      <c r="B106">
        <v>177</v>
      </c>
      <c r="C106">
        <v>711</v>
      </c>
      <c r="D106" t="str">
        <v>MXN</v>
      </c>
      <c r="E106" t="str">
        <v/>
      </c>
      <c r="F106" t="str">
        <v>RAFAEL ALEJANDRO</v>
      </c>
      <c r="G106" t="str">
        <v xml:space="preserve"> VILLALOBOS</v>
      </c>
      <c r="H106" t="str">
        <v>REGUEIRA</v>
      </c>
      <c r="I106" t="str">
        <v/>
      </c>
      <c r="J106" t="str">
        <v/>
      </c>
      <c r="K106" t="str">
        <v/>
      </c>
      <c r="L106" t="str">
        <v/>
      </c>
      <c r="M106" t="str">
        <v>GENERAL</v>
      </c>
      <c r="N106" t="str">
        <v/>
      </c>
      <c r="O106" t="str">
        <v>SOLD</v>
      </c>
      <c r="P106" t="str">
        <v/>
      </c>
      <c r="Q106">
        <v>8500000</v>
      </c>
      <c r="R106" t="str">
        <v/>
      </c>
      <c r="S106">
        <v>3738000</v>
      </c>
      <c r="T106" t="str">
        <v/>
      </c>
      <c r="U106">
        <v>4762000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s="1">
        <v>46211</v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>
        <v>711</v>
      </c>
      <c r="AP106" s="1">
        <v>46183</v>
      </c>
      <c r="AQ106" s="1">
        <v>46211</v>
      </c>
      <c r="AR106" t="str">
        <v>GENERAL</v>
      </c>
      <c r="AS106" t="str">
        <v/>
      </c>
      <c r="AT106" t="str">
        <v>si</v>
      </c>
      <c r="AU106" t="str">
        <v>no</v>
      </c>
      <c r="AV106" t="str">
        <v>no</v>
      </c>
      <c r="AW106" t="str">
        <v>pendiente</v>
      </c>
    </row>
    <row r="107">
      <c r="A107" t="str">
        <v/>
      </c>
      <c r="B107">
        <v>77</v>
      </c>
      <c r="C107">
        <v>712</v>
      </c>
      <c r="D107" t="str">
        <v>USD</v>
      </c>
      <c r="E107" t="str">
        <v/>
      </c>
      <c r="F107" t="str">
        <v>MARK DOUGLAS</v>
      </c>
      <c r="G107" t="str">
        <v xml:space="preserve"> HUNTER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RETA</v>
      </c>
      <c r="N107" t="str">
        <v/>
      </c>
      <c r="O107" t="str">
        <v>SOLD</v>
      </c>
      <c r="P107">
        <v>223900</v>
      </c>
      <c r="Q107">
        <v>4142150</v>
      </c>
      <c r="R107">
        <v>89571</v>
      </c>
      <c r="S107" t="str">
        <v/>
      </c>
      <c r="T107">
        <v>134329</v>
      </c>
      <c r="U107">
        <v>2485086.5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s="1">
        <v>46211</v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>
        <v>712</v>
      </c>
      <c r="AP107" s="1">
        <v>46183</v>
      </c>
      <c r="AQ107" s="1">
        <v>46211</v>
      </c>
      <c r="AR107" t="str">
        <v>RETA</v>
      </c>
      <c r="AS107" t="str">
        <v/>
      </c>
      <c r="AT107" t="str">
        <v>si</v>
      </c>
      <c r="AU107" t="str">
        <v>no</v>
      </c>
      <c r="AV107" t="str">
        <v>no</v>
      </c>
      <c r="AW107" t="str">
        <v>pendiente</v>
      </c>
    </row>
    <row r="108">
      <c r="A108" t="str">
        <v/>
      </c>
      <c r="B108">
        <v>178</v>
      </c>
      <c r="C108">
        <v>713</v>
      </c>
      <c r="D108" t="str">
        <v>MXN</v>
      </c>
      <c r="E108" t="str">
        <v/>
      </c>
      <c r="F108" t="str">
        <v>ALEJANDRO ANATOLI</v>
      </c>
      <c r="G108" t="str">
        <v xml:space="preserve"> SALDAÃ‘A</v>
      </c>
      <c r="H108" t="str">
        <v>MAGALLANES</v>
      </c>
      <c r="I108" t="str">
        <v/>
      </c>
      <c r="J108" t="str">
        <v/>
      </c>
      <c r="K108" t="str">
        <v/>
      </c>
      <c r="L108" t="str">
        <v/>
      </c>
      <c r="M108" t="str">
        <v>GENERAL</v>
      </c>
      <c r="N108" t="str">
        <v/>
      </c>
      <c r="O108" t="str">
        <v>SOLD</v>
      </c>
      <c r="P108" t="str">
        <v/>
      </c>
      <c r="Q108">
        <v>9568700</v>
      </c>
      <c r="R108" t="str">
        <v/>
      </c>
      <c r="S108">
        <v>6868609.99</v>
      </c>
      <c r="T108" t="str">
        <v/>
      </c>
      <c r="U108">
        <v>2700090.01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s="1">
        <v>46211</v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>
        <v>713</v>
      </c>
      <c r="AP108" s="1">
        <v>46183</v>
      </c>
      <c r="AQ108" s="1">
        <v>46211</v>
      </c>
      <c r="AR108" t="str">
        <v>GENERAL</v>
      </c>
      <c r="AS108" t="str">
        <v/>
      </c>
      <c r="AT108" t="str">
        <v>si</v>
      </c>
      <c r="AU108" t="str">
        <v>no</v>
      </c>
      <c r="AV108" t="str">
        <v>no</v>
      </c>
      <c r="AW108" t="str">
        <v>pendiente</v>
      </c>
    </row>
    <row r="109">
      <c r="A109" t="str">
        <v/>
      </c>
      <c r="B109">
        <v>78</v>
      </c>
      <c r="C109">
        <v>714</v>
      </c>
      <c r="D109" t="str">
        <v>USD</v>
      </c>
      <c r="E109" t="str">
        <v/>
      </c>
      <c r="F109" t="str">
        <v>MARIO</v>
      </c>
      <c r="G109" t="str">
        <v xml:space="preserve"> BESSETTE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RETA</v>
      </c>
      <c r="N109" t="str">
        <v/>
      </c>
      <c r="O109" t="str">
        <v>SOLD</v>
      </c>
      <c r="P109">
        <v>377500</v>
      </c>
      <c r="Q109">
        <v>6983750</v>
      </c>
      <c r="R109">
        <v>133720</v>
      </c>
      <c r="S109" t="str">
        <v/>
      </c>
      <c r="T109">
        <v>243780</v>
      </c>
      <c r="U109">
        <v>4509930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s="1">
        <v>46211</v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>
        <v>714</v>
      </c>
      <c r="AP109" s="1">
        <v>46183</v>
      </c>
      <c r="AQ109" s="1">
        <v>46211</v>
      </c>
      <c r="AR109" t="str">
        <v>RETA</v>
      </c>
      <c r="AS109" t="str">
        <v/>
      </c>
      <c r="AT109" t="str">
        <v>si</v>
      </c>
      <c r="AU109" t="str">
        <v>no</v>
      </c>
      <c r="AV109" t="str">
        <v>no</v>
      </c>
      <c r="AW109" t="str">
        <v>pendiente</v>
      </c>
    </row>
    <row r="110">
      <c r="A110" t="str">
        <v/>
      </c>
      <c r="B110">
        <v>79</v>
      </c>
      <c r="C110">
        <v>715</v>
      </c>
      <c r="D110" t="str">
        <v>USD</v>
      </c>
      <c r="E110" t="str">
        <v/>
      </c>
      <c r="F110" t="str">
        <v>PATRICIA DOLORES</v>
      </c>
      <c r="G110" t="str">
        <v xml:space="preserve"> O'CONNELL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RETA OP FIN</v>
      </c>
      <c r="N110" t="str">
        <v/>
      </c>
      <c r="O110" t="str">
        <v>SOLD</v>
      </c>
      <c r="P110">
        <v>223900</v>
      </c>
      <c r="Q110">
        <v>4142150</v>
      </c>
      <c r="R110">
        <v>111950</v>
      </c>
      <c r="S110" t="str">
        <v/>
      </c>
      <c r="T110">
        <v>111950</v>
      </c>
      <c r="U110">
        <v>2071075</v>
      </c>
      <c r="V110" t="str">
        <v/>
      </c>
      <c r="W110" t="str">
        <v>CREDITO RETA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s="1">
        <v>46211</v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>
        <v>715</v>
      </c>
      <c r="AP110" s="1">
        <v>46183</v>
      </c>
      <c r="AQ110" s="1">
        <v>46211</v>
      </c>
      <c r="AR110" t="str">
        <v>RETA OP FIN</v>
      </c>
      <c r="AS110" t="str">
        <v/>
      </c>
      <c r="AT110" t="str">
        <v>si</v>
      </c>
      <c r="AU110" t="str">
        <v>no</v>
      </c>
      <c r="AV110" t="str">
        <v>no</v>
      </c>
      <c r="AW110" t="str">
        <v>pendiente</v>
      </c>
    </row>
    <row r="111">
      <c r="A111" t="str">
        <v/>
      </c>
      <c r="B111">
        <v>80</v>
      </c>
      <c r="C111">
        <v>716</v>
      </c>
      <c r="D111" t="str">
        <v>USD</v>
      </c>
      <c r="E111" t="str">
        <v/>
      </c>
      <c r="F111" t="str">
        <v>MARY MEI - LING</v>
      </c>
      <c r="G111" t="str">
        <v xml:space="preserve"> LIN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RETA OP FIN</v>
      </c>
      <c r="N111" t="str">
        <v/>
      </c>
      <c r="O111" t="str">
        <v>SOLD</v>
      </c>
      <c r="P111">
        <v>223900</v>
      </c>
      <c r="Q111">
        <v>4142150</v>
      </c>
      <c r="R111">
        <v>89571</v>
      </c>
      <c r="S111" t="str">
        <v/>
      </c>
      <c r="T111">
        <v>134329</v>
      </c>
      <c r="U111">
        <v>2485086.5</v>
      </c>
      <c r="V111" t="str">
        <v/>
      </c>
      <c r="W111" t="str">
        <v>CREDITO RETA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s="1">
        <v>46211</v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>
        <v>716</v>
      </c>
      <c r="AP111" s="1">
        <v>46183</v>
      </c>
      <c r="AQ111" s="1">
        <v>46211</v>
      </c>
      <c r="AR111" t="str">
        <v>RETA OP FIN</v>
      </c>
      <c r="AS111" t="str">
        <v/>
      </c>
      <c r="AT111" t="str">
        <v>si</v>
      </c>
      <c r="AU111" t="str">
        <v>no</v>
      </c>
      <c r="AV111" t="str">
        <v>no</v>
      </c>
      <c r="AW111" t="str">
        <v>pendiente</v>
      </c>
    </row>
    <row r="112">
      <c r="A112" t="str">
        <v/>
      </c>
      <c r="B112">
        <v>81</v>
      </c>
      <c r="C112">
        <v>717</v>
      </c>
      <c r="D112" t="str">
        <v>USD</v>
      </c>
      <c r="E112" t="str">
        <v/>
      </c>
      <c r="F112" t="str">
        <v>LARRY SMOND</v>
      </c>
      <c r="G112" t="str">
        <v xml:space="preserve"> DOUCHAND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RETA OP FIN</v>
      </c>
      <c r="N112" t="str">
        <v/>
      </c>
      <c r="O112" t="str">
        <v>SOLD</v>
      </c>
      <c r="P112">
        <v>223900</v>
      </c>
      <c r="Q112">
        <v>4142150</v>
      </c>
      <c r="R112">
        <v>89571</v>
      </c>
      <c r="S112" t="str">
        <v/>
      </c>
      <c r="T112">
        <v>134329</v>
      </c>
      <c r="U112">
        <v>2485086.5</v>
      </c>
      <c r="V112" t="str">
        <v/>
      </c>
      <c r="W112" t="str">
        <v>CREDITO RETA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s="1">
        <v>46211</v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>
        <v>717</v>
      </c>
      <c r="AP112" s="1">
        <v>46183</v>
      </c>
      <c r="AQ112" s="1">
        <v>46211</v>
      </c>
      <c r="AR112" t="str">
        <v>RETA OP FIN</v>
      </c>
      <c r="AS112" t="str">
        <v/>
      </c>
      <c r="AT112" t="str">
        <v>si</v>
      </c>
      <c r="AU112" t="str">
        <v>no</v>
      </c>
      <c r="AV112" t="str">
        <v>no</v>
      </c>
      <c r="AW112" t="str">
        <v>pendiente</v>
      </c>
    </row>
    <row r="113">
      <c r="A113" t="str">
        <v/>
      </c>
      <c r="B113">
        <v>179</v>
      </c>
      <c r="C113">
        <v>801</v>
      </c>
      <c r="D113" t="str">
        <v>MXN</v>
      </c>
      <c r="E113" t="str">
        <v/>
      </c>
      <c r="F113" t="str">
        <v>JOSE GERARDO</v>
      </c>
      <c r="G113" t="str">
        <v xml:space="preserve"> RAMAYO</v>
      </c>
      <c r="H113" t="str">
        <v>MARRUFO</v>
      </c>
      <c r="I113" t="str">
        <v/>
      </c>
      <c r="J113" t="str">
        <v/>
      </c>
      <c r="K113" t="str">
        <v/>
      </c>
      <c r="L113" t="str">
        <v/>
      </c>
      <c r="M113" t="str">
        <v>GENERAL</v>
      </c>
      <c r="N113" t="str">
        <v/>
      </c>
      <c r="O113" t="str">
        <v>SOLD</v>
      </c>
      <c r="P113" t="str">
        <v/>
      </c>
      <c r="Q113">
        <v>6023700</v>
      </c>
      <c r="R113" t="str">
        <v/>
      </c>
      <c r="S113">
        <v>6023700</v>
      </c>
      <c r="T113" t="str">
        <v/>
      </c>
      <c r="U113">
        <v>0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s="1">
        <v>46225</v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>
        <v>801</v>
      </c>
      <c r="AP113" s="1">
        <v>46166</v>
      </c>
      <c r="AQ113" s="1">
        <v>46225</v>
      </c>
      <c r="AR113" t="str">
        <v>GENERAL</v>
      </c>
      <c r="AS113" t="str">
        <v>PAGADO</v>
      </c>
      <c r="AT113" t="str">
        <v>si</v>
      </c>
      <c r="AU113" t="str">
        <v>no</v>
      </c>
      <c r="AV113" t="str">
        <v>no</v>
      </c>
      <c r="AW113" t="str">
        <v>pendiente</v>
      </c>
    </row>
    <row r="114">
      <c r="A114" t="str">
        <v/>
      </c>
      <c r="B114">
        <v>82</v>
      </c>
      <c r="C114">
        <v>802</v>
      </c>
      <c r="D114" t="str">
        <v>USD</v>
      </c>
      <c r="E114" t="str">
        <v/>
      </c>
      <c r="F114" t="str">
        <v>JAMES MICHAEL</v>
      </c>
      <c r="G114" t="str">
        <v xml:space="preserve"> MALONE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RETA OP FIN</v>
      </c>
      <c r="N114" t="str">
        <v/>
      </c>
      <c r="O114" t="str">
        <v>SOLD</v>
      </c>
      <c r="P114">
        <v>318600</v>
      </c>
      <c r="Q114">
        <v>5894100</v>
      </c>
      <c r="R114">
        <v>318600</v>
      </c>
      <c r="S114" t="str">
        <v/>
      </c>
      <c r="T114">
        <v>0</v>
      </c>
      <c r="U114">
        <v>0</v>
      </c>
      <c r="V114" t="str">
        <v/>
      </c>
      <c r="W114" t="str">
        <v>CREDITO RETA</v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s="1">
        <v>46225</v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>
        <v>802</v>
      </c>
      <c r="AP114" s="1">
        <v>46166</v>
      </c>
      <c r="AQ114" s="1">
        <v>46225</v>
      </c>
      <c r="AR114" t="str">
        <v>RETA OP FIN</v>
      </c>
      <c r="AS114" t="str">
        <v>PAGADO</v>
      </c>
      <c r="AT114" t="str">
        <v>si</v>
      </c>
      <c r="AU114" t="str">
        <v>no</v>
      </c>
      <c r="AV114" t="str">
        <v>no</v>
      </c>
      <c r="AW114" t="str">
        <v>pendiente</v>
      </c>
    </row>
    <row r="115">
      <c r="A115" t="str">
        <v/>
      </c>
      <c r="B115">
        <v>83</v>
      </c>
      <c r="C115">
        <v>803</v>
      </c>
      <c r="D115" t="str">
        <v>USD</v>
      </c>
      <c r="E115" t="str">
        <v/>
      </c>
      <c r="F115" t="str">
        <v>MEDHAT</v>
      </c>
      <c r="G115" t="str">
        <v xml:space="preserve"> EL-FAIZY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RETA</v>
      </c>
      <c r="N115" t="str">
        <v/>
      </c>
      <c r="O115" t="str">
        <v>SOLD</v>
      </c>
      <c r="P115">
        <v>318600</v>
      </c>
      <c r="Q115">
        <v>5894100</v>
      </c>
      <c r="R115">
        <v>121940</v>
      </c>
      <c r="S115" t="str">
        <v/>
      </c>
      <c r="T115">
        <v>196660</v>
      </c>
      <c r="U115">
        <v>3638210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s="1">
        <v>46225</v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>
        <v>803</v>
      </c>
      <c r="AP115" s="1">
        <v>46166</v>
      </c>
      <c r="AQ115" s="1">
        <v>46225</v>
      </c>
      <c r="AR115" t="str">
        <v>RETA</v>
      </c>
      <c r="AS115" t="str">
        <v/>
      </c>
      <c r="AT115" t="str">
        <v>si</v>
      </c>
      <c r="AU115" t="str">
        <v>no</v>
      </c>
      <c r="AV115" t="str">
        <v>no</v>
      </c>
      <c r="AW115" t="str">
        <v>pendiente</v>
      </c>
    </row>
    <row r="116">
      <c r="A116" t="str">
        <v/>
      </c>
      <c r="B116">
        <v>84</v>
      </c>
      <c r="C116">
        <v>804</v>
      </c>
      <c r="D116" t="str">
        <v>USD</v>
      </c>
      <c r="E116" t="str">
        <v/>
      </c>
      <c r="F116" t="str">
        <v>BENJIMAN DWAYNE</v>
      </c>
      <c r="G116" t="str">
        <v xml:space="preserve"> READ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RETA OP FIN</v>
      </c>
      <c r="N116" t="str">
        <v/>
      </c>
      <c r="O116" t="str">
        <v>SOLD</v>
      </c>
      <c r="P116">
        <v>381000</v>
      </c>
      <c r="Q116">
        <v>7048500</v>
      </c>
      <c r="R116">
        <v>134420</v>
      </c>
      <c r="S116" t="str">
        <v/>
      </c>
      <c r="T116">
        <v>246580</v>
      </c>
      <c r="U116">
        <v>4561730</v>
      </c>
      <c r="V116" t="str">
        <v/>
      </c>
      <c r="W116" t="str">
        <v>CREDITO RETA</v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s="1">
        <v>46225</v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>
        <v>804</v>
      </c>
      <c r="AP116" s="1">
        <v>46166</v>
      </c>
      <c r="AQ116" s="1">
        <v>46225</v>
      </c>
      <c r="AR116" t="str">
        <v>RETA OP FIN</v>
      </c>
      <c r="AS116" t="str">
        <v/>
      </c>
      <c r="AT116" t="str">
        <v>si</v>
      </c>
      <c r="AU116" t="str">
        <v>no</v>
      </c>
      <c r="AV116" t="str">
        <v>no</v>
      </c>
      <c r="AW116" t="str">
        <v>pendiente</v>
      </c>
    </row>
    <row r="117">
      <c r="A117" t="str">
        <v/>
      </c>
      <c r="B117">
        <v>85</v>
      </c>
      <c r="C117">
        <v>805</v>
      </c>
      <c r="D117" t="str">
        <v>USD</v>
      </c>
      <c r="E117" t="str">
        <v/>
      </c>
      <c r="F117" t="str">
        <v>JUAN FELIPE</v>
      </c>
      <c r="G117" t="str">
        <v xml:space="preserve"> DUQUE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RETA OP FIN</v>
      </c>
      <c r="N117" t="str">
        <v/>
      </c>
      <c r="O117" t="str">
        <v>SOLD</v>
      </c>
      <c r="P117">
        <v>381000</v>
      </c>
      <c r="Q117">
        <v>7048500</v>
      </c>
      <c r="R117">
        <v>136260</v>
      </c>
      <c r="S117" t="str">
        <v/>
      </c>
      <c r="T117">
        <v>244740</v>
      </c>
      <c r="U117">
        <v>4527690</v>
      </c>
      <c r="V117" t="str">
        <v/>
      </c>
      <c r="W117" t="str">
        <v>CREDITO RETA</v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s="1">
        <v>46225</v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>
        <v>805</v>
      </c>
      <c r="AP117" s="1">
        <v>46166</v>
      </c>
      <c r="AQ117" s="1">
        <v>46225</v>
      </c>
      <c r="AR117" t="str">
        <v>RETA OP FIN</v>
      </c>
      <c r="AS117" t="str">
        <v/>
      </c>
      <c r="AT117" t="str">
        <v>si</v>
      </c>
      <c r="AU117" t="str">
        <v>no</v>
      </c>
      <c r="AV117" t="str">
        <v>no</v>
      </c>
      <c r="AW117" t="str">
        <v>pendiente</v>
      </c>
    </row>
    <row r="118">
      <c r="A118" t="str">
        <v/>
      </c>
      <c r="B118">
        <v>180</v>
      </c>
      <c r="C118">
        <v>806</v>
      </c>
      <c r="D118" t="str">
        <v>MXN</v>
      </c>
      <c r="E118" t="str">
        <v/>
      </c>
      <c r="F118" t="str">
        <v>ARMANDO</v>
      </c>
      <c r="G118" t="str">
        <v xml:space="preserve"> NAVARRETE</v>
      </c>
      <c r="H118" t="str">
        <v xml:space="preserve">GARCIA </v>
      </c>
      <c r="I118" t="str">
        <v/>
      </c>
      <c r="J118" t="str">
        <v/>
      </c>
      <c r="K118" t="str">
        <v/>
      </c>
      <c r="L118" t="str">
        <v/>
      </c>
      <c r="M118" t="str">
        <v>GENERAL</v>
      </c>
      <c r="N118" t="str">
        <v/>
      </c>
      <c r="O118" t="str">
        <v>SOLD</v>
      </c>
      <c r="P118" t="str">
        <v/>
      </c>
      <c r="Q118">
        <v>6952500</v>
      </c>
      <c r="R118" t="str">
        <v/>
      </c>
      <c r="S118">
        <v>5562000</v>
      </c>
      <c r="T118" t="str">
        <v/>
      </c>
      <c r="U118">
        <v>1390500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s="1">
        <v>46225</v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>
        <v>806</v>
      </c>
      <c r="AP118" s="1">
        <v>46166</v>
      </c>
      <c r="AQ118" s="1">
        <v>46225</v>
      </c>
      <c r="AR118" t="str">
        <v>GENERAL</v>
      </c>
      <c r="AS118" t="str">
        <v/>
      </c>
      <c r="AT118" t="str">
        <v>si</v>
      </c>
      <c r="AU118" t="str">
        <v>no</v>
      </c>
      <c r="AV118" t="str">
        <v>no</v>
      </c>
      <c r="AW118" t="str">
        <v>pendiente</v>
      </c>
    </row>
    <row r="119">
      <c r="A119" t="str">
        <v/>
      </c>
      <c r="B119">
        <v>86</v>
      </c>
      <c r="C119">
        <v>807</v>
      </c>
      <c r="D119" t="str">
        <v>USD</v>
      </c>
      <c r="E119" t="str">
        <v/>
      </c>
      <c r="F119" t="str">
        <v>KEVIN ROBERT</v>
      </c>
      <c r="G119" t="str">
        <v xml:space="preserve"> RANKIN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RETA OP FIN</v>
      </c>
      <c r="N119" t="str">
        <v/>
      </c>
      <c r="O119" t="str">
        <v>SOLD</v>
      </c>
      <c r="P119">
        <v>318600</v>
      </c>
      <c r="Q119">
        <v>5894100</v>
      </c>
      <c r="R119">
        <v>121940</v>
      </c>
      <c r="S119" t="str">
        <v/>
      </c>
      <c r="T119">
        <v>196660</v>
      </c>
      <c r="U119">
        <v>3638210</v>
      </c>
      <c r="V119" t="str">
        <v/>
      </c>
      <c r="W119" t="str">
        <v>CREDITO RETA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s="1">
        <v>46225</v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>
        <v>807</v>
      </c>
      <c r="AP119" s="1">
        <v>46166</v>
      </c>
      <c r="AQ119" s="1">
        <v>46225</v>
      </c>
      <c r="AR119" t="str">
        <v>RETA OP FIN</v>
      </c>
      <c r="AS119" t="str">
        <v/>
      </c>
      <c r="AT119" t="str">
        <v>si</v>
      </c>
      <c r="AU119" t="str">
        <v>no</v>
      </c>
      <c r="AV119" t="str">
        <v>no</v>
      </c>
      <c r="AW119" t="str">
        <v>pendiente</v>
      </c>
    </row>
    <row r="120">
      <c r="A120" t="str">
        <v/>
      </c>
      <c r="B120">
        <v>87</v>
      </c>
      <c r="C120">
        <v>808</v>
      </c>
      <c r="D120" t="str">
        <v>USD</v>
      </c>
      <c r="E120" t="str">
        <v/>
      </c>
      <c r="F120" t="str">
        <v>VLADIMIR BORISOVICH</v>
      </c>
      <c r="G120" t="str">
        <v xml:space="preserve"> FIKS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RETA OP FIN</v>
      </c>
      <c r="N120" t="str">
        <v/>
      </c>
      <c r="O120" t="str">
        <v>SOLD</v>
      </c>
      <c r="P120">
        <v>318600</v>
      </c>
      <c r="Q120">
        <v>5894100</v>
      </c>
      <c r="R120">
        <v>121940</v>
      </c>
      <c r="S120" t="str">
        <v/>
      </c>
      <c r="T120">
        <v>196660</v>
      </c>
      <c r="U120">
        <v>3638210</v>
      </c>
      <c r="V120" t="str">
        <v/>
      </c>
      <c r="W120" t="str">
        <v>CREDITO RETA</v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s="1">
        <v>46225</v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>
        <v>808</v>
      </c>
      <c r="AP120" s="1">
        <v>46166</v>
      </c>
      <c r="AQ120" s="1">
        <v>46225</v>
      </c>
      <c r="AR120" t="str">
        <v>RETA OP FIN</v>
      </c>
      <c r="AS120" t="str">
        <v/>
      </c>
      <c r="AT120" t="str">
        <v>si</v>
      </c>
      <c r="AU120" t="str">
        <v>no</v>
      </c>
      <c r="AV120" t="str">
        <v>no</v>
      </c>
      <c r="AW120" t="str">
        <v>pendiente</v>
      </c>
    </row>
    <row r="121">
      <c r="A121" t="str">
        <v/>
      </c>
      <c r="B121">
        <v>181</v>
      </c>
      <c r="C121">
        <v>809</v>
      </c>
      <c r="D121" t="str">
        <v>MXN</v>
      </c>
      <c r="E121" t="str">
        <v/>
      </c>
      <c r="F121" t="str">
        <v>KURT</v>
      </c>
      <c r="G121" t="str">
        <v xml:space="preserve"> VAN KEPPEL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GENERAL</v>
      </c>
      <c r="N121" t="str">
        <v/>
      </c>
      <c r="O121" t="str">
        <v>SOLD</v>
      </c>
      <c r="P121" t="str">
        <v/>
      </c>
      <c r="Q121">
        <v>9391500</v>
      </c>
      <c r="R121" t="str">
        <v/>
      </c>
      <c r="S121">
        <v>2843144.9</v>
      </c>
      <c r="T121" t="str">
        <v/>
      </c>
      <c r="U121">
        <v>6548355.1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s="1">
        <v>46225</v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>
        <v>809</v>
      </c>
      <c r="AP121" s="1">
        <v>46166</v>
      </c>
      <c r="AQ121" s="1">
        <v>46225</v>
      </c>
      <c r="AR121" t="str">
        <v>GENERAL</v>
      </c>
      <c r="AS121" t="str">
        <v/>
      </c>
      <c r="AT121" t="str">
        <v>si</v>
      </c>
      <c r="AU121" t="str">
        <v>no</v>
      </c>
      <c r="AV121" t="str">
        <v>no</v>
      </c>
      <c r="AW121" t="str">
        <v>pendiente</v>
      </c>
    </row>
    <row r="122">
      <c r="A122" t="str">
        <v/>
      </c>
      <c r="B122">
        <v>88</v>
      </c>
      <c r="C122">
        <v>810</v>
      </c>
      <c r="D122" t="str">
        <v>USD</v>
      </c>
      <c r="E122" t="str">
        <v/>
      </c>
      <c r="F122" t="str">
        <v>ROBERT KYLE</v>
      </c>
      <c r="G122" t="str">
        <v xml:space="preserve"> BARNETT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RETA</v>
      </c>
      <c r="N122" t="str">
        <v/>
      </c>
      <c r="O122" t="str">
        <v>SOLD</v>
      </c>
      <c r="P122">
        <v>318600</v>
      </c>
      <c r="Q122">
        <v>5894100</v>
      </c>
      <c r="R122">
        <v>121940</v>
      </c>
      <c r="S122" t="str">
        <v/>
      </c>
      <c r="T122">
        <v>196660</v>
      </c>
      <c r="U122">
        <v>3638210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s="1">
        <v>46225</v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>
        <v>810</v>
      </c>
      <c r="AP122" s="1">
        <v>46166</v>
      </c>
      <c r="AQ122" s="1">
        <v>46225</v>
      </c>
      <c r="AR122" t="str">
        <v>RETA</v>
      </c>
      <c r="AS122" t="str">
        <v/>
      </c>
      <c r="AT122" t="str">
        <v>si</v>
      </c>
      <c r="AU122" t="str">
        <v>no</v>
      </c>
      <c r="AV122" t="str">
        <v>no</v>
      </c>
      <c r="AW122" t="str">
        <v>pendiente</v>
      </c>
    </row>
    <row r="123">
      <c r="A123" t="str">
        <v/>
      </c>
      <c r="B123">
        <v>182</v>
      </c>
      <c r="C123">
        <v>811</v>
      </c>
      <c r="D123" t="str">
        <v>MXN</v>
      </c>
      <c r="E123" t="str">
        <v/>
      </c>
      <c r="F123" t="str">
        <v>ALBA XOCHITL</v>
      </c>
      <c r="G123" t="str">
        <v xml:space="preserve"> LOERA</v>
      </c>
      <c r="H123" t="str">
        <v>LOERA</v>
      </c>
      <c r="I123" t="str">
        <v/>
      </c>
      <c r="J123" t="str">
        <v/>
      </c>
      <c r="K123" t="str">
        <v/>
      </c>
      <c r="L123" t="str">
        <v/>
      </c>
      <c r="M123" t="str">
        <v>GENERAL</v>
      </c>
      <c r="N123" t="str">
        <v/>
      </c>
      <c r="O123" t="str">
        <v>SOLD</v>
      </c>
      <c r="P123" t="str">
        <v/>
      </c>
      <c r="Q123">
        <v>8027500</v>
      </c>
      <c r="R123" t="str">
        <v/>
      </c>
      <c r="S123">
        <v>8027500</v>
      </c>
      <c r="T123" t="str">
        <v/>
      </c>
      <c r="U123">
        <v>0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s="1">
        <v>46225</v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>
        <v>811</v>
      </c>
      <c r="AP123" s="1">
        <v>46166</v>
      </c>
      <c r="AQ123" s="1">
        <v>46225</v>
      </c>
      <c r="AR123" t="str">
        <v>GENERAL</v>
      </c>
      <c r="AS123" t="str">
        <v>PAGADO</v>
      </c>
      <c r="AT123" t="str">
        <v>si</v>
      </c>
      <c r="AU123" t="str">
        <v>no</v>
      </c>
      <c r="AV123" t="str">
        <v>no</v>
      </c>
      <c r="AW123" t="str">
        <v>pendiente</v>
      </c>
    </row>
    <row r="124">
      <c r="A124" t="str">
        <v/>
      </c>
      <c r="B124">
        <v>89</v>
      </c>
      <c r="C124">
        <v>812</v>
      </c>
      <c r="D124" t="str">
        <v>USD</v>
      </c>
      <c r="E124" t="str">
        <v/>
      </c>
      <c r="F124" t="str">
        <v>KENNETH JOHN</v>
      </c>
      <c r="G124" t="str">
        <v xml:space="preserve"> SCHMITT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RETA</v>
      </c>
      <c r="N124" t="str">
        <v/>
      </c>
      <c r="O124" t="str">
        <v>SOLD</v>
      </c>
      <c r="P124">
        <v>318600</v>
      </c>
      <c r="Q124">
        <v>5894100</v>
      </c>
      <c r="R124">
        <v>121940</v>
      </c>
      <c r="S124" t="str">
        <v/>
      </c>
      <c r="T124">
        <v>196660</v>
      </c>
      <c r="U124">
        <v>3638210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s="1">
        <v>46225</v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>
        <v>812</v>
      </c>
      <c r="AP124" s="1">
        <v>46166</v>
      </c>
      <c r="AQ124" s="1">
        <v>46225</v>
      </c>
      <c r="AR124" t="str">
        <v>RETA</v>
      </c>
      <c r="AS124" t="str">
        <v/>
      </c>
      <c r="AT124" t="str">
        <v>si</v>
      </c>
      <c r="AU124" t="str">
        <v>no</v>
      </c>
      <c r="AV124" t="str">
        <v>no</v>
      </c>
      <c r="AW124" t="str">
        <v>pendiente</v>
      </c>
    </row>
    <row r="125">
      <c r="A125" t="str">
        <v/>
      </c>
      <c r="B125">
        <v>90</v>
      </c>
      <c r="C125">
        <v>813</v>
      </c>
      <c r="D125" t="str">
        <v>USD</v>
      </c>
      <c r="E125" t="str">
        <v/>
      </c>
      <c r="F125" t="str">
        <v>EDWARD Locke</v>
      </c>
      <c r="G125" t="str">
        <v xml:space="preserve"> DUNN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RETA</v>
      </c>
      <c r="N125" t="str">
        <v/>
      </c>
      <c r="O125" t="str">
        <v>SOLD</v>
      </c>
      <c r="P125">
        <v>381000</v>
      </c>
      <c r="Q125">
        <v>7048500</v>
      </c>
      <c r="R125">
        <v>142200</v>
      </c>
      <c r="S125" t="str">
        <v/>
      </c>
      <c r="T125">
        <v>238800</v>
      </c>
      <c r="U125">
        <v>4417800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s="1">
        <v>46225</v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>
        <v>813</v>
      </c>
      <c r="AP125" s="1">
        <v>46166</v>
      </c>
      <c r="AQ125" s="1">
        <v>46225</v>
      </c>
      <c r="AR125" t="str">
        <v>RETA</v>
      </c>
      <c r="AS125" t="str">
        <v/>
      </c>
      <c r="AT125" t="str">
        <v>si</v>
      </c>
      <c r="AU125" t="str">
        <v>no</v>
      </c>
      <c r="AV125" t="str">
        <v>no</v>
      </c>
      <c r="AW125" t="str">
        <v>pendiente</v>
      </c>
    </row>
    <row r="126">
      <c r="A126" t="str">
        <v/>
      </c>
      <c r="B126">
        <v>91</v>
      </c>
      <c r="C126">
        <v>814</v>
      </c>
      <c r="D126" t="str">
        <v>USD</v>
      </c>
      <c r="E126" t="str">
        <v/>
      </c>
      <c r="F126" t="str">
        <v>JONATHAN HArdy</v>
      </c>
      <c r="G126" t="str">
        <v xml:space="preserve"> WORRALL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RETA OP FIN</v>
      </c>
      <c r="N126" t="str">
        <v/>
      </c>
      <c r="O126" t="str">
        <v>SOLD</v>
      </c>
      <c r="P126">
        <v>381000</v>
      </c>
      <c r="Q126">
        <v>7048500</v>
      </c>
      <c r="R126">
        <v>134420</v>
      </c>
      <c r="S126" t="str">
        <v/>
      </c>
      <c r="T126">
        <v>246580</v>
      </c>
      <c r="U126">
        <v>4561730</v>
      </c>
      <c r="V126" t="str">
        <v/>
      </c>
      <c r="W126" t="str">
        <v>CREDITO RETA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s="1">
        <v>46225</v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>
        <v>814</v>
      </c>
      <c r="AP126" s="1">
        <v>46166</v>
      </c>
      <c r="AQ126" s="1">
        <v>46225</v>
      </c>
      <c r="AR126" t="str">
        <v>RETA OP FIN</v>
      </c>
      <c r="AS126" t="str">
        <v/>
      </c>
      <c r="AT126" t="str">
        <v>si</v>
      </c>
      <c r="AU126" t="str">
        <v>no</v>
      </c>
      <c r="AV126" t="str">
        <v>no</v>
      </c>
      <c r="AW126" t="str">
        <v>pendiente</v>
      </c>
    </row>
    <row r="127">
      <c r="A127" t="str">
        <v/>
      </c>
      <c r="B127">
        <v>183</v>
      </c>
      <c r="C127">
        <v>815</v>
      </c>
      <c r="D127" t="str">
        <v>MXN</v>
      </c>
      <c r="E127" t="str">
        <v/>
      </c>
      <c r="F127" t="str">
        <v>LISETTE</v>
      </c>
      <c r="G127" t="str">
        <v xml:space="preserve"> CASTRO</v>
      </c>
      <c r="H127" t="str">
        <v>GARCES</v>
      </c>
      <c r="I127" t="str">
        <v/>
      </c>
      <c r="J127" t="str">
        <v/>
      </c>
      <c r="K127" t="str">
        <v/>
      </c>
      <c r="L127" t="str">
        <v/>
      </c>
      <c r="M127" t="str">
        <v>GENERAL</v>
      </c>
      <c r="N127" t="str">
        <v/>
      </c>
      <c r="O127" t="str">
        <v>SOLD</v>
      </c>
      <c r="P127" t="str">
        <v/>
      </c>
      <c r="Q127">
        <v>7107000</v>
      </c>
      <c r="R127" t="str">
        <v/>
      </c>
      <c r="S127">
        <v>2132100</v>
      </c>
      <c r="T127" t="str">
        <v/>
      </c>
      <c r="U127">
        <v>4974900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s="1">
        <v>46225</v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>
        <v>815</v>
      </c>
      <c r="AP127" s="1">
        <v>46166</v>
      </c>
      <c r="AQ127" s="1">
        <v>46225</v>
      </c>
      <c r="AR127" t="str">
        <v>GENERAL</v>
      </c>
      <c r="AS127" t="str">
        <v/>
      </c>
      <c r="AT127" t="str">
        <v>si</v>
      </c>
      <c r="AU127" t="str">
        <v>no</v>
      </c>
      <c r="AV127" t="str">
        <v>no</v>
      </c>
      <c r="AW127" t="str">
        <v>pendiente</v>
      </c>
    </row>
    <row r="128">
      <c r="A128" t="str">
        <v/>
      </c>
      <c r="B128">
        <v>92</v>
      </c>
      <c r="C128">
        <v>816</v>
      </c>
      <c r="D128" t="str">
        <v>USD</v>
      </c>
      <c r="E128" t="str">
        <v/>
      </c>
      <c r="F128" t="str">
        <v>FREDD JOSEPH</v>
      </c>
      <c r="G128" t="str">
        <v xml:space="preserve"> HAAS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RETA OP FIN</v>
      </c>
      <c r="N128" t="str">
        <v/>
      </c>
      <c r="O128" t="str">
        <v>SOLD</v>
      </c>
      <c r="P128">
        <v>318600</v>
      </c>
      <c r="Q128">
        <v>5894100</v>
      </c>
      <c r="R128">
        <v>318100</v>
      </c>
      <c r="S128" t="str">
        <v/>
      </c>
      <c r="T128">
        <v>500</v>
      </c>
      <c r="U128">
        <v>9250</v>
      </c>
      <c r="V128" t="str">
        <v/>
      </c>
      <c r="W128" t="str">
        <v>CREDITO RETA</v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s="1">
        <v>46225</v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>
        <v>816</v>
      </c>
      <c r="AP128" s="1">
        <v>46166</v>
      </c>
      <c r="AQ128" s="1">
        <v>46225</v>
      </c>
      <c r="AR128" t="str">
        <v>RETA OP FIN</v>
      </c>
      <c r="AS128" t="str">
        <v>PAGADO</v>
      </c>
      <c r="AT128" t="str">
        <v>si</v>
      </c>
      <c r="AU128" t="str">
        <v>no</v>
      </c>
      <c r="AV128" t="str">
        <v>no</v>
      </c>
      <c r="AW128" t="str">
        <v>pendiente</v>
      </c>
    </row>
    <row r="129">
      <c r="A129" t="str">
        <v/>
      </c>
      <c r="B129">
        <v>184</v>
      </c>
      <c r="C129">
        <v>817</v>
      </c>
      <c r="D129" t="str">
        <v>MXN</v>
      </c>
      <c r="E129" t="str">
        <v/>
      </c>
      <c r="F129" t="str">
        <v>CARLOS GUSTAVO</v>
      </c>
      <c r="G129" t="str">
        <v xml:space="preserve"> ORTIZ</v>
      </c>
      <c r="H129" t="str">
        <v>RODRIGUEZ</v>
      </c>
      <c r="I129" t="str">
        <v/>
      </c>
      <c r="J129" t="str">
        <v/>
      </c>
      <c r="K129" t="str">
        <v/>
      </c>
      <c r="L129" t="str">
        <v/>
      </c>
      <c r="M129" t="str">
        <v>GENERAL</v>
      </c>
      <c r="N129" t="str">
        <v/>
      </c>
      <c r="O129" t="str">
        <v>SOLD</v>
      </c>
      <c r="P129" t="str">
        <v/>
      </c>
      <c r="Q129">
        <v>6023700</v>
      </c>
      <c r="R129" t="str">
        <v/>
      </c>
      <c r="S129">
        <v>6023700</v>
      </c>
      <c r="T129" t="str">
        <v/>
      </c>
      <c r="U129">
        <v>0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s="1">
        <v>46225</v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>
        <v>817</v>
      </c>
      <c r="AP129" s="1">
        <v>46166</v>
      </c>
      <c r="AQ129" s="1">
        <v>46225</v>
      </c>
      <c r="AR129" t="str">
        <v>GENERAL</v>
      </c>
      <c r="AS129" t="str">
        <v>PAGADO</v>
      </c>
      <c r="AT129" t="str">
        <v>si</v>
      </c>
      <c r="AU129" t="str">
        <v>no</v>
      </c>
      <c r="AV129" t="str">
        <v>no</v>
      </c>
      <c r="AW129" t="str">
        <v>pendiente</v>
      </c>
    </row>
    <row r="130">
      <c r="A130" t="str">
        <v/>
      </c>
      <c r="B130">
        <v>93</v>
      </c>
      <c r="C130">
        <v>901</v>
      </c>
      <c r="D130" t="str">
        <v>USD</v>
      </c>
      <c r="E130" t="str">
        <v/>
      </c>
      <c r="F130" t="str">
        <v xml:space="preserve">ROBIN REGINALD REYNOLDS </v>
      </c>
      <c r="G130" t="str">
        <v xml:space="preserve"> HENRY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RETA OP FIN</v>
      </c>
      <c r="N130" t="str">
        <v/>
      </c>
      <c r="O130" t="str">
        <v>SOLD</v>
      </c>
      <c r="P130">
        <v>322100</v>
      </c>
      <c r="Q130">
        <v>5958850</v>
      </c>
      <c r="R130">
        <v>122640</v>
      </c>
      <c r="S130" t="str">
        <v/>
      </c>
      <c r="T130">
        <v>199460</v>
      </c>
      <c r="U130">
        <v>3690010</v>
      </c>
      <c r="V130" t="str">
        <v/>
      </c>
      <c r="W130" t="str">
        <v>CREDITO RETA</v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s="1">
        <v>46170</v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>
        <v>901</v>
      </c>
      <c r="AP130" s="1">
        <v>46129</v>
      </c>
      <c r="AQ130" s="1">
        <v>46170</v>
      </c>
      <c r="AR130" t="str">
        <v>RETA OP FIN</v>
      </c>
      <c r="AS130" t="str">
        <v/>
      </c>
      <c r="AT130" t="str">
        <v>si</v>
      </c>
      <c r="AU130" t="str">
        <v>no</v>
      </c>
      <c r="AV130" t="str">
        <v>no</v>
      </c>
      <c r="AW130" t="str">
        <v>pendiente</v>
      </c>
    </row>
    <row r="131">
      <c r="A131" t="str">
        <v/>
      </c>
      <c r="B131">
        <v>185</v>
      </c>
      <c r="C131">
        <v>902</v>
      </c>
      <c r="D131" t="str">
        <v>MXN</v>
      </c>
      <c r="E131" t="str">
        <v/>
      </c>
      <c r="F131" t="str">
        <v>AGUSTÃN MARCELO</v>
      </c>
      <c r="G131" t="str">
        <v xml:space="preserve"> FRANCO</v>
      </c>
      <c r="H131" t="str">
        <v>ORTIZ</v>
      </c>
      <c r="I131" t="str">
        <v/>
      </c>
      <c r="J131" t="str">
        <v/>
      </c>
      <c r="K131" t="str">
        <v/>
      </c>
      <c r="L131" t="str">
        <v/>
      </c>
      <c r="M131" t="str">
        <v>GENERAL</v>
      </c>
      <c r="N131" t="str">
        <v/>
      </c>
      <c r="O131" t="str">
        <v>SOLD</v>
      </c>
      <c r="P131" t="str">
        <v/>
      </c>
      <c r="Q131">
        <v>7172638.81</v>
      </c>
      <c r="R131" t="str">
        <v/>
      </c>
      <c r="S131">
        <v>4469055.52</v>
      </c>
      <c r="T131" t="str">
        <v/>
      </c>
      <c r="U131">
        <v>2703583.29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s="1">
        <v>46170</v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>
        <v>902</v>
      </c>
      <c r="AP131" s="1">
        <v>46129</v>
      </c>
      <c r="AQ131" s="1">
        <v>46170</v>
      </c>
      <c r="AR131" t="str">
        <v>GENERAL</v>
      </c>
      <c r="AS131" t="str">
        <v/>
      </c>
      <c r="AT131" t="str">
        <v>si</v>
      </c>
      <c r="AU131" t="str">
        <v>no</v>
      </c>
      <c r="AV131" t="str">
        <v>no</v>
      </c>
      <c r="AW131" t="str">
        <v>pendiente</v>
      </c>
    </row>
    <row r="132">
      <c r="A132" t="str">
        <v/>
      </c>
      <c r="B132">
        <v>186</v>
      </c>
      <c r="C132">
        <v>903</v>
      </c>
      <c r="D132" t="str">
        <v>MXN</v>
      </c>
      <c r="E132" t="str">
        <v/>
      </c>
      <c r="F132" t="str">
        <v>OGNJEN</v>
      </c>
      <c r="G132" t="str">
        <v xml:space="preserve"> VUKOSAVLJEVIC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GENERAL</v>
      </c>
      <c r="N132" t="str">
        <v/>
      </c>
      <c r="O132" t="str">
        <v>SOLD</v>
      </c>
      <c r="P132" t="str">
        <v/>
      </c>
      <c r="Q132">
        <v>7616307.19</v>
      </c>
      <c r="R132" t="str">
        <v/>
      </c>
      <c r="S132">
        <v>2234612.24</v>
      </c>
      <c r="T132" t="str">
        <v/>
      </c>
      <c r="U132">
        <v>5381694.95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s="1">
        <v>46170</v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>
        <v>903</v>
      </c>
      <c r="AP132" s="1">
        <v>46129</v>
      </c>
      <c r="AQ132" s="1">
        <v>46170</v>
      </c>
      <c r="AR132" t="str">
        <v>GENERAL</v>
      </c>
      <c r="AS132" t="str">
        <v/>
      </c>
      <c r="AT132" t="str">
        <v>si</v>
      </c>
      <c r="AU132" t="str">
        <v>no</v>
      </c>
      <c r="AV132" t="str">
        <v>no</v>
      </c>
      <c r="AW132" t="str">
        <v>pendiente</v>
      </c>
    </row>
    <row r="133">
      <c r="A133" t="str">
        <v/>
      </c>
      <c r="B133">
        <v>94</v>
      </c>
      <c r="C133">
        <v>904</v>
      </c>
      <c r="D133" t="str">
        <v>USD</v>
      </c>
      <c r="E133" t="str">
        <v/>
      </c>
      <c r="F133" t="str">
        <v>NEIL WAYNE</v>
      </c>
      <c r="G133" t="str">
        <v xml:space="preserve"> MURDOCH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RETA OP FIN</v>
      </c>
      <c r="N133" t="str">
        <v/>
      </c>
      <c r="O133" t="str">
        <v>SOLD</v>
      </c>
      <c r="P133">
        <v>384500</v>
      </c>
      <c r="Q133">
        <v>7113250</v>
      </c>
      <c r="R133">
        <v>135120</v>
      </c>
      <c r="S133" t="str">
        <v/>
      </c>
      <c r="T133">
        <v>249380</v>
      </c>
      <c r="U133">
        <v>4613530</v>
      </c>
      <c r="V133" t="str">
        <v/>
      </c>
      <c r="W133" t="str">
        <v>CREDITO RETA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s="1">
        <v>46170</v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>
        <v>904</v>
      </c>
      <c r="AP133" s="1">
        <v>46129</v>
      </c>
      <c r="AQ133" s="1">
        <v>46170</v>
      </c>
      <c r="AR133" t="str">
        <v>RETA OP FIN</v>
      </c>
      <c r="AS133" t="str">
        <v/>
      </c>
      <c r="AT133" t="str">
        <v>si</v>
      </c>
      <c r="AU133" t="str">
        <v>no</v>
      </c>
      <c r="AV133" t="str">
        <v>no</v>
      </c>
      <c r="AW133" t="str">
        <v>pendiente</v>
      </c>
    </row>
    <row r="134">
      <c r="A134" t="str">
        <v/>
      </c>
      <c r="B134">
        <v>95</v>
      </c>
      <c r="C134">
        <v>905</v>
      </c>
      <c r="D134" t="str">
        <v>USD</v>
      </c>
      <c r="E134" t="str">
        <v/>
      </c>
      <c r="F134" t="str">
        <v>CONRAD SCOTT</v>
      </c>
      <c r="G134" t="str">
        <v xml:space="preserve"> TONER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RETA OP FIN</v>
      </c>
      <c r="N134" t="str">
        <v/>
      </c>
      <c r="O134" t="str">
        <v>SOLD</v>
      </c>
      <c r="P134">
        <v>384500</v>
      </c>
      <c r="Q134">
        <v>7113250</v>
      </c>
      <c r="R134">
        <v>135240</v>
      </c>
      <c r="S134" t="str">
        <v/>
      </c>
      <c r="T134">
        <v>249260</v>
      </c>
      <c r="U134">
        <v>4611310</v>
      </c>
      <c r="V134" t="str">
        <v/>
      </c>
      <c r="W134" t="str">
        <v>CREDITO RETA</v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s="1">
        <v>46170</v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>
        <v>905</v>
      </c>
      <c r="AP134" s="1">
        <v>46129</v>
      </c>
      <c r="AQ134" s="1">
        <v>46170</v>
      </c>
      <c r="AR134" t="str">
        <v>RETA OP FIN</v>
      </c>
      <c r="AS134" t="str">
        <v/>
      </c>
      <c r="AT134" t="str">
        <v>si</v>
      </c>
      <c r="AU134" t="str">
        <v>no</v>
      </c>
      <c r="AV134" t="str">
        <v>no</v>
      </c>
      <c r="AW134" t="str">
        <v>pendiente</v>
      </c>
    </row>
    <row r="135">
      <c r="A135" t="str">
        <v/>
      </c>
      <c r="B135">
        <v>96</v>
      </c>
      <c r="C135">
        <v>906</v>
      </c>
      <c r="D135" t="str">
        <v>USD</v>
      </c>
      <c r="E135" t="str">
        <v/>
      </c>
      <c r="F135" t="str">
        <v>ANDY SCOTT</v>
      </c>
      <c r="G135" t="str">
        <v xml:space="preserve"> MATTOX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RETA OP FIN</v>
      </c>
      <c r="N135" t="str">
        <v/>
      </c>
      <c r="O135" t="str">
        <v>SOLD</v>
      </c>
      <c r="P135">
        <v>322100</v>
      </c>
      <c r="Q135">
        <v>5958850</v>
      </c>
      <c r="R135">
        <v>122640</v>
      </c>
      <c r="S135" t="str">
        <v/>
      </c>
      <c r="T135">
        <v>199460</v>
      </c>
      <c r="U135">
        <v>3690010</v>
      </c>
      <c r="V135" t="str">
        <v/>
      </c>
      <c r="W135" t="str">
        <v>CREDITO RETA</v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s="1">
        <v>46170</v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>
        <v>906</v>
      </c>
      <c r="AP135" s="1">
        <v>46129</v>
      </c>
      <c r="AQ135" s="1">
        <v>46170</v>
      </c>
      <c r="AR135" t="str">
        <v>RETA OP FIN</v>
      </c>
      <c r="AS135" t="str">
        <v/>
      </c>
      <c r="AT135" t="str">
        <v>si</v>
      </c>
      <c r="AU135" t="str">
        <v>no</v>
      </c>
      <c r="AV135" t="str">
        <v>no</v>
      </c>
      <c r="AW135" t="str">
        <v>pendiente</v>
      </c>
    </row>
    <row r="136">
      <c r="A136" t="str">
        <v/>
      </c>
      <c r="B136">
        <v>97</v>
      </c>
      <c r="C136">
        <v>907</v>
      </c>
      <c r="D136" t="str">
        <v>USD</v>
      </c>
      <c r="E136" t="str">
        <v/>
      </c>
      <c r="F136" t="str">
        <v>CHARMAINE</v>
      </c>
      <c r="G136" t="str">
        <v xml:space="preserve"> BROOKS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RETA OP FIN</v>
      </c>
      <c r="N136" t="str">
        <v/>
      </c>
      <c r="O136" t="str">
        <v>SOLD</v>
      </c>
      <c r="P136">
        <v>322100</v>
      </c>
      <c r="Q136">
        <v>5958850</v>
      </c>
      <c r="R136">
        <v>122640</v>
      </c>
      <c r="S136" t="str">
        <v/>
      </c>
      <c r="T136">
        <v>199460</v>
      </c>
      <c r="U136">
        <v>3690010</v>
      </c>
      <c r="V136" t="str">
        <v/>
      </c>
      <c r="W136" t="str">
        <v>CREDITO RETA</v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s="1">
        <v>46170</v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>
        <v>907</v>
      </c>
      <c r="AP136" s="1">
        <v>46129</v>
      </c>
      <c r="AQ136" s="1">
        <v>46170</v>
      </c>
      <c r="AR136" t="str">
        <v>RETA OP FIN</v>
      </c>
      <c r="AS136" t="str">
        <v/>
      </c>
      <c r="AT136" t="str">
        <v>si</v>
      </c>
      <c r="AU136" t="str">
        <v>no</v>
      </c>
      <c r="AV136" t="str">
        <v>no</v>
      </c>
      <c r="AW136" t="str">
        <v>pendiente</v>
      </c>
    </row>
    <row r="137">
      <c r="A137" t="str">
        <v/>
      </c>
      <c r="B137">
        <v>98</v>
      </c>
      <c r="C137">
        <v>908</v>
      </c>
      <c r="D137" t="str">
        <v>USD</v>
      </c>
      <c r="E137" t="str">
        <v/>
      </c>
      <c r="F137" t="str">
        <v>DENNIS john</v>
      </c>
      <c r="G137" t="str">
        <v xml:space="preserve"> EAKIN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RETA OP FIN</v>
      </c>
      <c r="N137" t="str">
        <v/>
      </c>
      <c r="O137" t="str">
        <v>SOLD</v>
      </c>
      <c r="P137">
        <v>322100</v>
      </c>
      <c r="Q137">
        <v>5958850</v>
      </c>
      <c r="R137">
        <v>322100</v>
      </c>
      <c r="S137" t="str">
        <v/>
      </c>
      <c r="T137">
        <v>0</v>
      </c>
      <c r="U137">
        <v>0</v>
      </c>
      <c r="V137" t="str">
        <v/>
      </c>
      <c r="W137" t="str">
        <v>CREDITO RETA</v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s="1">
        <v>46170</v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>
        <v>908</v>
      </c>
      <c r="AP137" s="1">
        <v>46129</v>
      </c>
      <c r="AQ137" s="1">
        <v>46170</v>
      </c>
      <c r="AR137" t="str">
        <v>RETA OP FIN</v>
      </c>
      <c r="AS137" t="str">
        <v>PAGADO</v>
      </c>
      <c r="AT137" t="str">
        <v>si</v>
      </c>
      <c r="AU137" t="str">
        <v>no</v>
      </c>
      <c r="AV137" t="str">
        <v>no</v>
      </c>
      <c r="AW137" t="str">
        <v>pendiente</v>
      </c>
    </row>
    <row r="138">
      <c r="A138" t="str">
        <v/>
      </c>
      <c r="B138">
        <v>187</v>
      </c>
      <c r="C138">
        <v>909</v>
      </c>
      <c r="D138" t="str">
        <v>MXN</v>
      </c>
      <c r="E138" t="str">
        <v/>
      </c>
      <c r="F138" t="str">
        <v>HERIBERTO</v>
      </c>
      <c r="G138" t="str">
        <v xml:space="preserve"> OJEDA</v>
      </c>
      <c r="H138" t="str">
        <v>YUSTE</v>
      </c>
      <c r="I138" t="str">
        <v/>
      </c>
      <c r="J138" t="str">
        <v/>
      </c>
      <c r="K138" t="str">
        <v/>
      </c>
      <c r="L138" t="str">
        <v/>
      </c>
      <c r="M138" t="str">
        <v>GENERAL</v>
      </c>
      <c r="N138" t="str">
        <v/>
      </c>
      <c r="O138" t="str">
        <v>SOLD</v>
      </c>
      <c r="P138" t="str">
        <v/>
      </c>
      <c r="Q138">
        <v>9451500</v>
      </c>
      <c r="R138" t="str">
        <v/>
      </c>
      <c r="S138">
        <v>2835450</v>
      </c>
      <c r="T138" t="str">
        <v/>
      </c>
      <c r="U138">
        <v>6616050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s="1">
        <v>46170</v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>
        <v>909</v>
      </c>
      <c r="AP138" s="1">
        <v>46129</v>
      </c>
      <c r="AQ138" s="1">
        <v>46170</v>
      </c>
      <c r="AR138" t="str">
        <v>GENERAL</v>
      </c>
      <c r="AS138" t="str">
        <v/>
      </c>
      <c r="AT138" t="str">
        <v>si</v>
      </c>
      <c r="AU138" t="str">
        <v>no</v>
      </c>
      <c r="AV138" t="str">
        <v>no</v>
      </c>
      <c r="AW138" t="str">
        <v>pendiente</v>
      </c>
    </row>
    <row r="139">
      <c r="A139" t="str">
        <v/>
      </c>
      <c r="B139">
        <v>99</v>
      </c>
      <c r="C139">
        <v>910</v>
      </c>
      <c r="D139" t="str">
        <v>USD</v>
      </c>
      <c r="E139" t="str">
        <v/>
      </c>
      <c r="F139" t="str">
        <v>BRUCE MERRILL</v>
      </c>
      <c r="G139" t="str">
        <v xml:space="preserve"> ARINAGA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RETA OP FIN</v>
      </c>
      <c r="N139" t="str">
        <v/>
      </c>
      <c r="O139" t="str">
        <v>SOLD</v>
      </c>
      <c r="P139">
        <v>322100</v>
      </c>
      <c r="Q139">
        <v>5958850</v>
      </c>
      <c r="R139">
        <v>122640</v>
      </c>
      <c r="S139" t="str">
        <v/>
      </c>
      <c r="T139">
        <v>199460</v>
      </c>
      <c r="U139">
        <v>3690010</v>
      </c>
      <c r="V139" t="str">
        <v/>
      </c>
      <c r="W139" t="str">
        <v>CREDITO RETA</v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s="1">
        <v>46170</v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>
        <v>910</v>
      </c>
      <c r="AP139" s="1">
        <v>46129</v>
      </c>
      <c r="AQ139" s="1">
        <v>46170</v>
      </c>
      <c r="AR139" t="str">
        <v>RETA OP FIN</v>
      </c>
      <c r="AS139" t="str">
        <v/>
      </c>
      <c r="AT139" t="str">
        <v>si</v>
      </c>
      <c r="AU139" t="str">
        <v>no</v>
      </c>
      <c r="AV139" t="str">
        <v>no</v>
      </c>
      <c r="AW139" t="str">
        <v>pendiente</v>
      </c>
    </row>
    <row r="140">
      <c r="A140" t="str">
        <v/>
      </c>
      <c r="B140">
        <v>100</v>
      </c>
      <c r="C140">
        <v>911</v>
      </c>
      <c r="D140" t="str">
        <v>USD</v>
      </c>
      <c r="E140" t="str">
        <v/>
      </c>
      <c r="F140" t="str">
        <v xml:space="preserve">CHARLES ROBERT </v>
      </c>
      <c r="G140" t="str">
        <v xml:space="preserve"> RICHARDSON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RETA OP FIN</v>
      </c>
      <c r="N140" t="str">
        <v/>
      </c>
      <c r="O140" t="str">
        <v>SOLD</v>
      </c>
      <c r="P140">
        <v>322100</v>
      </c>
      <c r="Q140">
        <v>5958850</v>
      </c>
      <c r="R140">
        <v>122640</v>
      </c>
      <c r="S140" t="str">
        <v/>
      </c>
      <c r="T140">
        <v>199460</v>
      </c>
      <c r="U140">
        <v>3690010</v>
      </c>
      <c r="V140" t="str">
        <v/>
      </c>
      <c r="W140" t="str">
        <v>CREDITO RETA</v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s="1">
        <v>46170</v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>
        <v>911</v>
      </c>
      <c r="AP140" s="1">
        <v>46129</v>
      </c>
      <c r="AQ140" s="1">
        <v>46170</v>
      </c>
      <c r="AR140" t="str">
        <v>RETA OP FIN</v>
      </c>
      <c r="AS140" t="str">
        <v/>
      </c>
      <c r="AT140" t="str">
        <v>si</v>
      </c>
      <c r="AU140" t="str">
        <v>no</v>
      </c>
      <c r="AV140" t="str">
        <v>no</v>
      </c>
      <c r="AW140" t="str">
        <v>pendiente</v>
      </c>
    </row>
    <row r="141">
      <c r="A141" t="str">
        <v/>
      </c>
      <c r="B141">
        <v>188</v>
      </c>
      <c r="C141">
        <v>912</v>
      </c>
      <c r="D141" t="str">
        <v>MXN</v>
      </c>
      <c r="E141" t="str">
        <v/>
      </c>
      <c r="F141" t="str">
        <v>ENRIQUETA</v>
      </c>
      <c r="G141" t="str">
        <v>PEÑA</v>
      </c>
      <c r="H141" t="str">
        <v>CALDERON</v>
      </c>
      <c r="I141" t="str">
        <v/>
      </c>
      <c r="J141" t="str">
        <v/>
      </c>
      <c r="K141" t="str">
        <v/>
      </c>
      <c r="L141" t="str">
        <v/>
      </c>
      <c r="M141" t="str">
        <v>GENERAL</v>
      </c>
      <c r="N141" t="str">
        <v/>
      </c>
      <c r="O141" t="str">
        <v>SOLD</v>
      </c>
      <c r="P141" t="str">
        <v/>
      </c>
      <c r="Q141">
        <v>9622956.25</v>
      </c>
      <c r="R141" t="str">
        <v/>
      </c>
      <c r="S141">
        <v>3849182.5</v>
      </c>
      <c r="T141" t="str">
        <v/>
      </c>
      <c r="U141">
        <v>5773773.75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s="1">
        <v>46170</v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>
        <v>912</v>
      </c>
      <c r="AP141" s="1">
        <v>46129</v>
      </c>
      <c r="AQ141" s="1">
        <v>46170</v>
      </c>
      <c r="AR141" t="str">
        <v>GENERAL</v>
      </c>
      <c r="AS141" t="str">
        <v/>
      </c>
      <c r="AT141" t="str">
        <v>si</v>
      </c>
      <c r="AU141" t="str">
        <v>no</v>
      </c>
      <c r="AV141" t="str">
        <v>no</v>
      </c>
      <c r="AW141" t="str">
        <v>pendiente</v>
      </c>
    </row>
    <row r="142">
      <c r="A142" t="str">
        <v/>
      </c>
      <c r="B142">
        <v>101</v>
      </c>
      <c r="C142">
        <v>913</v>
      </c>
      <c r="D142" t="str">
        <v>USD</v>
      </c>
      <c r="E142" t="str">
        <v/>
      </c>
      <c r="F142" t="str">
        <v xml:space="preserve">TERESA </v>
      </c>
      <c r="G142" t="str">
        <v xml:space="preserve"> PASRICHA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RETA OP FIN</v>
      </c>
      <c r="N142" t="str">
        <v/>
      </c>
      <c r="O142" t="str">
        <v>SOLD</v>
      </c>
      <c r="P142">
        <v>384500</v>
      </c>
      <c r="Q142">
        <v>7113250</v>
      </c>
      <c r="R142">
        <v>153145</v>
      </c>
      <c r="S142" t="str">
        <v/>
      </c>
      <c r="T142">
        <v>231355</v>
      </c>
      <c r="U142">
        <v>4280067.5</v>
      </c>
      <c r="V142" t="str">
        <v/>
      </c>
      <c r="W142" t="str">
        <v>CREDITO RETA</v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s="1">
        <v>46170</v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>
        <v>913</v>
      </c>
      <c r="AP142" s="1">
        <v>46129</v>
      </c>
      <c r="AQ142" s="1">
        <v>46170</v>
      </c>
      <c r="AR142" t="str">
        <v>RETA OP FIN</v>
      </c>
      <c r="AS142" t="str">
        <v/>
      </c>
      <c r="AT142" t="str">
        <v>si</v>
      </c>
      <c r="AU142" t="str">
        <v>no</v>
      </c>
      <c r="AV142" t="str">
        <v>no</v>
      </c>
      <c r="AW142" t="str">
        <v>pendiente</v>
      </c>
    </row>
    <row r="143">
      <c r="A143" t="str">
        <v/>
      </c>
      <c r="B143">
        <v>102</v>
      </c>
      <c r="C143">
        <v>914</v>
      </c>
      <c r="D143" t="str">
        <v>USD</v>
      </c>
      <c r="E143" t="str">
        <v/>
      </c>
      <c r="F143" t="str">
        <v>RUSSELL LAWRENCE</v>
      </c>
      <c r="G143" t="str">
        <v xml:space="preserve"> ANDERSON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RETA OP FIN</v>
      </c>
      <c r="N143" t="str">
        <v/>
      </c>
      <c r="O143" t="str">
        <v>SOLD</v>
      </c>
      <c r="P143">
        <v>384500</v>
      </c>
      <c r="Q143">
        <v>7113250</v>
      </c>
      <c r="R143">
        <v>129680</v>
      </c>
      <c r="S143" t="str">
        <v/>
      </c>
      <c r="T143">
        <v>254820</v>
      </c>
      <c r="U143">
        <v>4714170</v>
      </c>
      <c r="V143" t="str">
        <v/>
      </c>
      <c r="W143" t="str">
        <v>CREDITO RETA</v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s="1">
        <v>46170</v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>
        <v>914</v>
      </c>
      <c r="AP143" s="1">
        <v>46129</v>
      </c>
      <c r="AQ143" s="1">
        <v>46170</v>
      </c>
      <c r="AR143" t="str">
        <v>RETA OP FIN</v>
      </c>
      <c r="AS143" t="str">
        <v/>
      </c>
      <c r="AT143" t="str">
        <v>si</v>
      </c>
      <c r="AU143" t="str">
        <v>no</v>
      </c>
      <c r="AV143" t="str">
        <v>no</v>
      </c>
      <c r="AW143" t="str">
        <v>pendiente</v>
      </c>
    </row>
    <row r="144">
      <c r="A144" t="str">
        <v/>
      </c>
      <c r="B144">
        <v>189</v>
      </c>
      <c r="C144">
        <v>915</v>
      </c>
      <c r="D144" t="str">
        <v>MXN</v>
      </c>
      <c r="E144" t="str">
        <v/>
      </c>
      <c r="F144" t="str">
        <v>CARLOS</v>
      </c>
      <c r="G144" t="str">
        <v xml:space="preserve"> DAVILA</v>
      </c>
      <c r="H144" t="str">
        <v>SAINZ</v>
      </c>
      <c r="I144" t="str">
        <v/>
      </c>
      <c r="J144" t="str">
        <v/>
      </c>
      <c r="K144" t="str">
        <v/>
      </c>
      <c r="L144" t="str">
        <v/>
      </c>
      <c r="M144" t="str">
        <v>GENERAL</v>
      </c>
      <c r="N144" t="str">
        <v/>
      </c>
      <c r="O144" t="str">
        <v>SOLD</v>
      </c>
      <c r="P144" t="str">
        <v/>
      </c>
      <c r="Q144">
        <v>7616307.19</v>
      </c>
      <c r="R144" t="str">
        <v/>
      </c>
      <c r="S144">
        <v>2284892.16</v>
      </c>
      <c r="T144" t="str">
        <v/>
      </c>
      <c r="U144">
        <v>5331415.03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s="1">
        <v>46170</v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>
        <v>915</v>
      </c>
      <c r="AP144" s="1">
        <v>46129</v>
      </c>
      <c r="AQ144" s="1">
        <v>46170</v>
      </c>
      <c r="AR144" t="str">
        <v>GENERAL</v>
      </c>
      <c r="AS144" t="str">
        <v/>
      </c>
      <c r="AT144" t="str">
        <v>si</v>
      </c>
      <c r="AU144" t="str">
        <v>no</v>
      </c>
      <c r="AV144" t="str">
        <v>no</v>
      </c>
      <c r="AW144" t="str">
        <v>pendiente</v>
      </c>
    </row>
    <row r="145">
      <c r="A145" t="str">
        <v/>
      </c>
      <c r="B145">
        <v>190</v>
      </c>
      <c r="C145">
        <v>916</v>
      </c>
      <c r="D145" t="str">
        <v>MXN</v>
      </c>
      <c r="E145" t="str">
        <v/>
      </c>
      <c r="F145" t="str">
        <v>MARIA FERNANDA</v>
      </c>
      <c r="G145" t="str">
        <v>SEDEÑO</v>
      </c>
      <c r="H145" t="str">
        <v>BASULTO</v>
      </c>
      <c r="I145" t="str">
        <v/>
      </c>
      <c r="J145" t="str">
        <v/>
      </c>
      <c r="K145" t="str">
        <v/>
      </c>
      <c r="L145" t="str">
        <v/>
      </c>
      <c r="M145" t="str">
        <v>GENERAL</v>
      </c>
      <c r="N145" t="str">
        <v/>
      </c>
      <c r="O145" t="str">
        <v>SOLD</v>
      </c>
      <c r="P145" t="str">
        <v/>
      </c>
      <c r="Q145">
        <v>7616307.19</v>
      </c>
      <c r="R145" t="str">
        <v/>
      </c>
      <c r="S145">
        <v>2284892.16</v>
      </c>
      <c r="T145" t="str">
        <v/>
      </c>
      <c r="U145">
        <v>5331415.03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s="1">
        <v>46170</v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>
        <v>916</v>
      </c>
      <c r="AP145" s="1">
        <v>46129</v>
      </c>
      <c r="AQ145" s="1">
        <v>46170</v>
      </c>
      <c r="AR145" t="str">
        <v>GENERAL</v>
      </c>
      <c r="AS145" t="str">
        <v/>
      </c>
      <c r="AT145" t="str">
        <v>si</v>
      </c>
      <c r="AU145" t="str">
        <v>no</v>
      </c>
      <c r="AV145" t="str">
        <v>no</v>
      </c>
      <c r="AW145" t="str">
        <v>pendiente</v>
      </c>
    </row>
    <row r="146">
      <c r="A146" t="str">
        <v/>
      </c>
      <c r="B146">
        <v>191</v>
      </c>
      <c r="C146">
        <v>917</v>
      </c>
      <c r="D146" t="str">
        <v>MXN</v>
      </c>
      <c r="E146" t="str">
        <v/>
      </c>
      <c r="F146" t="str">
        <v>ABELARDO</v>
      </c>
      <c r="G146" t="str">
        <v xml:space="preserve"> ZACARIAS CURI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GENERAL</v>
      </c>
      <c r="N146" t="str">
        <v/>
      </c>
      <c r="O146" t="str">
        <v>SOLD</v>
      </c>
      <c r="P146" t="str">
        <v/>
      </c>
      <c r="Q146">
        <v>6970000</v>
      </c>
      <c r="R146" t="str">
        <v/>
      </c>
      <c r="S146">
        <v>2191000</v>
      </c>
      <c r="T146" t="str">
        <v/>
      </c>
      <c r="U146">
        <v>4779000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s="1">
        <v>46170</v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>
        <v>917</v>
      </c>
      <c r="AP146" s="1">
        <v>46129</v>
      </c>
      <c r="AQ146" s="1">
        <v>46170</v>
      </c>
      <c r="AR146" t="str">
        <v>GENERAL</v>
      </c>
      <c r="AS146" t="str">
        <v/>
      </c>
      <c r="AT146" t="str">
        <v>si</v>
      </c>
      <c r="AU146" t="str">
        <v>no</v>
      </c>
      <c r="AV146" t="str">
        <v>no</v>
      </c>
      <c r="AW146" t="str">
        <v>pendiente</v>
      </c>
    </row>
    <row r="147">
      <c r="A147" t="str">
        <v/>
      </c>
      <c r="B147">
        <v>127</v>
      </c>
      <c r="C147">
        <v>1001</v>
      </c>
      <c r="D147" t="str">
        <v>MXN</v>
      </c>
      <c r="E147" t="str">
        <v/>
      </c>
      <c r="F147" t="str">
        <v>JORGE ALFREDO</v>
      </c>
      <c r="G147" t="str">
        <v xml:space="preserve"> GONZALEZ</v>
      </c>
      <c r="H147" t="str">
        <v>PELAEZ</v>
      </c>
      <c r="I147" t="str">
        <v/>
      </c>
      <c r="J147" t="str">
        <v/>
      </c>
      <c r="K147" t="str">
        <v/>
      </c>
      <c r="L147" t="str">
        <v/>
      </c>
      <c r="M147" t="str">
        <v>GENERAL</v>
      </c>
      <c r="N147" t="str">
        <v/>
      </c>
      <c r="O147" t="str">
        <v>SOLD</v>
      </c>
      <c r="P147" t="str">
        <v/>
      </c>
      <c r="Q147">
        <v>7040000</v>
      </c>
      <c r="R147" t="str">
        <v/>
      </c>
      <c r="S147">
        <v>2112000</v>
      </c>
      <c r="T147" t="str">
        <v/>
      </c>
      <c r="U147">
        <v>4928000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s="1">
        <v>46211</v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>
        <v>1001</v>
      </c>
      <c r="AP147" s="1">
        <v>46183</v>
      </c>
      <c r="AQ147" s="1">
        <v>46211</v>
      </c>
      <c r="AR147" t="str">
        <v>GENERAL</v>
      </c>
      <c r="AS147" t="str">
        <v/>
      </c>
      <c r="AT147" t="str">
        <v>si</v>
      </c>
      <c r="AU147" t="str">
        <v>no</v>
      </c>
      <c r="AV147" t="str">
        <v>no</v>
      </c>
      <c r="AW147" t="str">
        <v>pendiente</v>
      </c>
    </row>
    <row r="148">
      <c r="A148" t="str">
        <v/>
      </c>
      <c r="B148">
        <v>128</v>
      </c>
      <c r="C148">
        <v>1002</v>
      </c>
      <c r="D148" t="str">
        <v>MXN</v>
      </c>
      <c r="E148" t="str">
        <v/>
      </c>
      <c r="F148" t="str">
        <v>MArK</v>
      </c>
      <c r="G148" t="str">
        <v xml:space="preserve"> STOLTZFUS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GENERAL</v>
      </c>
      <c r="N148" t="str">
        <v/>
      </c>
      <c r="O148" t="str">
        <v>SOLD</v>
      </c>
      <c r="P148" t="str">
        <v/>
      </c>
      <c r="Q148">
        <v>7468736</v>
      </c>
      <c r="R148" t="str">
        <v/>
      </c>
      <c r="S148">
        <v>2327735.61</v>
      </c>
      <c r="T148" t="str">
        <v/>
      </c>
      <c r="U148">
        <v>5141000.390000001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s="1">
        <v>46211</v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>
        <v>1002</v>
      </c>
      <c r="AP148" s="1">
        <v>46183</v>
      </c>
      <c r="AQ148" s="1">
        <v>46211</v>
      </c>
      <c r="AR148" t="str">
        <v>GENERAL</v>
      </c>
      <c r="AS148" t="str">
        <v/>
      </c>
      <c r="AT148" t="str">
        <v>si</v>
      </c>
      <c r="AU148" t="str">
        <v>no</v>
      </c>
      <c r="AV148" t="str">
        <v>no</v>
      </c>
      <c r="AW148" t="str">
        <v>pendiente</v>
      </c>
    </row>
    <row r="149">
      <c r="A149" t="str">
        <v/>
      </c>
      <c r="B149">
        <v>103</v>
      </c>
      <c r="C149">
        <v>1003</v>
      </c>
      <c r="D149" t="str">
        <v>USD</v>
      </c>
      <c r="E149" t="str">
        <v/>
      </c>
      <c r="F149" t="str">
        <v xml:space="preserve">beverly ann </v>
      </c>
      <c r="G149" t="str">
        <v xml:space="preserve"> benmoussa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RETA OP FIN</v>
      </c>
      <c r="N149" t="str">
        <v/>
      </c>
      <c r="O149" t="str">
        <v>SOLD</v>
      </c>
      <c r="P149">
        <v>325600</v>
      </c>
      <c r="Q149">
        <v>6023600</v>
      </c>
      <c r="R149">
        <v>162800</v>
      </c>
      <c r="S149" t="str">
        <v/>
      </c>
      <c r="T149">
        <v>162800</v>
      </c>
      <c r="U149">
        <v>3011800</v>
      </c>
      <c r="V149" t="str">
        <v/>
      </c>
      <c r="W149" t="str">
        <v>CREDITO RETA</v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s="1">
        <v>46211</v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>
        <v>1003</v>
      </c>
      <c r="AP149" s="1">
        <v>46183</v>
      </c>
      <c r="AQ149" s="1">
        <v>46211</v>
      </c>
      <c r="AR149" t="str">
        <v>RETA OP FIN</v>
      </c>
      <c r="AS149" t="str">
        <v/>
      </c>
      <c r="AT149" t="str">
        <v>si</v>
      </c>
      <c r="AU149" t="str">
        <v>no</v>
      </c>
      <c r="AV149" t="str">
        <v>no</v>
      </c>
      <c r="AW149" t="str">
        <v>pendiente</v>
      </c>
    </row>
    <row r="150">
      <c r="A150" t="str">
        <v/>
      </c>
      <c r="B150">
        <v>104</v>
      </c>
      <c r="C150">
        <v>1004</v>
      </c>
      <c r="D150" t="str">
        <v>USD</v>
      </c>
      <c r="E150" t="str">
        <v/>
      </c>
      <c r="F150" t="str">
        <v>D'ANN JOY</v>
      </c>
      <c r="G150" t="str">
        <v xml:space="preserve"> SEBO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RETA OP FIN</v>
      </c>
      <c r="N150" t="str">
        <v/>
      </c>
      <c r="O150" t="str">
        <v>SOLD</v>
      </c>
      <c r="P150">
        <v>388000</v>
      </c>
      <c r="Q150">
        <v>7178000</v>
      </c>
      <c r="R150">
        <v>135820</v>
      </c>
      <c r="S150" t="str">
        <v/>
      </c>
      <c r="T150">
        <v>252180</v>
      </c>
      <c r="U150">
        <v>4665330</v>
      </c>
      <c r="V150" t="str">
        <v/>
      </c>
      <c r="W150" t="str">
        <v>CREDITO RETA</v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s="1">
        <v>46211</v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>
        <v>1004</v>
      </c>
      <c r="AP150" s="1">
        <v>46183</v>
      </c>
      <c r="AQ150" s="1">
        <v>46211</v>
      </c>
      <c r="AR150" t="str">
        <v>RETA OP FIN</v>
      </c>
      <c r="AS150" t="str">
        <v/>
      </c>
      <c r="AT150" t="str">
        <v>si</v>
      </c>
      <c r="AU150" t="str">
        <v>no</v>
      </c>
      <c r="AV150" t="str">
        <v>no</v>
      </c>
      <c r="AW150" t="str">
        <v>pendiente</v>
      </c>
    </row>
    <row r="151">
      <c r="A151" t="str">
        <v/>
      </c>
      <c r="B151">
        <v>105</v>
      </c>
      <c r="C151">
        <v>1005</v>
      </c>
      <c r="D151" t="str">
        <v>USD</v>
      </c>
      <c r="E151" t="str">
        <v/>
      </c>
      <c r="F151" t="str">
        <v xml:space="preserve">MICHAEL ADAM </v>
      </c>
      <c r="G151" t="str">
        <v xml:space="preserve"> PRITTIE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RETA</v>
      </c>
      <c r="N151" t="str">
        <v/>
      </c>
      <c r="O151" t="str">
        <v>SOLD</v>
      </c>
      <c r="P151">
        <v>388000</v>
      </c>
      <c r="Q151">
        <v>7178000</v>
      </c>
      <c r="R151">
        <v>194640</v>
      </c>
      <c r="S151" t="str">
        <v/>
      </c>
      <c r="T151">
        <v>193360</v>
      </c>
      <c r="U151">
        <v>3577160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s="1">
        <v>46211</v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>
        <v>1005</v>
      </c>
      <c r="AP151" s="1">
        <v>46183</v>
      </c>
      <c r="AQ151" s="1">
        <v>46211</v>
      </c>
      <c r="AR151" t="str">
        <v>RETA</v>
      </c>
      <c r="AS151" t="str">
        <v/>
      </c>
      <c r="AT151" t="str">
        <v>si</v>
      </c>
      <c r="AU151" t="str">
        <v>no</v>
      </c>
      <c r="AV151" t="str">
        <v>no</v>
      </c>
      <c r="AW151" t="str">
        <v>pendiente</v>
      </c>
    </row>
    <row r="152">
      <c r="A152" t="str">
        <v/>
      </c>
      <c r="B152">
        <v>129</v>
      </c>
      <c r="C152">
        <v>1006</v>
      </c>
      <c r="D152" t="str">
        <v>MXN</v>
      </c>
      <c r="E152" t="str">
        <v/>
      </c>
      <c r="F152" t="str">
        <v>SERGIO</v>
      </c>
      <c r="G152" t="str">
        <v xml:space="preserve"> RASCON</v>
      </c>
      <c r="H152" t="str">
        <v>BUSTILLOS</v>
      </c>
      <c r="I152" t="str">
        <v/>
      </c>
      <c r="J152" t="str">
        <v/>
      </c>
      <c r="K152" t="str">
        <v/>
      </c>
      <c r="L152" t="str">
        <v/>
      </c>
      <c r="M152" t="str">
        <v>GENERAL</v>
      </c>
      <c r="N152" t="str">
        <v/>
      </c>
      <c r="O152" t="str">
        <v>SOLD</v>
      </c>
      <c r="P152" t="str">
        <v/>
      </c>
      <c r="Q152">
        <v>9950000</v>
      </c>
      <c r="R152" t="str">
        <v/>
      </c>
      <c r="S152">
        <v>9950000</v>
      </c>
      <c r="T152" t="str">
        <v/>
      </c>
      <c r="U152">
        <v>0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s="1">
        <v>46211</v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>
        <v>1006</v>
      </c>
      <c r="AP152" s="1">
        <v>46183</v>
      </c>
      <c r="AQ152" s="1">
        <v>46211</v>
      </c>
      <c r="AR152" t="str">
        <v>GENERAL</v>
      </c>
      <c r="AS152" t="str">
        <v>PAGADO</v>
      </c>
      <c r="AT152" t="str">
        <v>si</v>
      </c>
      <c r="AU152" t="str">
        <v>no</v>
      </c>
      <c r="AV152" t="str">
        <v>no</v>
      </c>
      <c r="AW152" t="str">
        <v>pendiente</v>
      </c>
    </row>
    <row r="153">
      <c r="A153" t="str">
        <v/>
      </c>
      <c r="B153">
        <v>106</v>
      </c>
      <c r="C153">
        <v>1007</v>
      </c>
      <c r="D153" t="str">
        <v>USD</v>
      </c>
      <c r="E153" t="str">
        <v/>
      </c>
      <c r="F153" t="str">
        <v>MARK R</v>
      </c>
      <c r="G153" t="str">
        <v xml:space="preserve"> VAN HEMERT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RETA OP FIN</v>
      </c>
      <c r="N153" t="str">
        <v/>
      </c>
      <c r="O153" t="str">
        <v>SOLD</v>
      </c>
      <c r="P153">
        <v>325600</v>
      </c>
      <c r="Q153">
        <v>6023600</v>
      </c>
      <c r="R153">
        <v>325100</v>
      </c>
      <c r="S153" t="str">
        <v/>
      </c>
      <c r="T153">
        <v>500</v>
      </c>
      <c r="U153">
        <v>9250</v>
      </c>
      <c r="V153" t="str">
        <v/>
      </c>
      <c r="W153" t="str">
        <v>CREDITO RETA</v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s="1">
        <v>46211</v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>
        <v>1007</v>
      </c>
      <c r="AP153" s="1">
        <v>46183</v>
      </c>
      <c r="AQ153" s="1">
        <v>46211</v>
      </c>
      <c r="AR153" t="str">
        <v>RETA OP FIN</v>
      </c>
      <c r="AS153" t="str">
        <v>PAGADO</v>
      </c>
      <c r="AT153" t="str">
        <v>si</v>
      </c>
      <c r="AU153" t="str">
        <v>no</v>
      </c>
      <c r="AV153" t="str">
        <v>no</v>
      </c>
      <c r="AW153" t="str">
        <v>pendiente</v>
      </c>
    </row>
    <row r="154">
      <c r="A154" t="str">
        <v/>
      </c>
      <c r="B154">
        <v>107</v>
      </c>
      <c r="C154">
        <v>1008</v>
      </c>
      <c r="D154" t="str">
        <v>USD</v>
      </c>
      <c r="E154" t="str">
        <v/>
      </c>
      <c r="F154" t="str">
        <v>DANIEL REX</v>
      </c>
      <c r="G154" t="str">
        <v xml:space="preserve"> RADUNZ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RETA</v>
      </c>
      <c r="N154" t="str">
        <v/>
      </c>
      <c r="O154" t="str">
        <v>SOLD</v>
      </c>
      <c r="P154">
        <v>325600</v>
      </c>
      <c r="Q154">
        <v>6023600</v>
      </c>
      <c r="R154">
        <v>162800</v>
      </c>
      <c r="S154" t="str">
        <v/>
      </c>
      <c r="T154">
        <v>162800</v>
      </c>
      <c r="U154">
        <v>3011800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s="1">
        <v>46211</v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>
        <v>1008</v>
      </c>
      <c r="AP154" s="1">
        <v>46183</v>
      </c>
      <c r="AQ154" s="1">
        <v>46211</v>
      </c>
      <c r="AR154" t="str">
        <v>RETA</v>
      </c>
      <c r="AS154" t="str">
        <v/>
      </c>
      <c r="AT154" t="str">
        <v>si</v>
      </c>
      <c r="AU154" t="str">
        <v>no</v>
      </c>
      <c r="AV154" t="str">
        <v>no</v>
      </c>
      <c r="AW154" t="str">
        <v>pendiente</v>
      </c>
    </row>
    <row r="155">
      <c r="A155" t="str">
        <v/>
      </c>
      <c r="B155">
        <v>130</v>
      </c>
      <c r="C155">
        <v>1009</v>
      </c>
      <c r="D155" t="str">
        <v>MXN</v>
      </c>
      <c r="E155" t="str">
        <v/>
      </c>
      <c r="F155" t="str">
        <v>RICARDO JESUS</v>
      </c>
      <c r="G155" t="str">
        <v xml:space="preserve"> HERRERA</v>
      </c>
      <c r="H155" t="str">
        <v>SARABIA</v>
      </c>
      <c r="I155" t="str">
        <v/>
      </c>
      <c r="J155" t="str">
        <v/>
      </c>
      <c r="K155" t="str">
        <v/>
      </c>
      <c r="L155" t="str">
        <v/>
      </c>
      <c r="M155" t="str">
        <v>GENERAL</v>
      </c>
      <c r="N155" t="str">
        <v/>
      </c>
      <c r="O155" t="str">
        <v>SOLD</v>
      </c>
      <c r="P155" t="str">
        <v/>
      </c>
      <c r="Q155">
        <v>9591500</v>
      </c>
      <c r="R155" t="str">
        <v/>
      </c>
      <c r="S155">
        <v>2638098.18</v>
      </c>
      <c r="T155" t="str">
        <v/>
      </c>
      <c r="U155">
        <v>6953401.82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s="1">
        <v>46211</v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>
        <v>1009</v>
      </c>
      <c r="AP155" s="1">
        <v>46183</v>
      </c>
      <c r="AQ155" s="1">
        <v>46211</v>
      </c>
      <c r="AR155" t="str">
        <v>GENERAL</v>
      </c>
      <c r="AS155" t="str">
        <v/>
      </c>
      <c r="AT155" t="str">
        <v>si</v>
      </c>
      <c r="AU155" t="str">
        <v>no</v>
      </c>
      <c r="AV155" t="str">
        <v>no</v>
      </c>
      <c r="AW155" t="str">
        <v>pendiente</v>
      </c>
    </row>
    <row r="156">
      <c r="A156" t="str">
        <v/>
      </c>
      <c r="B156">
        <v>108</v>
      </c>
      <c r="C156">
        <v>1010</v>
      </c>
      <c r="D156" t="str">
        <v>USD</v>
      </c>
      <c r="E156" t="str">
        <v/>
      </c>
      <c r="F156" t="str">
        <v>DONAJI</v>
      </c>
      <c r="G156" t="str">
        <v xml:space="preserve"> GOMEZ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RETA OP FIN</v>
      </c>
      <c r="N156" t="str">
        <v/>
      </c>
      <c r="O156" t="str">
        <v>SOLD</v>
      </c>
      <c r="P156">
        <v>325600</v>
      </c>
      <c r="Q156">
        <v>6023600</v>
      </c>
      <c r="R156">
        <v>129940</v>
      </c>
      <c r="S156" t="str">
        <v/>
      </c>
      <c r="T156">
        <v>195660</v>
      </c>
      <c r="U156">
        <v>3619710</v>
      </c>
      <c r="V156" t="str">
        <v/>
      </c>
      <c r="W156" t="str">
        <v>CREDITO RETA</v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s="1">
        <v>46211</v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>
        <v>1010</v>
      </c>
      <c r="AP156" s="1">
        <v>46183</v>
      </c>
      <c r="AQ156" s="1">
        <v>46211</v>
      </c>
      <c r="AR156" t="str">
        <v>RETA OP FIN</v>
      </c>
      <c r="AS156" t="str">
        <v/>
      </c>
      <c r="AT156" t="str">
        <v>si</v>
      </c>
      <c r="AU156" t="str">
        <v>no</v>
      </c>
      <c r="AV156" t="str">
        <v>no</v>
      </c>
      <c r="AW156" t="str">
        <v>pendiente</v>
      </c>
    </row>
    <row r="157">
      <c r="A157" t="str">
        <v/>
      </c>
      <c r="B157">
        <v>109</v>
      </c>
      <c r="C157">
        <v>1011</v>
      </c>
      <c r="D157" t="str">
        <v>USD</v>
      </c>
      <c r="E157" t="str">
        <v/>
      </c>
      <c r="F157" t="str">
        <v>PATRICK MARK</v>
      </c>
      <c r="G157" t="str">
        <v xml:space="preserve"> NELSON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RETA OP FIN</v>
      </c>
      <c r="N157" t="str">
        <v/>
      </c>
      <c r="O157" t="str">
        <v>SOLD</v>
      </c>
      <c r="P157">
        <v>325600</v>
      </c>
      <c r="Q157">
        <v>6023600</v>
      </c>
      <c r="R157">
        <v>325100</v>
      </c>
      <c r="S157" t="str">
        <v/>
      </c>
      <c r="T157">
        <v>500</v>
      </c>
      <c r="U157">
        <v>9250</v>
      </c>
      <c r="V157" t="str">
        <v/>
      </c>
      <c r="W157" t="str">
        <v>CREDITO RETA</v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s="1">
        <v>46211</v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>
        <v>1011</v>
      </c>
      <c r="AP157" s="1">
        <v>46183</v>
      </c>
      <c r="AQ157" s="1">
        <v>46211</v>
      </c>
      <c r="AR157" t="str">
        <v>RETA OP FIN</v>
      </c>
      <c r="AS157" t="str">
        <v>PAGADO</v>
      </c>
      <c r="AT157" t="str">
        <v>si</v>
      </c>
      <c r="AU157" t="str">
        <v>no</v>
      </c>
      <c r="AV157" t="str">
        <v>no</v>
      </c>
      <c r="AW157" t="str">
        <v>pendiente</v>
      </c>
    </row>
    <row r="158">
      <c r="A158" t="str">
        <v/>
      </c>
      <c r="B158">
        <v>131</v>
      </c>
      <c r="C158">
        <v>1012</v>
      </c>
      <c r="D158" t="str">
        <v>MXN</v>
      </c>
      <c r="E158" t="str">
        <v/>
      </c>
      <c r="F158" t="str">
        <v>FERNANDO ERIC</v>
      </c>
      <c r="G158" t="str">
        <v xml:space="preserve"> RUIZ</v>
      </c>
      <c r="H158" t="str">
        <v>OCHOA</v>
      </c>
      <c r="I158" t="str">
        <v/>
      </c>
      <c r="J158" t="str">
        <v/>
      </c>
      <c r="K158" t="str">
        <v/>
      </c>
      <c r="L158" t="str">
        <v/>
      </c>
      <c r="M158" t="str">
        <v>GENERAL</v>
      </c>
      <c r="N158" t="str">
        <v/>
      </c>
      <c r="O158" t="str">
        <v>SOLD</v>
      </c>
      <c r="P158" t="str">
        <v/>
      </c>
      <c r="Q158">
        <v>7534450</v>
      </c>
      <c r="R158" t="str">
        <v/>
      </c>
      <c r="S158">
        <v>6404282.5</v>
      </c>
      <c r="T158" t="str">
        <v/>
      </c>
      <c r="U158">
        <v>1130167.5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s="1">
        <v>46211</v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>
        <v>1012</v>
      </c>
      <c r="AP158" s="1">
        <v>46183</v>
      </c>
      <c r="AQ158" s="1">
        <v>46211</v>
      </c>
      <c r="AR158" t="str">
        <v>GENERAL</v>
      </c>
      <c r="AS158" t="str">
        <v/>
      </c>
      <c r="AT158" t="str">
        <v>si</v>
      </c>
      <c r="AU158" t="str">
        <v>no</v>
      </c>
      <c r="AV158" t="str">
        <v>no</v>
      </c>
      <c r="AW158" t="str">
        <v>pendiente</v>
      </c>
    </row>
    <row r="159">
      <c r="A159" t="str">
        <v/>
      </c>
      <c r="B159">
        <v>110</v>
      </c>
      <c r="C159">
        <v>1013</v>
      </c>
      <c r="D159" t="str">
        <v>USD</v>
      </c>
      <c r="E159" t="str">
        <v/>
      </c>
      <c r="F159" t="str">
        <v>RAFAEL</v>
      </c>
      <c r="G159" t="str">
        <v xml:space="preserve"> CRUZ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RETA OP FIN</v>
      </c>
      <c r="N159" t="str">
        <v/>
      </c>
      <c r="O159" t="str">
        <v>SOLD</v>
      </c>
      <c r="P159">
        <v>388000</v>
      </c>
      <c r="Q159">
        <v>7178000</v>
      </c>
      <c r="R159">
        <v>135820</v>
      </c>
      <c r="S159" t="str">
        <v/>
      </c>
      <c r="T159">
        <v>252180</v>
      </c>
      <c r="U159">
        <v>4665330</v>
      </c>
      <c r="V159" t="str">
        <v/>
      </c>
      <c r="W159" t="str">
        <v>CREDITO RETA</v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s="1">
        <v>46211</v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>
        <v>1013</v>
      </c>
      <c r="AP159" s="1">
        <v>46183</v>
      </c>
      <c r="AQ159" s="1">
        <v>46211</v>
      </c>
      <c r="AR159" t="str">
        <v>RETA OP FIN</v>
      </c>
      <c r="AS159" t="str">
        <v/>
      </c>
      <c r="AT159" t="str">
        <v>si</v>
      </c>
      <c r="AU159" t="str">
        <v>no</v>
      </c>
      <c r="AV159" t="str">
        <v>no</v>
      </c>
      <c r="AW159" t="str">
        <v>pendiente</v>
      </c>
    </row>
    <row r="160">
      <c r="A160" t="str">
        <v/>
      </c>
      <c r="B160">
        <v>111</v>
      </c>
      <c r="C160">
        <v>1014</v>
      </c>
      <c r="D160" t="str">
        <v>USD</v>
      </c>
      <c r="E160" t="str">
        <v/>
      </c>
      <c r="F160" t="str">
        <v>JAMES alan</v>
      </c>
      <c r="G160" t="str">
        <v xml:space="preserve"> HARPER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RETA OP FIN</v>
      </c>
      <c r="N160" t="str">
        <v/>
      </c>
      <c r="O160" t="str">
        <v>SOLD</v>
      </c>
      <c r="P160">
        <v>388000</v>
      </c>
      <c r="Q160">
        <v>7178000</v>
      </c>
      <c r="R160">
        <v>135820</v>
      </c>
      <c r="S160" t="str">
        <v/>
      </c>
      <c r="T160">
        <v>252180</v>
      </c>
      <c r="U160">
        <v>4665330</v>
      </c>
      <c r="V160" t="str">
        <v/>
      </c>
      <c r="W160" t="str">
        <v>CREDITO RETA</v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s="1">
        <v>46211</v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>
        <v>1014</v>
      </c>
      <c r="AP160" s="1">
        <v>46183</v>
      </c>
      <c r="AQ160" s="1">
        <v>46211</v>
      </c>
      <c r="AR160" t="str">
        <v>RETA OP FIN</v>
      </c>
      <c r="AS160" t="str">
        <v/>
      </c>
      <c r="AT160" t="str">
        <v>si</v>
      </c>
      <c r="AU160" t="str">
        <v>no</v>
      </c>
      <c r="AV160" t="str">
        <v>no</v>
      </c>
      <c r="AW160" t="str">
        <v>pendiente</v>
      </c>
    </row>
    <row r="161">
      <c r="A161" t="str">
        <v/>
      </c>
      <c r="B161">
        <v>132</v>
      </c>
      <c r="C161">
        <v>1015</v>
      </c>
      <c r="D161" t="str">
        <v>MXN</v>
      </c>
      <c r="E161" t="str">
        <v/>
      </c>
      <c r="F161" t="str">
        <v>JUANA LETICIA</v>
      </c>
      <c r="G161" t="str">
        <v xml:space="preserve"> ROSALES</v>
      </c>
      <c r="H161" t="str">
        <v>HUERTA</v>
      </c>
      <c r="I161" t="str">
        <v/>
      </c>
      <c r="J161" t="str">
        <v/>
      </c>
      <c r="K161" t="str">
        <v/>
      </c>
      <c r="L161" t="str">
        <v/>
      </c>
      <c r="M161" t="str">
        <v>GENERAL</v>
      </c>
      <c r="N161" t="str">
        <v/>
      </c>
      <c r="O161" t="str">
        <v>SOLD</v>
      </c>
      <c r="P161" t="str">
        <v/>
      </c>
      <c r="Q161">
        <v>7692798.08</v>
      </c>
      <c r="R161" t="str">
        <v/>
      </c>
      <c r="S161">
        <v>2692479.31</v>
      </c>
      <c r="T161" t="str">
        <v/>
      </c>
      <c r="U161">
        <v>5000318.77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s="1">
        <v>46211</v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>
        <v>1015</v>
      </c>
      <c r="AP161" s="1">
        <v>46183</v>
      </c>
      <c r="AQ161" s="1">
        <v>46211</v>
      </c>
      <c r="AR161" t="str">
        <v>GENERAL</v>
      </c>
      <c r="AS161" t="str">
        <v/>
      </c>
      <c r="AT161" t="str">
        <v>si</v>
      </c>
      <c r="AU161" t="str">
        <v>no</v>
      </c>
      <c r="AV161" t="str">
        <v>no</v>
      </c>
      <c r="AW161" t="str">
        <v>pendiente</v>
      </c>
    </row>
    <row r="162">
      <c r="A162" t="str">
        <v/>
      </c>
      <c r="B162">
        <v>133</v>
      </c>
      <c r="C162">
        <v>1016</v>
      </c>
      <c r="D162" t="str">
        <v>MXN</v>
      </c>
      <c r="E162" t="str">
        <v/>
      </c>
      <c r="F162" t="str">
        <v>JOSE FERNANDO</v>
      </c>
      <c r="G162" t="str">
        <v xml:space="preserve"> VEGA</v>
      </c>
      <c r="H162" t="str">
        <v>CANUDAS</v>
      </c>
      <c r="I162" t="str">
        <v/>
      </c>
      <c r="J162" t="str">
        <v/>
      </c>
      <c r="K162" t="str">
        <v/>
      </c>
      <c r="L162" t="str">
        <v/>
      </c>
      <c r="M162" t="str">
        <v>GENERAL</v>
      </c>
      <c r="N162" t="str">
        <v/>
      </c>
      <c r="O162" t="str">
        <v>SOLD</v>
      </c>
      <c r="P162" t="str">
        <v/>
      </c>
      <c r="Q162">
        <v>9300000</v>
      </c>
      <c r="R162" t="str">
        <v/>
      </c>
      <c r="S162">
        <v>2790000</v>
      </c>
      <c r="T162" t="str">
        <v/>
      </c>
      <c r="U162">
        <v>6510000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s="1">
        <v>46211</v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>
        <v>1016</v>
      </c>
      <c r="AP162" s="1">
        <v>46183</v>
      </c>
      <c r="AQ162" s="1">
        <v>46211</v>
      </c>
      <c r="AR162" t="str">
        <v>GENERAL</v>
      </c>
      <c r="AS162" t="str">
        <v/>
      </c>
      <c r="AT162" t="str">
        <v>si</v>
      </c>
      <c r="AU162" t="str">
        <v>no</v>
      </c>
      <c r="AV162" t="str">
        <v>no</v>
      </c>
      <c r="AW162" t="str">
        <v>pendiente</v>
      </c>
    </row>
    <row r="163">
      <c r="A163" t="str">
        <v/>
      </c>
      <c r="B163">
        <v>134</v>
      </c>
      <c r="C163">
        <v>1017</v>
      </c>
      <c r="D163" t="str">
        <v>MXN</v>
      </c>
      <c r="E163" t="str">
        <v/>
      </c>
      <c r="F163" t="str">
        <v>MARIA DEL ROSARIO</v>
      </c>
      <c r="G163" t="str">
        <v xml:space="preserve"> ROMERO</v>
      </c>
      <c r="H163" t="str">
        <v>SALAZAR</v>
      </c>
      <c r="I163" t="str">
        <v/>
      </c>
      <c r="J163" t="str">
        <v/>
      </c>
      <c r="K163" t="str">
        <v/>
      </c>
      <c r="L163" t="str">
        <v/>
      </c>
      <c r="M163" t="str">
        <v>GENERAL</v>
      </c>
      <c r="N163" t="str">
        <v/>
      </c>
      <c r="O163" t="str">
        <v>SOLD</v>
      </c>
      <c r="P163" t="str">
        <v/>
      </c>
      <c r="Q163">
        <v>7040000</v>
      </c>
      <c r="R163" t="str">
        <v/>
      </c>
      <c r="S163">
        <v>2112000</v>
      </c>
      <c r="T163" t="str">
        <v/>
      </c>
      <c r="U163">
        <v>4928000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s="1">
        <v>46211</v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>
        <v>1017</v>
      </c>
      <c r="AP163" s="1">
        <v>46183</v>
      </c>
      <c r="AQ163" s="1">
        <v>46211</v>
      </c>
      <c r="AR163" t="str">
        <v>GENERAL</v>
      </c>
      <c r="AS163" t="str">
        <v/>
      </c>
      <c r="AT163" t="str">
        <v>si</v>
      </c>
      <c r="AU163" t="str">
        <v>no</v>
      </c>
      <c r="AV163" t="str">
        <v>no</v>
      </c>
      <c r="AW163" t="str">
        <v>pendiente</v>
      </c>
    </row>
    <row r="164">
      <c r="A164" t="str">
        <v/>
      </c>
      <c r="B164">
        <v>136</v>
      </c>
      <c r="C164">
        <v>1101</v>
      </c>
      <c r="D164" t="str">
        <v>MXN</v>
      </c>
      <c r="E164" t="str">
        <v/>
      </c>
      <c r="F164" t="str">
        <v>LEONEL</v>
      </c>
      <c r="G164" t="str">
        <v xml:space="preserve"> CLARO</v>
      </c>
      <c r="H164" t="str">
        <v>REYES</v>
      </c>
      <c r="I164" t="str">
        <v/>
      </c>
      <c r="J164" t="str">
        <v/>
      </c>
      <c r="K164" t="str">
        <v/>
      </c>
      <c r="L164" t="str">
        <v/>
      </c>
      <c r="M164" t="str">
        <v>GENERAL</v>
      </c>
      <c r="N164" t="str">
        <v/>
      </c>
      <c r="O164" t="str">
        <v>SOLD</v>
      </c>
      <c r="P164" t="str">
        <v/>
      </c>
      <c r="Q164">
        <v>9690000</v>
      </c>
      <c r="R164" t="str">
        <v/>
      </c>
      <c r="S164">
        <v>2907000</v>
      </c>
      <c r="T164" t="str">
        <v/>
      </c>
      <c r="U164">
        <v>6783000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s="1">
        <v>46244</v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>
        <v>1101</v>
      </c>
      <c r="AP164" s="1">
        <v>46213</v>
      </c>
      <c r="AQ164" s="1">
        <v>46244</v>
      </c>
      <c r="AR164" t="str">
        <v>GENERAL</v>
      </c>
      <c r="AS164" t="str">
        <v/>
      </c>
      <c r="AT164" t="str">
        <v>si</v>
      </c>
      <c r="AU164" t="str">
        <v>no</v>
      </c>
      <c r="AV164" t="str">
        <v>no</v>
      </c>
      <c r="AW164" t="str">
        <v>pendiente</v>
      </c>
    </row>
    <row r="165">
      <c r="A165" t="str">
        <v/>
      </c>
      <c r="B165">
        <v>137</v>
      </c>
      <c r="C165">
        <v>1102</v>
      </c>
      <c r="D165" t="str">
        <v>MXN</v>
      </c>
      <c r="E165" t="str">
        <v/>
      </c>
      <c r="F165" t="str">
        <v>HECTOR MANUEL</v>
      </c>
      <c r="G165" t="str">
        <v xml:space="preserve"> ARRILLAGA</v>
      </c>
      <c r="H165" t="str">
        <v>ESPINOSA</v>
      </c>
      <c r="I165" t="str">
        <v/>
      </c>
      <c r="J165" t="str">
        <v/>
      </c>
      <c r="K165" t="str">
        <v/>
      </c>
      <c r="L165" t="str">
        <v/>
      </c>
      <c r="M165" t="str">
        <v>GENERAL</v>
      </c>
      <c r="N165" t="str">
        <v/>
      </c>
      <c r="O165" t="str">
        <v>SOLD</v>
      </c>
      <c r="P165" t="str">
        <v/>
      </c>
      <c r="Q165">
        <v>9922500</v>
      </c>
      <c r="R165" t="str">
        <v/>
      </c>
      <c r="S165">
        <v>9922500</v>
      </c>
      <c r="T165" t="str">
        <v/>
      </c>
      <c r="U165">
        <v>0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s="1">
        <v>46244</v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>
        <v>1102</v>
      </c>
      <c r="AP165" s="1">
        <v>46213</v>
      </c>
      <c r="AQ165" s="1">
        <v>46244</v>
      </c>
      <c r="AR165" t="str">
        <v>GENERAL</v>
      </c>
      <c r="AS165" t="str">
        <v>PAGADO</v>
      </c>
      <c r="AT165" t="str">
        <v>si</v>
      </c>
      <c r="AU165" t="str">
        <v>no</v>
      </c>
      <c r="AV165" t="str">
        <v>no</v>
      </c>
      <c r="AW165" t="str">
        <v>pendiente</v>
      </c>
    </row>
    <row r="166">
      <c r="A166" t="str">
        <v/>
      </c>
      <c r="B166">
        <v>138</v>
      </c>
      <c r="C166">
        <v>1103</v>
      </c>
      <c r="D166" t="str">
        <v>MXN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GENERAL</v>
      </c>
      <c r="N166" t="str">
        <v/>
      </c>
      <c r="O166" t="str">
        <v>AVAILABLE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>
        <v>0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s="1">
        <v>46244</v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>
        <v>1103</v>
      </c>
      <c r="AP166" s="1">
        <v>46213</v>
      </c>
      <c r="AQ166" s="1">
        <v>46244</v>
      </c>
      <c r="AR166" t="str">
        <v>GENERAL</v>
      </c>
      <c r="AS166" t="str">
        <v>DISPONIBLE</v>
      </c>
      <c r="AT166" t="str">
        <v>si</v>
      </c>
      <c r="AU166" t="str">
        <v>no</v>
      </c>
      <c r="AV166" t="str">
        <v>no</v>
      </c>
      <c r="AW166" t="str">
        <v>pendiente</v>
      </c>
    </row>
    <row r="167">
      <c r="A167" t="str">
        <v/>
      </c>
      <c r="B167">
        <v>139</v>
      </c>
      <c r="C167">
        <v>1104</v>
      </c>
      <c r="D167" t="str">
        <v>MXN</v>
      </c>
      <c r="E167" t="str">
        <v/>
      </c>
      <c r="F167" t="str">
        <v xml:space="preserve"> CARLA ALEJANDRA</v>
      </c>
      <c r="G167" t="str">
        <v xml:space="preserve"> SANCHEZ ARMAS</v>
      </c>
      <c r="H167" t="str">
        <v xml:space="preserve"> GARCIA</v>
      </c>
      <c r="I167" t="str">
        <v/>
      </c>
      <c r="J167" t="str">
        <v/>
      </c>
      <c r="K167" t="str">
        <v/>
      </c>
      <c r="L167" t="str">
        <v/>
      </c>
      <c r="M167" t="str">
        <v>GENERAL</v>
      </c>
      <c r="N167" t="str">
        <v/>
      </c>
      <c r="O167" t="str">
        <v>SOLD</v>
      </c>
      <c r="P167" t="str">
        <v/>
      </c>
      <c r="Q167">
        <v>11370000</v>
      </c>
      <c r="R167" t="str">
        <v/>
      </c>
      <c r="S167">
        <v>3436000</v>
      </c>
      <c r="T167" t="str">
        <v/>
      </c>
      <c r="U167">
        <v>7934000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s="1">
        <v>46244</v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>
        <v>1104</v>
      </c>
      <c r="AP167" s="1">
        <v>46213</v>
      </c>
      <c r="AQ167" s="1">
        <v>46244</v>
      </c>
      <c r="AR167" t="str">
        <v>GENERAL</v>
      </c>
      <c r="AS167" t="str">
        <v/>
      </c>
      <c r="AT167" t="str">
        <v>si</v>
      </c>
      <c r="AU167" t="str">
        <v>no</v>
      </c>
      <c r="AV167" t="str">
        <v>no</v>
      </c>
      <c r="AW167" t="str">
        <v>pendiente</v>
      </c>
    </row>
    <row r="168">
      <c r="A168" t="str">
        <v/>
      </c>
      <c r="B168">
        <v>140</v>
      </c>
      <c r="C168">
        <v>1105</v>
      </c>
      <c r="D168" t="str">
        <v>MXN</v>
      </c>
      <c r="E168" t="str">
        <v/>
      </c>
      <c r="F168" t="str">
        <v>MARIA DE LOURDES</v>
      </c>
      <c r="G168" t="str">
        <v xml:space="preserve"> IBARRA</v>
      </c>
      <c r="H168" t="str">
        <v>MOGUEL</v>
      </c>
      <c r="I168" t="str">
        <v/>
      </c>
      <c r="J168" t="str">
        <v/>
      </c>
      <c r="K168" t="str">
        <v/>
      </c>
      <c r="L168" t="str">
        <v/>
      </c>
      <c r="M168" t="str">
        <v>GENERAL</v>
      </c>
      <c r="N168" t="str">
        <v/>
      </c>
      <c r="O168" t="str">
        <v>SOLD</v>
      </c>
      <c r="P168" t="str">
        <v/>
      </c>
      <c r="Q168">
        <v>12990000</v>
      </c>
      <c r="R168" t="str">
        <v/>
      </c>
      <c r="S168">
        <v>3897000</v>
      </c>
      <c r="T168" t="str">
        <v/>
      </c>
      <c r="U168">
        <v>9093000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s="1">
        <v>46244</v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>
        <v>1105</v>
      </c>
      <c r="AP168" s="1">
        <v>46213</v>
      </c>
      <c r="AQ168" s="1">
        <v>46244</v>
      </c>
      <c r="AR168" t="str">
        <v>GENERAL</v>
      </c>
      <c r="AS168" t="str">
        <v/>
      </c>
      <c r="AT168" t="str">
        <v>si</v>
      </c>
      <c r="AU168" t="str">
        <v>no</v>
      </c>
      <c r="AV168" t="str">
        <v>no</v>
      </c>
      <c r="AW168" t="str">
        <v>pendiente</v>
      </c>
    </row>
    <row r="169">
      <c r="A169" t="str">
        <v/>
      </c>
      <c r="B169">
        <v>141</v>
      </c>
      <c r="C169">
        <v>1106</v>
      </c>
      <c r="D169" t="str">
        <v>MXN</v>
      </c>
      <c r="E169" t="str">
        <v/>
      </c>
      <c r="F169" t="str">
        <v xml:space="preserve">yan </v>
      </c>
      <c r="G169" t="str">
        <v xml:space="preserve"> leduc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GENERAL</v>
      </c>
      <c r="N169" t="str">
        <v/>
      </c>
      <c r="O169" t="str">
        <v>SOLD</v>
      </c>
      <c r="P169" t="str">
        <v/>
      </c>
      <c r="Q169">
        <v>11175491.25</v>
      </c>
      <c r="R169" t="str">
        <v/>
      </c>
      <c r="S169">
        <v>2514485.53</v>
      </c>
      <c r="T169" t="str">
        <v/>
      </c>
      <c r="U169">
        <v>8661005.72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s="1">
        <v>46244</v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>
        <v>1106</v>
      </c>
      <c r="AP169" s="1">
        <v>46213</v>
      </c>
      <c r="AQ169" s="1">
        <v>46244</v>
      </c>
      <c r="AR169" t="str">
        <v>GENERAL</v>
      </c>
      <c r="AS169" t="str">
        <v/>
      </c>
      <c r="AT169" t="str">
        <v>si</v>
      </c>
      <c r="AU169" t="str">
        <v>no</v>
      </c>
      <c r="AV169" t="str">
        <v>no</v>
      </c>
      <c r="AW169" t="str">
        <v>pendiente</v>
      </c>
    </row>
    <row r="170">
      <c r="A170" t="str">
        <v/>
      </c>
      <c r="B170">
        <v>142</v>
      </c>
      <c r="C170">
        <v>1107</v>
      </c>
      <c r="D170" t="str">
        <v>MXN</v>
      </c>
      <c r="E170" t="str">
        <v/>
      </c>
      <c r="F170" t="str">
        <v xml:space="preserve">JAIME CECILIO </v>
      </c>
      <c r="G170" t="str">
        <v xml:space="preserve"> VILLANUEVA</v>
      </c>
      <c r="H170" t="str">
        <v xml:space="preserve">CABELLO </v>
      </c>
      <c r="I170" t="str">
        <v/>
      </c>
      <c r="J170" t="str">
        <v/>
      </c>
      <c r="K170" t="str">
        <v/>
      </c>
      <c r="L170" t="str">
        <v/>
      </c>
      <c r="M170" t="str">
        <v>GENERAL</v>
      </c>
      <c r="N170" t="str">
        <v/>
      </c>
      <c r="O170" t="str">
        <v>SOLD</v>
      </c>
      <c r="P170" t="str">
        <v/>
      </c>
      <c r="Q170">
        <v>9736728.75</v>
      </c>
      <c r="R170" t="str">
        <v/>
      </c>
      <c r="S170">
        <v>3894691.5</v>
      </c>
      <c r="T170" t="str">
        <v/>
      </c>
      <c r="U170">
        <v>5842037.25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s="1">
        <v>46244</v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>
        <v>1107</v>
      </c>
      <c r="AP170" s="1">
        <v>46213</v>
      </c>
      <c r="AQ170" s="1">
        <v>46244</v>
      </c>
      <c r="AR170" t="str">
        <v>GENERAL</v>
      </c>
      <c r="AS170" t="str">
        <v/>
      </c>
      <c r="AT170" t="str">
        <v>si</v>
      </c>
      <c r="AU170" t="str">
        <v>no</v>
      </c>
      <c r="AV170" t="str">
        <v>no</v>
      </c>
      <c r="AW170" t="str">
        <v>pendiente</v>
      </c>
    </row>
    <row r="171">
      <c r="A171" t="str">
        <v/>
      </c>
      <c r="B171">
        <v>143</v>
      </c>
      <c r="C171">
        <v>1108</v>
      </c>
      <c r="D171" t="str">
        <v>MXN</v>
      </c>
      <c r="E171" t="str">
        <v/>
      </c>
      <c r="F171" t="str">
        <v>CLAUDIA YANET</v>
      </c>
      <c r="G171" t="str">
        <v xml:space="preserve"> RAMOS</v>
      </c>
      <c r="H171" t="str">
        <v>PICASSO</v>
      </c>
      <c r="I171" t="str">
        <v/>
      </c>
      <c r="J171" t="str">
        <v/>
      </c>
      <c r="K171" t="str">
        <v/>
      </c>
      <c r="L171" t="str">
        <v/>
      </c>
      <c r="M171" t="str">
        <v>GENERAL</v>
      </c>
      <c r="N171" t="str">
        <v/>
      </c>
      <c r="O171" t="str">
        <v>SOLD</v>
      </c>
      <c r="P171" t="str">
        <v/>
      </c>
      <c r="Q171">
        <v>7600000</v>
      </c>
      <c r="R171" t="str">
        <v/>
      </c>
      <c r="S171">
        <v>2280000</v>
      </c>
      <c r="T171" t="str">
        <v/>
      </c>
      <c r="U171">
        <v>5320000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s="1">
        <v>46244</v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>
        <v>1108</v>
      </c>
      <c r="AP171" s="1">
        <v>46213</v>
      </c>
      <c r="AQ171" s="1">
        <v>46244</v>
      </c>
      <c r="AR171" t="str">
        <v>GENERAL</v>
      </c>
      <c r="AS171" t="str">
        <v/>
      </c>
      <c r="AT171" t="str">
        <v>si</v>
      </c>
      <c r="AU171" t="str">
        <v>no</v>
      </c>
      <c r="AV171" t="str">
        <v>no</v>
      </c>
      <c r="AW171" t="str">
        <v>pendiente</v>
      </c>
    </row>
    <row r="172">
      <c r="A172" t="str">
        <v/>
      </c>
      <c r="B172">
        <v>144</v>
      </c>
      <c r="C172">
        <v>1109</v>
      </c>
      <c r="D172" t="str">
        <v>MXN</v>
      </c>
      <c r="E172" t="str">
        <v/>
      </c>
      <c r="F172" t="str">
        <v>DENISE KARINA</v>
      </c>
      <c r="G172" t="str">
        <v xml:space="preserve"> VIVAS</v>
      </c>
      <c r="H172" t="str">
        <v>COLMENARES</v>
      </c>
      <c r="I172" t="str">
        <v/>
      </c>
      <c r="J172" t="str">
        <v/>
      </c>
      <c r="K172" t="str">
        <v/>
      </c>
      <c r="L172" t="str">
        <v/>
      </c>
      <c r="M172" t="str">
        <v>GENERAL</v>
      </c>
      <c r="N172" t="str">
        <v/>
      </c>
      <c r="O172" t="str">
        <v>SOLD</v>
      </c>
      <c r="P172" t="str">
        <v/>
      </c>
      <c r="Q172">
        <v>9691500</v>
      </c>
      <c r="R172" t="str">
        <v/>
      </c>
      <c r="S172">
        <v>2907450</v>
      </c>
      <c r="T172" t="str">
        <v/>
      </c>
      <c r="U172">
        <v>6784050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s="1">
        <v>46244</v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>
        <v>1109</v>
      </c>
      <c r="AP172" s="1">
        <v>46213</v>
      </c>
      <c r="AQ172" s="1">
        <v>46244</v>
      </c>
      <c r="AR172" t="str">
        <v>GENERAL</v>
      </c>
      <c r="AS172" t="str">
        <v/>
      </c>
      <c r="AT172" t="str">
        <v>si</v>
      </c>
      <c r="AU172" t="str">
        <v>no</v>
      </c>
      <c r="AV172" t="str">
        <v>no</v>
      </c>
      <c r="AW172" t="str">
        <v>pendiente</v>
      </c>
    </row>
    <row r="173">
      <c r="A173" t="str">
        <v/>
      </c>
      <c r="B173">
        <v>145</v>
      </c>
      <c r="C173">
        <v>1110</v>
      </c>
      <c r="D173" t="str">
        <v>MXN</v>
      </c>
      <c r="E173" t="str">
        <v/>
      </c>
      <c r="F173" t="str">
        <v>MAURICIO</v>
      </c>
      <c r="G173" t="str">
        <v xml:space="preserve"> TEJEDA</v>
      </c>
      <c r="H173" t="str">
        <v>MIRANDA</v>
      </c>
      <c r="I173" t="str">
        <v/>
      </c>
      <c r="J173" t="str">
        <v/>
      </c>
      <c r="K173" t="str">
        <v/>
      </c>
      <c r="L173" t="str">
        <v/>
      </c>
      <c r="M173" t="str">
        <v>GENERAL</v>
      </c>
      <c r="N173" t="str">
        <v/>
      </c>
      <c r="O173" t="str">
        <v>SOLD</v>
      </c>
      <c r="P173" t="str">
        <v/>
      </c>
      <c r="Q173">
        <v>10821037.5</v>
      </c>
      <c r="R173" t="str">
        <v/>
      </c>
      <c r="S173">
        <v>7905010</v>
      </c>
      <c r="T173" t="str">
        <v/>
      </c>
      <c r="U173">
        <v>2916027.5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s="1">
        <v>46244</v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>
        <v>1110</v>
      </c>
      <c r="AP173" s="1">
        <v>46213</v>
      </c>
      <c r="AQ173" s="1">
        <v>46244</v>
      </c>
      <c r="AR173" t="str">
        <v>GENERAL</v>
      </c>
      <c r="AS173" t="str">
        <v/>
      </c>
      <c r="AT173" t="str">
        <v>si</v>
      </c>
      <c r="AU173" t="str">
        <v>no</v>
      </c>
      <c r="AV173" t="str">
        <v>no</v>
      </c>
      <c r="AW173" t="str">
        <v>pendiente</v>
      </c>
    </row>
    <row r="174">
      <c r="A174" t="str">
        <v/>
      </c>
      <c r="B174">
        <v>146</v>
      </c>
      <c r="C174">
        <v>1111</v>
      </c>
      <c r="D174" t="str">
        <v>MXN</v>
      </c>
      <c r="E174" t="str">
        <v/>
      </c>
      <c r="F174" t="str">
        <v>THANIA NORELY</v>
      </c>
      <c r="G174" t="str">
        <v xml:space="preserve"> CHAVEZ</v>
      </c>
      <c r="H174" t="str">
        <v>CRUZ</v>
      </c>
      <c r="I174" t="str">
        <v/>
      </c>
      <c r="J174" t="str">
        <v/>
      </c>
      <c r="K174" t="str">
        <v/>
      </c>
      <c r="L174" t="str">
        <v/>
      </c>
      <c r="M174" t="str">
        <v>GENERAL</v>
      </c>
      <c r="N174" t="str">
        <v/>
      </c>
      <c r="O174" t="str">
        <v>SOLD</v>
      </c>
      <c r="P174" t="str">
        <v/>
      </c>
      <c r="Q174">
        <v>11454975</v>
      </c>
      <c r="R174" t="str">
        <v/>
      </c>
      <c r="S174">
        <v>3454975</v>
      </c>
      <c r="T174" t="str">
        <v/>
      </c>
      <c r="U174">
        <v>8000000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s="1">
        <v>46244</v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>
        <v>1111</v>
      </c>
      <c r="AP174" s="1">
        <v>46213</v>
      </c>
      <c r="AQ174" s="1">
        <v>46244</v>
      </c>
      <c r="AR174" t="str">
        <v>GENERAL</v>
      </c>
      <c r="AS174" t="str">
        <v/>
      </c>
      <c r="AT174" t="str">
        <v>si</v>
      </c>
      <c r="AU174" t="str">
        <v>no</v>
      </c>
      <c r="AV174" t="str">
        <v>no</v>
      </c>
      <c r="AW174" t="str">
        <v>pendiente</v>
      </c>
    </row>
    <row r="175">
      <c r="A175" t="str">
        <v/>
      </c>
      <c r="B175">
        <v>147</v>
      </c>
      <c r="C175">
        <v>1112</v>
      </c>
      <c r="D175" t="str">
        <v>MXN</v>
      </c>
      <c r="E175" t="str">
        <v/>
      </c>
      <c r="F175" t="str">
        <v>RAUL ALEJANDRO</v>
      </c>
      <c r="G175" t="str">
        <v xml:space="preserve"> ARAÃšZO</v>
      </c>
      <c r="H175" t="str">
        <v>ROMERO</v>
      </c>
      <c r="I175" t="str">
        <v/>
      </c>
      <c r="J175" t="str">
        <v/>
      </c>
      <c r="K175" t="str">
        <v/>
      </c>
      <c r="L175" t="str">
        <v/>
      </c>
      <c r="M175" t="str">
        <v>GENERAL</v>
      </c>
      <c r="N175" t="str">
        <v/>
      </c>
      <c r="O175" t="str">
        <v>SOLD</v>
      </c>
      <c r="P175" t="str">
        <v/>
      </c>
      <c r="Q175">
        <v>11233096.88</v>
      </c>
      <c r="R175" t="str">
        <v/>
      </c>
      <c r="S175">
        <v>4733096.88</v>
      </c>
      <c r="T175" t="str">
        <v/>
      </c>
      <c r="U175">
        <v>6500000.000000001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s="1">
        <v>46244</v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>
        <v>1112</v>
      </c>
      <c r="AP175" s="1">
        <v>46213</v>
      </c>
      <c r="AQ175" s="1">
        <v>46244</v>
      </c>
      <c r="AR175" t="str">
        <v>GENERAL</v>
      </c>
      <c r="AS175" t="str">
        <v/>
      </c>
      <c r="AT175" t="str">
        <v>si</v>
      </c>
      <c r="AU175" t="str">
        <v>no</v>
      </c>
      <c r="AV175" t="str">
        <v>no</v>
      </c>
      <c r="AW175" t="str">
        <v>pendiente</v>
      </c>
    </row>
    <row r="176">
      <c r="A176" t="str">
        <v/>
      </c>
      <c r="B176">
        <v>148</v>
      </c>
      <c r="C176">
        <v>1113</v>
      </c>
      <c r="D176" t="str">
        <v>MXN</v>
      </c>
      <c r="E176" t="str">
        <v/>
      </c>
      <c r="F176" t="str">
        <v>GERARDO</v>
      </c>
      <c r="G176" t="str">
        <v xml:space="preserve"> AYALA</v>
      </c>
      <c r="H176" t="str">
        <v>ROEL</v>
      </c>
      <c r="I176" t="str">
        <v/>
      </c>
      <c r="J176" t="str">
        <v/>
      </c>
      <c r="K176" t="str">
        <v/>
      </c>
      <c r="L176" t="str">
        <v/>
      </c>
      <c r="M176" t="str">
        <v>GENERAL</v>
      </c>
      <c r="N176" t="str">
        <v/>
      </c>
      <c r="O176" t="str">
        <v>SOLD</v>
      </c>
      <c r="P176" t="str">
        <v/>
      </c>
      <c r="Q176">
        <v>14289000</v>
      </c>
      <c r="R176" t="str">
        <v/>
      </c>
      <c r="S176">
        <v>4286700</v>
      </c>
      <c r="T176" t="str">
        <v/>
      </c>
      <c r="U176">
        <v>10002300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s="1">
        <v>46244</v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>
        <v>1113</v>
      </c>
      <c r="AP176" s="1">
        <v>46213</v>
      </c>
      <c r="AQ176" s="1">
        <v>46244</v>
      </c>
      <c r="AR176" t="str">
        <v>GENERAL</v>
      </c>
      <c r="AS176" t="str">
        <v/>
      </c>
      <c r="AT176" t="str">
        <v>si</v>
      </c>
      <c r="AU176" t="str">
        <v>no</v>
      </c>
      <c r="AV176" t="str">
        <v>no</v>
      </c>
      <c r="AW176" t="str">
        <v>pendiente</v>
      </c>
    </row>
    <row r="177">
      <c r="A177" t="str">
        <v/>
      </c>
      <c r="B177">
        <v>149</v>
      </c>
      <c r="C177">
        <v>1114</v>
      </c>
      <c r="D177" t="str">
        <v>MXN</v>
      </c>
      <c r="E177" t="str">
        <v/>
      </c>
      <c r="F177" t="str">
        <v>ALEJANDRA</v>
      </c>
      <c r="G177" t="str">
        <v xml:space="preserve"> VENEZIA 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GENERAL</v>
      </c>
      <c r="N177" t="str">
        <v/>
      </c>
      <c r="O177" t="str">
        <v>SOLD</v>
      </c>
      <c r="P177" t="str">
        <v/>
      </c>
      <c r="Q177">
        <v>11881650</v>
      </c>
      <c r="R177" t="str">
        <v/>
      </c>
      <c r="S177">
        <v>11802518.17</v>
      </c>
      <c r="T177" t="str">
        <v/>
      </c>
      <c r="U177">
        <v>79131.83000000007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s="1">
        <v>46244</v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>
        <v>1114</v>
      </c>
      <c r="AP177" s="1">
        <v>46213</v>
      </c>
      <c r="AQ177" s="1">
        <v>46244</v>
      </c>
      <c r="AR177" t="str">
        <v>GENERAL</v>
      </c>
      <c r="AS177" t="str">
        <v>PAGADO</v>
      </c>
      <c r="AT177" t="str">
        <v>si</v>
      </c>
      <c r="AU177" t="str">
        <v>no</v>
      </c>
      <c r="AV177" t="str">
        <v>no</v>
      </c>
      <c r="AW177" t="str">
        <v>pendiente</v>
      </c>
    </row>
    <row r="178">
      <c r="A178" t="str">
        <v/>
      </c>
      <c r="B178">
        <v>150</v>
      </c>
      <c r="C178">
        <v>1115</v>
      </c>
      <c r="D178" t="str">
        <v>MXN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GENERAL</v>
      </c>
      <c r="N178" t="str">
        <v/>
      </c>
      <c r="O178" t="str">
        <v>AVAILABLE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>
        <v>0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s="1">
        <v>46244</v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>
        <v>1115</v>
      </c>
      <c r="AP178" s="1">
        <v>46213</v>
      </c>
      <c r="AQ178" s="1">
        <v>46244</v>
      </c>
      <c r="AR178" t="str">
        <v>GENERAL</v>
      </c>
      <c r="AS178" t="str">
        <v>DISPONIBLE</v>
      </c>
      <c r="AT178" t="str">
        <v>si</v>
      </c>
      <c r="AU178" t="str">
        <v>no</v>
      </c>
      <c r="AV178" t="str">
        <v>no</v>
      </c>
      <c r="AW178" t="str">
        <v>pendiente</v>
      </c>
    </row>
    <row r="179">
      <c r="A179" t="str">
        <v/>
      </c>
      <c r="B179">
        <v>151</v>
      </c>
      <c r="C179">
        <v>1116</v>
      </c>
      <c r="D179" t="str">
        <v>MXN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GENERAL</v>
      </c>
      <c r="N179" t="str">
        <v/>
      </c>
      <c r="O179" t="str">
        <v>AVAILABLE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>
        <v>0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s="1">
        <v>46244</v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>
        <v>1116</v>
      </c>
      <c r="AP179" s="1">
        <v>46213</v>
      </c>
      <c r="AQ179" s="1">
        <v>46244</v>
      </c>
      <c r="AR179" t="str">
        <v>GENERAL</v>
      </c>
      <c r="AS179" t="str">
        <v>DISPONIBLE</v>
      </c>
      <c r="AT179" t="str">
        <v>si</v>
      </c>
      <c r="AU179" t="str">
        <v>no</v>
      </c>
      <c r="AV179" t="str">
        <v>no</v>
      </c>
      <c r="AW179" t="str">
        <v>pendiente</v>
      </c>
    </row>
    <row r="180">
      <c r="A180" t="str">
        <v/>
      </c>
      <c r="B180">
        <v>152</v>
      </c>
      <c r="C180">
        <v>1117</v>
      </c>
      <c r="D180" t="str">
        <v>MXN</v>
      </c>
      <c r="E180" t="str">
        <v/>
      </c>
      <c r="F180" t="str">
        <v>JUANA ZULEMA</v>
      </c>
      <c r="G180" t="str">
        <v xml:space="preserve"> MORATO</v>
      </c>
      <c r="H180" t="str">
        <v>MAR</v>
      </c>
      <c r="I180" t="str">
        <v/>
      </c>
      <c r="J180" t="str">
        <v/>
      </c>
      <c r="K180" t="str">
        <v/>
      </c>
      <c r="L180" t="str">
        <v/>
      </c>
      <c r="M180" t="str">
        <v>GENERAL</v>
      </c>
      <c r="N180" t="str">
        <v/>
      </c>
      <c r="O180" t="str">
        <v>SOLD</v>
      </c>
      <c r="P180" t="str">
        <v/>
      </c>
      <c r="Q180">
        <v>9690000</v>
      </c>
      <c r="R180" t="str">
        <v/>
      </c>
      <c r="S180">
        <v>7186741.1</v>
      </c>
      <c r="T180" t="str">
        <v/>
      </c>
      <c r="U180">
        <v>2503258.9000000004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s="1">
        <v>46244</v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>
        <v>1117</v>
      </c>
      <c r="AP180" s="1">
        <v>46213</v>
      </c>
      <c r="AQ180" s="1">
        <v>46244</v>
      </c>
      <c r="AR180" t="str">
        <v>GENERAL</v>
      </c>
      <c r="AS180" t="str">
        <v/>
      </c>
      <c r="AT180" t="str">
        <v>si</v>
      </c>
      <c r="AU180" t="str">
        <v>no</v>
      </c>
      <c r="AV180" t="str">
        <v>no</v>
      </c>
      <c r="AW180" t="str">
        <v>pendiente</v>
      </c>
    </row>
    <row r="181">
      <c r="A181" t="str">
        <v/>
      </c>
      <c r="B181">
        <v>112</v>
      </c>
      <c r="C181">
        <v>1201</v>
      </c>
      <c r="D181" t="str">
        <v>USD</v>
      </c>
      <c r="E181" t="str">
        <v/>
      </c>
      <c r="F181" t="str">
        <v>CHRISTOPHER MICHAEL</v>
      </c>
      <c r="G181" t="str">
        <v xml:space="preserve"> DAVIS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RETA OP FIN</v>
      </c>
      <c r="N181" t="str">
        <v/>
      </c>
      <c r="O181" t="str">
        <v>SOLD</v>
      </c>
      <c r="P181">
        <v>570000</v>
      </c>
      <c r="Q181">
        <v>10545000</v>
      </c>
      <c r="R181">
        <v>180580</v>
      </c>
      <c r="S181" t="str">
        <v/>
      </c>
      <c r="T181">
        <v>389420</v>
      </c>
      <c r="U181">
        <v>7204270</v>
      </c>
      <c r="V181" t="str">
        <v/>
      </c>
      <c r="W181" t="str">
        <v>CREDITO RETA</v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s="1">
        <v>46170</v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>
        <v>1201</v>
      </c>
      <c r="AP181" s="1">
        <v>46136</v>
      </c>
      <c r="AQ181" s="1">
        <v>46170</v>
      </c>
      <c r="AR181" t="str">
        <v>RETA OP FIN</v>
      </c>
      <c r="AS181" t="str">
        <v/>
      </c>
      <c r="AT181" t="str">
        <v>si</v>
      </c>
      <c r="AU181" t="str">
        <v>no</v>
      </c>
      <c r="AV181" t="str">
        <v>no</v>
      </c>
      <c r="AW181" t="str">
        <v>pendiente</v>
      </c>
    </row>
    <row r="182">
      <c r="A182" t="str">
        <v/>
      </c>
      <c r="B182">
        <v>154</v>
      </c>
      <c r="C182">
        <v>1202</v>
      </c>
      <c r="D182" t="str">
        <v>MXN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GENERAL</v>
      </c>
      <c r="N182" t="str">
        <v/>
      </c>
      <c r="O182" t="str">
        <v>AVAILABLE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>
        <v>0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s="1">
        <v>46170</v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>
        <v>1202</v>
      </c>
      <c r="AP182" s="1">
        <v>46136</v>
      </c>
      <c r="AQ182" s="1">
        <v>46170</v>
      </c>
      <c r="AR182" t="str">
        <v>GENERAL</v>
      </c>
      <c r="AS182" t="str">
        <v>DISPONIBLE</v>
      </c>
      <c r="AT182" t="str">
        <v>si</v>
      </c>
      <c r="AU182" t="str">
        <v>no</v>
      </c>
      <c r="AV182" t="str">
        <v>no</v>
      </c>
      <c r="AW182" t="str">
        <v>pendiente</v>
      </c>
    </row>
    <row r="183">
      <c r="A183" t="str">
        <v/>
      </c>
      <c r="B183">
        <v>155</v>
      </c>
      <c r="C183">
        <v>1203</v>
      </c>
      <c r="D183" t="str">
        <v>MXN</v>
      </c>
      <c r="E183" t="str">
        <v/>
      </c>
      <c r="F183" t="str">
        <v>MICHAEL ROBERT</v>
      </c>
      <c r="G183" t="str">
        <v xml:space="preserve"> MADDY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GENERAL</v>
      </c>
      <c r="N183" t="str">
        <v/>
      </c>
      <c r="O183" t="str">
        <v>SOLD</v>
      </c>
      <c r="P183" t="str">
        <v/>
      </c>
      <c r="Q183">
        <v>11976000</v>
      </c>
      <c r="R183" t="str">
        <v/>
      </c>
      <c r="S183">
        <v>3626275.09</v>
      </c>
      <c r="T183" t="str">
        <v/>
      </c>
      <c r="U183">
        <v>8349724.91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s="1">
        <v>46170</v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>
        <v>1203</v>
      </c>
      <c r="AP183" s="1">
        <v>46136</v>
      </c>
      <c r="AQ183" s="1">
        <v>46170</v>
      </c>
      <c r="AR183" t="str">
        <v>GENERAL</v>
      </c>
      <c r="AS183" t="str">
        <v/>
      </c>
      <c r="AT183" t="str">
        <v>si</v>
      </c>
      <c r="AU183" t="str">
        <v>no</v>
      </c>
      <c r="AV183" t="str">
        <v>no</v>
      </c>
      <c r="AW183" t="str">
        <v>pendiente</v>
      </c>
    </row>
    <row r="184">
      <c r="A184" t="str">
        <v/>
      </c>
      <c r="B184">
        <v>113</v>
      </c>
      <c r="C184">
        <v>1204</v>
      </c>
      <c r="D184" t="str">
        <v>USD</v>
      </c>
      <c r="E184" t="str">
        <v/>
      </c>
      <c r="F184" t="str">
        <v>CHRISTOPHER MICHAEL</v>
      </c>
      <c r="G184" t="str">
        <v xml:space="preserve"> DAVIS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RETA</v>
      </c>
      <c r="N184" t="str">
        <v/>
      </c>
      <c r="O184" t="str">
        <v>SOLD</v>
      </c>
      <c r="P184">
        <v>675000</v>
      </c>
      <c r="Q184">
        <v>12487500</v>
      </c>
      <c r="R184">
        <v>200720</v>
      </c>
      <c r="S184" t="str">
        <v/>
      </c>
      <c r="T184">
        <v>474280</v>
      </c>
      <c r="U184">
        <v>8774180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s="1">
        <v>46170</v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>
        <v>1204</v>
      </c>
      <c r="AP184" s="1">
        <v>46136</v>
      </c>
      <c r="AQ184" s="1">
        <v>46170</v>
      </c>
      <c r="AR184" t="str">
        <v>RETA</v>
      </c>
      <c r="AS184" t="str">
        <v/>
      </c>
      <c r="AT184" t="str">
        <v>si</v>
      </c>
      <c r="AU184" t="str">
        <v>no</v>
      </c>
      <c r="AV184" t="str">
        <v>no</v>
      </c>
      <c r="AW184" t="str">
        <v>pendiente</v>
      </c>
    </row>
    <row r="185">
      <c r="A185" t="str">
        <v/>
      </c>
      <c r="B185">
        <v>114</v>
      </c>
      <c r="C185">
        <v>1205</v>
      </c>
      <c r="D185" t="str">
        <v>USD</v>
      </c>
      <c r="E185" t="str">
        <v/>
      </c>
      <c r="F185" t="str">
        <v>JUAN FELIPE</v>
      </c>
      <c r="G185" t="str">
        <v xml:space="preserve"> DUQUE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RETA OP FIN</v>
      </c>
      <c r="N185" t="str">
        <v/>
      </c>
      <c r="O185" t="str">
        <v>SOLD</v>
      </c>
      <c r="P185">
        <v>675000</v>
      </c>
      <c r="Q185">
        <v>12487500</v>
      </c>
      <c r="R185">
        <v>202917.36</v>
      </c>
      <c r="S185" t="str">
        <v/>
      </c>
      <c r="T185">
        <v>472082.64</v>
      </c>
      <c r="U185">
        <v>8733528.84</v>
      </c>
      <c r="V185" t="str">
        <v/>
      </c>
      <c r="W185" t="str">
        <v>CREDITO RETA</v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s="1">
        <v>46170</v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>
        <v>1205</v>
      </c>
      <c r="AP185" s="1">
        <v>46136</v>
      </c>
      <c r="AQ185" s="1">
        <v>46170</v>
      </c>
      <c r="AR185" t="str">
        <v>RETA OP FIN</v>
      </c>
      <c r="AS185" t="str">
        <v/>
      </c>
      <c r="AT185" t="str">
        <v>si</v>
      </c>
      <c r="AU185" t="str">
        <v>no</v>
      </c>
      <c r="AV185" t="str">
        <v>no</v>
      </c>
      <c r="AW185" t="str">
        <v>pendiente</v>
      </c>
    </row>
    <row r="186">
      <c r="A186" t="str">
        <v/>
      </c>
      <c r="B186">
        <v>115</v>
      </c>
      <c r="C186">
        <v>1206</v>
      </c>
      <c r="D186" t="str">
        <v>USD</v>
      </c>
      <c r="E186" t="str">
        <v/>
      </c>
      <c r="F186" t="str">
        <v>BRIAN</v>
      </c>
      <c r="G186" t="str">
        <v xml:space="preserve"> HARDY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RETA OP FIN</v>
      </c>
      <c r="N186" t="str">
        <v/>
      </c>
      <c r="O186" t="str">
        <v>SOLD</v>
      </c>
      <c r="P186">
        <v>570000</v>
      </c>
      <c r="Q186">
        <v>10545000</v>
      </c>
      <c r="R186">
        <v>179720</v>
      </c>
      <c r="S186" t="str">
        <v/>
      </c>
      <c r="T186">
        <v>390280</v>
      </c>
      <c r="U186">
        <v>7220180</v>
      </c>
      <c r="V186" t="str">
        <v/>
      </c>
      <c r="W186" t="str">
        <v>CREDITO RETA</v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s="1">
        <v>46170</v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>
        <v>1206</v>
      </c>
      <c r="AP186" s="1">
        <v>46136</v>
      </c>
      <c r="AQ186" s="1">
        <v>46170</v>
      </c>
      <c r="AR186" t="str">
        <v>RETA OP FIN</v>
      </c>
      <c r="AS186" t="str">
        <v/>
      </c>
      <c r="AT186" t="str">
        <v>si</v>
      </c>
      <c r="AU186" t="str">
        <v>no</v>
      </c>
      <c r="AV186" t="str">
        <v>no</v>
      </c>
      <c r="AW186" t="str">
        <v>pendiente</v>
      </c>
    </row>
    <row r="187">
      <c r="A187" t="str">
        <v/>
      </c>
      <c r="B187">
        <v>116</v>
      </c>
      <c r="C187">
        <v>1207</v>
      </c>
      <c r="D187" t="str">
        <v>USD</v>
      </c>
      <c r="E187" t="str">
        <v/>
      </c>
      <c r="F187" t="str">
        <v>FRANCIS EDWARD</v>
      </c>
      <c r="G187" t="str">
        <v xml:space="preserve"> FLORIO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RETA OP FIN</v>
      </c>
      <c r="N187" t="str">
        <v/>
      </c>
      <c r="O187" t="str">
        <v>SOLD</v>
      </c>
      <c r="P187">
        <v>329100</v>
      </c>
      <c r="Q187">
        <v>6088350</v>
      </c>
      <c r="R187">
        <v>164559</v>
      </c>
      <c r="S187" t="str">
        <v/>
      </c>
      <c r="T187">
        <v>164541</v>
      </c>
      <c r="U187">
        <v>3044008.5</v>
      </c>
      <c r="V187" t="str">
        <v/>
      </c>
      <c r="W187" t="str">
        <v>CREDITO RETA</v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s="1">
        <v>46170</v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>
        <v>1207</v>
      </c>
      <c r="AP187" s="1">
        <v>46136</v>
      </c>
      <c r="AQ187" s="1">
        <v>46170</v>
      </c>
      <c r="AR187" t="str">
        <v>RETA OP FIN</v>
      </c>
      <c r="AS187" t="str">
        <v/>
      </c>
      <c r="AT187" t="str">
        <v>si</v>
      </c>
      <c r="AU187" t="str">
        <v>no</v>
      </c>
      <c r="AV187" t="str">
        <v>no</v>
      </c>
      <c r="AW187" t="str">
        <v>pendiente</v>
      </c>
    </row>
    <row r="188">
      <c r="A188" t="str">
        <v/>
      </c>
      <c r="B188">
        <v>117</v>
      </c>
      <c r="C188">
        <v>1208</v>
      </c>
      <c r="D188" t="str">
        <v>USD</v>
      </c>
      <c r="E188" t="str">
        <v/>
      </c>
      <c r="F188" t="str">
        <v>BRIAN MICHAEL</v>
      </c>
      <c r="G188" t="str">
        <v xml:space="preserve"> MC DERMOTT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RETA</v>
      </c>
      <c r="N188" t="str">
        <v/>
      </c>
      <c r="O188" t="str">
        <v>SOLD</v>
      </c>
      <c r="P188">
        <v>329100</v>
      </c>
      <c r="Q188">
        <v>6088350</v>
      </c>
      <c r="R188">
        <v>124040</v>
      </c>
      <c r="S188" t="str">
        <v/>
      </c>
      <c r="T188">
        <v>205060</v>
      </c>
      <c r="U188">
        <v>3793610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s="1">
        <v>46170</v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>
        <v>1208</v>
      </c>
      <c r="AP188" s="1">
        <v>46136</v>
      </c>
      <c r="AQ188" s="1">
        <v>46170</v>
      </c>
      <c r="AR188" t="str">
        <v>RETA</v>
      </c>
      <c r="AS188" t="str">
        <v/>
      </c>
      <c r="AT188" t="str">
        <v>si</v>
      </c>
      <c r="AU188" t="str">
        <v>no</v>
      </c>
      <c r="AV188" t="str">
        <v>no</v>
      </c>
      <c r="AW188" t="str">
        <v>pendiente</v>
      </c>
    </row>
    <row r="189">
      <c r="A189" t="str">
        <v/>
      </c>
      <c r="B189">
        <v>118</v>
      </c>
      <c r="C189">
        <v>1209</v>
      </c>
      <c r="D189" t="str">
        <v>USD</v>
      </c>
      <c r="E189" t="str">
        <v/>
      </c>
      <c r="F189" t="str">
        <v>William edward</v>
      </c>
      <c r="G189" t="str">
        <v xml:space="preserve"> fehr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RETA OP FIN</v>
      </c>
      <c r="N189" t="str">
        <v/>
      </c>
      <c r="O189" t="str">
        <v>SOLD</v>
      </c>
      <c r="P189">
        <v>329100</v>
      </c>
      <c r="Q189">
        <v>6088350</v>
      </c>
      <c r="R189">
        <v>124040</v>
      </c>
      <c r="S189" t="str">
        <v/>
      </c>
      <c r="T189">
        <v>205060</v>
      </c>
      <c r="U189">
        <v>3793610</v>
      </c>
      <c r="V189" t="str">
        <v/>
      </c>
      <c r="W189" t="str">
        <v>CREDITO RETA</v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s="1">
        <v>46170</v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>
        <v>1209</v>
      </c>
      <c r="AP189" s="1">
        <v>46136</v>
      </c>
      <c r="AQ189" s="1">
        <v>46170</v>
      </c>
      <c r="AR189" t="str">
        <v>RETA OP FIN</v>
      </c>
      <c r="AS189" t="str">
        <v/>
      </c>
      <c r="AT189" t="str">
        <v>si</v>
      </c>
      <c r="AU189" t="str">
        <v>no</v>
      </c>
      <c r="AV189" t="str">
        <v>no</v>
      </c>
      <c r="AW189" t="str">
        <v>pendiente</v>
      </c>
    </row>
    <row r="190">
      <c r="A190" t="str">
        <v/>
      </c>
      <c r="B190">
        <v>119</v>
      </c>
      <c r="C190">
        <v>1210</v>
      </c>
      <c r="D190" t="str">
        <v>USD</v>
      </c>
      <c r="E190" t="str">
        <v/>
      </c>
      <c r="F190" t="str">
        <v>RITA</v>
      </c>
      <c r="G190" t="str">
        <v xml:space="preserve"> KOTHARI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RETA OP FIN</v>
      </c>
      <c r="N190" t="str">
        <v/>
      </c>
      <c r="O190" t="str">
        <v>SOLD</v>
      </c>
      <c r="P190">
        <v>329100</v>
      </c>
      <c r="Q190">
        <v>6088350</v>
      </c>
      <c r="R190">
        <v>124165</v>
      </c>
      <c r="S190" t="str">
        <v/>
      </c>
      <c r="T190">
        <v>204935</v>
      </c>
      <c r="U190">
        <v>3791297.5</v>
      </c>
      <c r="V190" t="str">
        <v/>
      </c>
      <c r="W190" t="str">
        <v>CREDITO RETA</v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s="1">
        <v>46170</v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>
        <v>1210</v>
      </c>
      <c r="AP190" s="1">
        <v>46136</v>
      </c>
      <c r="AQ190" s="1">
        <v>46170</v>
      </c>
      <c r="AR190" t="str">
        <v>RETA OP FIN</v>
      </c>
      <c r="AS190" t="str">
        <v/>
      </c>
      <c r="AT190" t="str">
        <v>si</v>
      </c>
      <c r="AU190" t="str">
        <v>no</v>
      </c>
      <c r="AV190" t="str">
        <v>no</v>
      </c>
      <c r="AW190" t="str">
        <v>pendiente</v>
      </c>
    </row>
    <row r="191">
      <c r="A191" t="str">
        <v/>
      </c>
      <c r="B191">
        <v>156</v>
      </c>
      <c r="C191">
        <v>1211</v>
      </c>
      <c r="D191" t="str">
        <v>MXN</v>
      </c>
      <c r="E191" t="str">
        <v/>
      </c>
      <c r="F191" t="str">
        <v>RITA MARIA</v>
      </c>
      <c r="G191" t="str">
        <v xml:space="preserve"> RIVAS</v>
      </c>
      <c r="H191" t="str">
        <v>CANTILLO</v>
      </c>
      <c r="I191" t="str">
        <v/>
      </c>
      <c r="J191" t="str">
        <v/>
      </c>
      <c r="K191" t="str">
        <v/>
      </c>
      <c r="L191" t="str">
        <v/>
      </c>
      <c r="M191" t="str">
        <v>GENERAL</v>
      </c>
      <c r="N191" t="str">
        <v/>
      </c>
      <c r="O191" t="str">
        <v>SOLD</v>
      </c>
      <c r="P191" t="str">
        <v/>
      </c>
      <c r="Q191">
        <v>8599500</v>
      </c>
      <c r="R191" t="str">
        <v/>
      </c>
      <c r="S191">
        <v>3110000.02</v>
      </c>
      <c r="T191" t="str">
        <v/>
      </c>
      <c r="U191">
        <v>5489499.98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s="1">
        <v>46170</v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>
        <v>1211</v>
      </c>
      <c r="AP191" s="1">
        <v>46136</v>
      </c>
      <c r="AQ191" s="1">
        <v>46170</v>
      </c>
      <c r="AR191" t="str">
        <v>GENERAL</v>
      </c>
      <c r="AS191" t="str">
        <v/>
      </c>
      <c r="AT191" t="str">
        <v>si</v>
      </c>
      <c r="AU191" t="str">
        <v>no</v>
      </c>
      <c r="AV191" t="str">
        <v>no</v>
      </c>
      <c r="AW191" t="str">
        <v>pendiente</v>
      </c>
    </row>
    <row r="192">
      <c r="A192" t="str">
        <v/>
      </c>
      <c r="B192">
        <v>120</v>
      </c>
      <c r="C192">
        <v>1212</v>
      </c>
      <c r="D192" t="str">
        <v>USD</v>
      </c>
      <c r="E192" t="str">
        <v/>
      </c>
      <c r="F192" t="str">
        <v>CAROLYN</v>
      </c>
      <c r="G192" t="str">
        <v xml:space="preserve"> NELSON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RETA OP FIN</v>
      </c>
      <c r="N192" t="str">
        <v/>
      </c>
      <c r="O192" t="str">
        <v>SOLD</v>
      </c>
      <c r="P192">
        <v>570000</v>
      </c>
      <c r="Q192">
        <v>10545000</v>
      </c>
      <c r="R192">
        <v>194340</v>
      </c>
      <c r="S192" t="str">
        <v/>
      </c>
      <c r="T192">
        <v>375660</v>
      </c>
      <c r="U192">
        <v>6949710</v>
      </c>
      <c r="V192" t="str">
        <v/>
      </c>
      <c r="W192" t="str">
        <v>CREDITO RETA</v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s="1">
        <v>46170</v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>
        <v>1212</v>
      </c>
      <c r="AP192" s="1">
        <v>46136</v>
      </c>
      <c r="AQ192" s="1">
        <v>46170</v>
      </c>
      <c r="AR192" t="str">
        <v>RETA OP FIN</v>
      </c>
      <c r="AS192" t="str">
        <v/>
      </c>
      <c r="AT192" t="str">
        <v>si</v>
      </c>
      <c r="AU192" t="str">
        <v>no</v>
      </c>
      <c r="AV192" t="str">
        <v>no</v>
      </c>
      <c r="AW192" t="str">
        <v>pendiente</v>
      </c>
    </row>
    <row r="193">
      <c r="A193" t="str">
        <v/>
      </c>
      <c r="B193">
        <v>121</v>
      </c>
      <c r="C193">
        <v>1213</v>
      </c>
      <c r="D193" t="str">
        <v>USD</v>
      </c>
      <c r="E193" t="str">
        <v/>
      </c>
      <c r="F193" t="str">
        <v>ANTHONY</v>
      </c>
      <c r="G193" t="str">
        <v xml:space="preserve"> KOCHENASH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RETA OP FIN</v>
      </c>
      <c r="N193" t="str">
        <v/>
      </c>
      <c r="O193" t="str">
        <v>SOLD</v>
      </c>
      <c r="P193">
        <v>675000</v>
      </c>
      <c r="Q193">
        <v>12487500</v>
      </c>
      <c r="R193">
        <v>200720</v>
      </c>
      <c r="S193" t="str">
        <v/>
      </c>
      <c r="T193">
        <v>474280</v>
      </c>
      <c r="U193">
        <v>8774180</v>
      </c>
      <c r="V193" t="str">
        <v/>
      </c>
      <c r="W193" t="str">
        <v>CREDITO RETA</v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s="1">
        <v>46170</v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>
        <v>1213</v>
      </c>
      <c r="AP193" s="1">
        <v>46136</v>
      </c>
      <c r="AQ193" s="1">
        <v>46170</v>
      </c>
      <c r="AR193" t="str">
        <v>RETA OP FIN</v>
      </c>
      <c r="AS193" t="str">
        <v/>
      </c>
      <c r="AT193" t="str">
        <v>si</v>
      </c>
      <c r="AU193" t="str">
        <v>no</v>
      </c>
      <c r="AV193" t="str">
        <v>no</v>
      </c>
      <c r="AW193" t="str">
        <v>pendiente</v>
      </c>
    </row>
    <row r="194">
      <c r="A194" t="str">
        <v/>
      </c>
      <c r="B194">
        <v>157</v>
      </c>
      <c r="C194">
        <v>1214</v>
      </c>
      <c r="D194" t="str">
        <v>MXN</v>
      </c>
      <c r="E194" t="str">
        <v/>
      </c>
      <c r="F194" t="str">
        <v>MARTHA IDALIA</v>
      </c>
      <c r="G194" t="str">
        <v xml:space="preserve"> ALVARADO</v>
      </c>
      <c r="H194" t="str">
        <v xml:space="preserve">CHAVARRIA </v>
      </c>
      <c r="I194" t="str">
        <v/>
      </c>
      <c r="J194" t="str">
        <v/>
      </c>
      <c r="K194" t="str">
        <v/>
      </c>
      <c r="L194" t="str">
        <v/>
      </c>
      <c r="M194" t="str">
        <v>GENERAL</v>
      </c>
      <c r="N194" t="str">
        <v/>
      </c>
      <c r="O194" t="str">
        <v>SOLD</v>
      </c>
      <c r="P194" t="str">
        <v/>
      </c>
      <c r="Q194">
        <v>13000000</v>
      </c>
      <c r="R194" t="str">
        <v/>
      </c>
      <c r="S194">
        <v>5850000</v>
      </c>
      <c r="T194" t="str">
        <v/>
      </c>
      <c r="U194">
        <v>7150000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s="1">
        <v>46170</v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>
        <v>1214</v>
      </c>
      <c r="AP194" s="1">
        <v>46136</v>
      </c>
      <c r="AQ194" s="1">
        <v>46170</v>
      </c>
      <c r="AR194" t="str">
        <v>GENERAL</v>
      </c>
      <c r="AS194" t="str">
        <v/>
      </c>
      <c r="AT194" t="str">
        <v>si</v>
      </c>
      <c r="AU194" t="str">
        <v>no</v>
      </c>
      <c r="AV194" t="str">
        <v>no</v>
      </c>
      <c r="AW194" t="str">
        <v>pendiente</v>
      </c>
    </row>
    <row r="195">
      <c r="A195" t="str">
        <v/>
      </c>
      <c r="B195">
        <v>158</v>
      </c>
      <c r="C195">
        <v>1215</v>
      </c>
      <c r="D195" t="str">
        <v>MXN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GENERAL</v>
      </c>
      <c r="N195" t="str">
        <v/>
      </c>
      <c r="O195" t="str">
        <v>AVAILABLE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>
        <v>0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s="1">
        <v>46170</v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>
        <v>1215</v>
      </c>
      <c r="AP195" s="1">
        <v>46136</v>
      </c>
      <c r="AQ195" s="1">
        <v>46170</v>
      </c>
      <c r="AR195" t="str">
        <v>GENERAL</v>
      </c>
      <c r="AS195" t="str">
        <v>DISPONIBLE</v>
      </c>
      <c r="AT195" t="str">
        <v>si</v>
      </c>
      <c r="AU195" t="str">
        <v>no</v>
      </c>
      <c r="AV195" t="str">
        <v>no</v>
      </c>
      <c r="AW195" t="str">
        <v>pendiente</v>
      </c>
    </row>
    <row r="196">
      <c r="A196" t="str">
        <v/>
      </c>
      <c r="B196">
        <v>122</v>
      </c>
      <c r="C196">
        <v>1216</v>
      </c>
      <c r="D196" t="str">
        <v>USD</v>
      </c>
      <c r="E196" t="str">
        <v/>
      </c>
      <c r="F196" t="str">
        <v>JEFF JAMES</v>
      </c>
      <c r="G196" t="str">
        <v xml:space="preserve"> WUNDERLICH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RETA OP FIN</v>
      </c>
      <c r="N196" t="str">
        <v/>
      </c>
      <c r="O196" t="str">
        <v>SOLD</v>
      </c>
      <c r="P196">
        <v>570000</v>
      </c>
      <c r="Q196">
        <v>10545000</v>
      </c>
      <c r="R196">
        <v>179720</v>
      </c>
      <c r="S196" t="str">
        <v/>
      </c>
      <c r="T196">
        <v>390280</v>
      </c>
      <c r="U196">
        <v>7220180</v>
      </c>
      <c r="V196" t="str">
        <v/>
      </c>
      <c r="W196" t="str">
        <v>CREDITO RETA</v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s="1">
        <v>46170</v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>
        <v>1216</v>
      </c>
      <c r="AP196" s="1">
        <v>46136</v>
      </c>
      <c r="AQ196" s="1">
        <v>46170</v>
      </c>
      <c r="AR196" t="str">
        <v>RETA OP FIN</v>
      </c>
      <c r="AS196" t="str">
        <v/>
      </c>
      <c r="AT196" t="str">
        <v>si</v>
      </c>
      <c r="AU196" t="str">
        <v>no</v>
      </c>
      <c r="AV196" t="str">
        <v>no</v>
      </c>
      <c r="AW196" t="str">
        <v>pendiente</v>
      </c>
    </row>
    <row r="197">
      <c r="A197" t="str">
        <v/>
      </c>
      <c r="B197">
        <v>123</v>
      </c>
      <c r="C197">
        <v>1217</v>
      </c>
      <c r="D197" t="str">
        <v>USD</v>
      </c>
      <c r="E197" t="str">
        <v/>
      </c>
      <c r="F197" t="str">
        <v>MICHAEL</v>
      </c>
      <c r="G197" t="str">
        <v xml:space="preserve"> COOK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RETA OP FIN</v>
      </c>
      <c r="N197" t="str">
        <v/>
      </c>
      <c r="O197" t="str">
        <v>SOLD</v>
      </c>
      <c r="P197">
        <v>570000</v>
      </c>
      <c r="Q197">
        <v>10545000</v>
      </c>
      <c r="R197">
        <v>179720</v>
      </c>
      <c r="S197" t="str">
        <v/>
      </c>
      <c r="T197">
        <v>390280</v>
      </c>
      <c r="U197">
        <v>7220180</v>
      </c>
      <c r="V197" t="str">
        <v/>
      </c>
      <c r="W197" t="str">
        <v>CREDITO RETA</v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s="1">
        <v>46170</v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>
        <v>1217</v>
      </c>
      <c r="AP197" s="1">
        <v>46136</v>
      </c>
      <c r="AQ197" s="1">
        <v>46170</v>
      </c>
      <c r="AR197" t="str">
        <v>RETA OP FIN</v>
      </c>
      <c r="AS197" t="str">
        <v/>
      </c>
      <c r="AT197" t="str">
        <v>si</v>
      </c>
      <c r="AU197" t="str">
        <v>no</v>
      </c>
      <c r="AV197" t="str">
        <v>no</v>
      </c>
      <c r="AW197" t="str">
        <v>pendiente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</row>
    <row r="246">
      <c r="A246" t="str">
        <v/>
      </c>
      <c r="B246" t="str">
        <v>ENTREGA PRIORITARIA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>si</v>
      </c>
      <c r="AU246" t="str">
        <v>no</v>
      </c>
      <c r="AV246" t="str">
        <v>no</v>
      </c>
      <c r="AW246" t="str">
        <v>pendiente</v>
      </c>
    </row>
    <row r="247">
      <c r="A247" t="str">
        <v/>
      </c>
      <c r="B247" t="str">
        <v>ENTREGA SECUNDARIA NEGOCIADA CON DIRECCION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>si</v>
      </c>
      <c r="AU247" t="str">
        <v>no</v>
      </c>
      <c r="AV247" t="str">
        <v>no</v>
      </c>
      <c r="AW247" t="str">
        <v>pendiente</v>
      </c>
    </row>
    <row r="248">
      <c r="A248" t="str">
        <v/>
      </c>
      <c r="B248" t="str">
        <v>NO SE PROGRAMA, HASTA AVISO DE DIRECCION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>si</v>
      </c>
      <c r="AU248" t="str">
        <v>no</v>
      </c>
      <c r="AV248" t="str">
        <v>no</v>
      </c>
      <c r="AW248" t="str">
        <v>pendiente</v>
      </c>
    </row>
    <row r="249">
      <c r="A249" t="str">
        <v/>
      </c>
      <c r="B249" t="str">
        <v>VENDIDO URGENTE ACABAR Y ENTREGAR A CUSTODIA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>si</v>
      </c>
      <c r="AU249" t="str">
        <v>no</v>
      </c>
      <c r="AV249" t="str">
        <v>no</v>
      </c>
      <c r="AW249" t="str">
        <v>pendiente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</row>
  </sheetData>
  <ignoredErrors>
    <ignoredError numberStoredAsText="1" sqref="A1:AW9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K195"/>
  <sheetViews>
    <sheetView workbookViewId="0" rightToLeft="0"/>
  </sheetViews>
  <sheetData>
    <row r="2">
      <c r="K2">
        <f>SUBTOTAL(9,K5:K195)</f>
        <v>653920000</v>
      </c>
    </row>
    <row r="3">
      <c r="B3" t="str">
        <v>CATALOGO DE CUENTAS</v>
      </c>
      <c r="E3" t="str">
        <v>INFORMACION ADICIONAL PARA REPORTES DE COBRANZA</v>
      </c>
    </row>
    <row r="4">
      <c r="B4" t="str">
        <v>PROYECTO</v>
      </c>
      <c r="C4" t="str">
        <v>CUENTA</v>
      </c>
      <c r="D4" t="str">
        <v>SUBCUENTA</v>
      </c>
      <c r="E4" t="str">
        <v>EDIFICACION</v>
      </c>
      <c r="F4" t="str">
        <v xml:space="preserve">TIPO </v>
      </c>
      <c r="G4" t="str">
        <v>TIPO</v>
      </c>
      <c r="H4" t="str">
        <v>NIVEL</v>
      </c>
      <c r="I4" t="str">
        <v>VISTA</v>
      </c>
      <c r="J4" t="str">
        <v>M2</v>
      </c>
      <c r="K4" t="str">
        <v>Valor liberacion</v>
      </c>
    </row>
    <row r="5">
      <c r="B5" t="str">
        <v>YUCALPETEN E2</v>
      </c>
      <c r="C5" t="str">
        <v>CLIENTES</v>
      </c>
      <c r="D5" t="str">
        <v>DEPTO B0301</v>
      </c>
      <c r="E5" t="str">
        <v>BONANZA</v>
      </c>
      <c r="F5" t="str">
        <v>B-301</v>
      </c>
      <c r="G5" t="str">
        <v>A2</v>
      </c>
      <c r="H5">
        <v>3</v>
      </c>
      <c r="I5" t="str">
        <v>MAR</v>
      </c>
      <c r="J5">
        <v>117.88</v>
      </c>
      <c r="K5">
        <v>2600000</v>
      </c>
    </row>
    <row r="6">
      <c r="B6" t="str">
        <v>YUCALPETEN E2</v>
      </c>
      <c r="C6" t="str">
        <v>CLIENTES</v>
      </c>
      <c r="D6" t="str">
        <v>DEPTO B0302</v>
      </c>
      <c r="E6" t="str">
        <v>BONANZA</v>
      </c>
      <c r="F6" t="str">
        <v>B-302</v>
      </c>
      <c r="G6" t="str">
        <v>A5</v>
      </c>
      <c r="H6">
        <v>3</v>
      </c>
      <c r="I6" t="str">
        <v>MAR</v>
      </c>
      <c r="J6">
        <v>117.88</v>
      </c>
      <c r="K6">
        <v>2600000</v>
      </c>
    </row>
    <row r="7">
      <c r="B7" t="str">
        <v>YUCALPETEN E2</v>
      </c>
      <c r="C7" t="str">
        <v>CLIENTES</v>
      </c>
      <c r="D7" t="str">
        <v>DEPTO B0303</v>
      </c>
      <c r="E7" t="str">
        <v>BONANZA</v>
      </c>
      <c r="F7" t="str">
        <v>B-303</v>
      </c>
      <c r="G7" t="str">
        <v>A3</v>
      </c>
      <c r="H7">
        <v>3</v>
      </c>
      <c r="I7" t="str">
        <v>MARINA</v>
      </c>
      <c r="J7">
        <v>117.88</v>
      </c>
      <c r="K7">
        <v>2600000</v>
      </c>
    </row>
    <row r="8">
      <c r="B8" t="str">
        <v>YUCALPETEN E2</v>
      </c>
      <c r="C8" t="str">
        <v>CLIENTES</v>
      </c>
      <c r="D8" t="str">
        <v>DEPTO B0306</v>
      </c>
      <c r="E8" t="str">
        <v>BONANZA</v>
      </c>
      <c r="F8" t="str">
        <v>B-306</v>
      </c>
      <c r="G8" t="str">
        <v>A3</v>
      </c>
      <c r="H8">
        <v>3</v>
      </c>
      <c r="I8" t="str">
        <v>MARINA</v>
      </c>
      <c r="J8">
        <v>117.88</v>
      </c>
      <c r="K8">
        <v>2600000</v>
      </c>
    </row>
    <row r="9">
      <c r="B9" t="str">
        <v>YUCALPETEN E2</v>
      </c>
      <c r="C9" t="str">
        <v>CLIENTES</v>
      </c>
      <c r="D9" t="str">
        <v>DEPTO B0307</v>
      </c>
      <c r="E9" t="str">
        <v>BONANZA</v>
      </c>
      <c r="F9" t="str">
        <v>B-307</v>
      </c>
      <c r="G9" t="str">
        <v>A5</v>
      </c>
      <c r="H9">
        <v>3</v>
      </c>
      <c r="I9" t="str">
        <v>MARINA</v>
      </c>
      <c r="J9">
        <v>117.88</v>
      </c>
      <c r="K9">
        <v>2600000</v>
      </c>
    </row>
    <row r="10">
      <c r="B10" t="str">
        <v>YUCALPETEN E2</v>
      </c>
      <c r="C10" t="str">
        <v>CLIENTES</v>
      </c>
      <c r="D10" t="str">
        <v>DEPTO B0308</v>
      </c>
      <c r="E10" t="str">
        <v>BONANZA</v>
      </c>
      <c r="F10" t="str">
        <v>B-308</v>
      </c>
      <c r="G10" t="str">
        <v>A2</v>
      </c>
      <c r="H10">
        <v>3</v>
      </c>
      <c r="I10" t="str">
        <v>MAR</v>
      </c>
      <c r="J10">
        <v>117.88</v>
      </c>
      <c r="K10">
        <v>2600000</v>
      </c>
    </row>
    <row r="11">
      <c r="B11" t="str">
        <v>YUCALPETEN E2</v>
      </c>
      <c r="C11" t="str">
        <v>CLIENTES</v>
      </c>
      <c r="D11" t="str">
        <v>DEPTO B0309</v>
      </c>
      <c r="E11" t="str">
        <v>BONANZA</v>
      </c>
      <c r="F11" t="str">
        <v>B-309</v>
      </c>
      <c r="G11" t="str">
        <v>A4</v>
      </c>
      <c r="H11">
        <v>3</v>
      </c>
      <c r="I11" t="str">
        <v>MAR</v>
      </c>
      <c r="J11">
        <v>117.88</v>
      </c>
      <c r="K11">
        <v>2600000</v>
      </c>
    </row>
    <row r="12">
      <c r="B12" t="str">
        <v>YUCALPETEN E2</v>
      </c>
      <c r="C12" t="str">
        <v>CLIENTES</v>
      </c>
      <c r="D12" t="str">
        <v>DEPTO B0310</v>
      </c>
      <c r="E12" t="str">
        <v>BONANZA</v>
      </c>
      <c r="F12" t="str">
        <v>B-310</v>
      </c>
      <c r="G12" t="str">
        <v>A2</v>
      </c>
      <c r="H12">
        <v>3</v>
      </c>
      <c r="I12" t="str">
        <v>MAR</v>
      </c>
      <c r="J12">
        <v>117.88</v>
      </c>
      <c r="K12">
        <v>2600000</v>
      </c>
    </row>
    <row r="13">
      <c r="B13" t="str">
        <v>YUCALPETEN E2</v>
      </c>
      <c r="C13" t="str">
        <v>CLIENTES</v>
      </c>
      <c r="D13" t="str">
        <v>DEPTO B0311</v>
      </c>
      <c r="E13" t="str">
        <v>BONANZA</v>
      </c>
      <c r="F13" t="str">
        <v>B-311</v>
      </c>
      <c r="G13" t="str">
        <v>A5</v>
      </c>
      <c r="H13">
        <v>3</v>
      </c>
      <c r="I13" t="str">
        <v>MARINA</v>
      </c>
      <c r="J13">
        <v>117.88</v>
      </c>
      <c r="K13">
        <v>2600000</v>
      </c>
    </row>
    <row r="14">
      <c r="B14" t="str">
        <v>YUCALPETEN E2</v>
      </c>
      <c r="C14" t="str">
        <v>CLIENTES</v>
      </c>
      <c r="D14" t="str">
        <v>DEPTO B0312</v>
      </c>
      <c r="E14" t="str">
        <v>BONANZA</v>
      </c>
      <c r="F14" t="str">
        <v>B-312</v>
      </c>
      <c r="G14" t="str">
        <v>A3</v>
      </c>
      <c r="H14">
        <v>3</v>
      </c>
      <c r="I14" t="str">
        <v>MARINA</v>
      </c>
      <c r="J14">
        <v>117.88</v>
      </c>
      <c r="K14">
        <v>2600000</v>
      </c>
    </row>
    <row r="15">
      <c r="B15" t="str">
        <v>YUCALPETEN E2</v>
      </c>
      <c r="C15" t="str">
        <v>CLIENTES</v>
      </c>
      <c r="D15" t="str">
        <v>DEPTO B0315</v>
      </c>
      <c r="E15" t="str">
        <v>BONANZA</v>
      </c>
      <c r="F15" t="str">
        <v>B-315</v>
      </c>
      <c r="G15" t="str">
        <v>A3</v>
      </c>
      <c r="H15">
        <v>3</v>
      </c>
      <c r="I15" t="str">
        <v>MARINA</v>
      </c>
      <c r="J15">
        <v>117.88</v>
      </c>
      <c r="K15">
        <v>2600000</v>
      </c>
    </row>
    <row r="16">
      <c r="B16" t="str">
        <v>YUCALPETEN E2</v>
      </c>
      <c r="C16" t="str">
        <v>CLIENTES</v>
      </c>
      <c r="D16" t="str">
        <v>DEPTO B0316</v>
      </c>
      <c r="E16" t="str">
        <v>BONANZA</v>
      </c>
      <c r="F16" t="str">
        <v>B-316</v>
      </c>
      <c r="G16" t="str">
        <v>A5</v>
      </c>
      <c r="H16">
        <v>3</v>
      </c>
      <c r="I16" t="str">
        <v>MAR</v>
      </c>
      <c r="J16">
        <v>117.88</v>
      </c>
      <c r="K16">
        <v>2600000</v>
      </c>
    </row>
    <row r="17">
      <c r="B17" t="str">
        <v>YUCALPETEN E2</v>
      </c>
      <c r="C17" t="str">
        <v>CLIENTES</v>
      </c>
      <c r="D17" t="str">
        <v>DEPTO B0317</v>
      </c>
      <c r="E17" t="str">
        <v>BONANZA</v>
      </c>
      <c r="F17" t="str">
        <v>B-317</v>
      </c>
      <c r="G17" t="str">
        <v>A2</v>
      </c>
      <c r="H17">
        <v>3</v>
      </c>
      <c r="I17" t="str">
        <v>MAR</v>
      </c>
      <c r="J17">
        <v>117.88</v>
      </c>
      <c r="K17">
        <v>2600000</v>
      </c>
    </row>
    <row r="18">
      <c r="B18" t="str">
        <v>YUCALPETEN E2</v>
      </c>
      <c r="C18" t="str">
        <v>CLIENTES</v>
      </c>
      <c r="D18" t="str">
        <v>DEPTO B0401</v>
      </c>
      <c r="E18" t="str">
        <v>BONANZA</v>
      </c>
      <c r="F18" t="str">
        <v>BO-401</v>
      </c>
      <c r="G18" t="str">
        <v>A2</v>
      </c>
      <c r="H18">
        <v>4</v>
      </c>
      <c r="I18" t="str">
        <v>MAR</v>
      </c>
      <c r="J18">
        <v>117.88</v>
      </c>
      <c r="K18">
        <v>2600000</v>
      </c>
    </row>
    <row r="19">
      <c r="B19" t="str">
        <v>YUCALPETEN E2</v>
      </c>
      <c r="C19" t="str">
        <v>CLIENTES</v>
      </c>
      <c r="D19" t="str">
        <v>DEPTO B0402</v>
      </c>
      <c r="E19" t="str">
        <v>BONANZA</v>
      </c>
      <c r="F19" t="str">
        <v>B-402</v>
      </c>
      <c r="G19" t="str">
        <v>A5</v>
      </c>
      <c r="H19">
        <v>4</v>
      </c>
      <c r="I19" t="str">
        <v>MAR</v>
      </c>
      <c r="J19">
        <v>117.88</v>
      </c>
      <c r="K19">
        <v>2600000</v>
      </c>
    </row>
    <row r="20">
      <c r="B20" t="str">
        <v>YUCALPETEN E2</v>
      </c>
      <c r="C20" t="str">
        <v>CLIENTES</v>
      </c>
      <c r="D20" t="str">
        <v>DEPTO B0403</v>
      </c>
      <c r="E20" t="str">
        <v>BONANZA</v>
      </c>
      <c r="F20" t="str">
        <v>B-403</v>
      </c>
      <c r="G20" t="str">
        <v>A3</v>
      </c>
      <c r="H20">
        <v>4</v>
      </c>
      <c r="I20" t="str">
        <v>MARINA</v>
      </c>
      <c r="J20">
        <v>117.88</v>
      </c>
      <c r="K20">
        <v>2600000</v>
      </c>
    </row>
    <row r="21">
      <c r="B21" t="str">
        <v>YUCALPETEN E2</v>
      </c>
      <c r="C21" t="str">
        <v>CLIENTES</v>
      </c>
      <c r="D21" t="str">
        <v>DEPTO B0406</v>
      </c>
      <c r="E21" t="str">
        <v>BONANZA</v>
      </c>
      <c r="F21" t="str">
        <v>B-406</v>
      </c>
      <c r="G21" t="str">
        <v>A3</v>
      </c>
      <c r="H21">
        <v>4</v>
      </c>
      <c r="I21" t="str">
        <v>MARINA</v>
      </c>
      <c r="J21">
        <v>117.88</v>
      </c>
      <c r="K21">
        <v>2600000</v>
      </c>
    </row>
    <row r="22">
      <c r="B22" t="str">
        <v>YUCALPETEN E2</v>
      </c>
      <c r="C22" t="str">
        <v>CLIENTES</v>
      </c>
      <c r="D22" t="str">
        <v>DEPTO B0407</v>
      </c>
      <c r="E22" t="str">
        <v>BONANZA</v>
      </c>
      <c r="F22" t="str">
        <v>B-407</v>
      </c>
      <c r="G22" t="str">
        <v>A5</v>
      </c>
      <c r="H22">
        <v>4</v>
      </c>
      <c r="I22" t="str">
        <v>MARINA</v>
      </c>
      <c r="J22">
        <v>117.88</v>
      </c>
      <c r="K22">
        <v>2600000</v>
      </c>
    </row>
    <row r="23">
      <c r="B23" t="str">
        <v>YUCALPETEN E2</v>
      </c>
      <c r="C23" t="str">
        <v>CLIENTES</v>
      </c>
      <c r="D23" t="str">
        <v>DEPTO B0408</v>
      </c>
      <c r="E23" t="str">
        <v>BONANZA</v>
      </c>
      <c r="F23" t="str">
        <v>B-408</v>
      </c>
      <c r="G23" t="str">
        <v>A2</v>
      </c>
      <c r="H23">
        <v>4</v>
      </c>
      <c r="I23" t="str">
        <v>MAR</v>
      </c>
      <c r="J23">
        <v>117.88</v>
      </c>
      <c r="K23">
        <v>2600000</v>
      </c>
    </row>
    <row r="24">
      <c r="B24" t="str">
        <v>YUCALPETEN E2</v>
      </c>
      <c r="C24" t="str">
        <v>CLIENTES</v>
      </c>
      <c r="D24" t="str">
        <v>DEPTO B0409</v>
      </c>
      <c r="E24" t="str">
        <v>BONANZA</v>
      </c>
      <c r="F24" t="str">
        <v>BO-409</v>
      </c>
      <c r="G24" t="str">
        <v>A4</v>
      </c>
      <c r="H24">
        <v>4</v>
      </c>
      <c r="I24" t="str">
        <v>MAR</v>
      </c>
      <c r="J24">
        <v>117.88</v>
      </c>
      <c r="K24">
        <v>2600000</v>
      </c>
    </row>
    <row r="25">
      <c r="B25" t="str">
        <v>YUCALPETEN E2</v>
      </c>
      <c r="C25" t="str">
        <v>CLIENTES</v>
      </c>
      <c r="D25" t="str">
        <v>DEPTO B0410</v>
      </c>
      <c r="E25" t="str">
        <v>BONANZA</v>
      </c>
      <c r="F25" t="str">
        <v>B-410</v>
      </c>
      <c r="G25" t="str">
        <v>A2</v>
      </c>
      <c r="H25">
        <v>4</v>
      </c>
      <c r="I25" t="str">
        <v>MAR</v>
      </c>
      <c r="J25">
        <v>117.88</v>
      </c>
      <c r="K25">
        <v>2600000</v>
      </c>
    </row>
    <row r="26">
      <c r="B26" t="str">
        <v>YUCALPETEN E2</v>
      </c>
      <c r="C26" t="str">
        <v>CLIENTES</v>
      </c>
      <c r="D26" t="str">
        <v>DEPTO B0411</v>
      </c>
      <c r="E26" t="str">
        <v>BONANZA</v>
      </c>
      <c r="F26" t="str">
        <v>B-411</v>
      </c>
      <c r="G26" t="str">
        <v>A5</v>
      </c>
      <c r="H26">
        <v>4</v>
      </c>
      <c r="I26" t="str">
        <v>MARINA</v>
      </c>
      <c r="J26">
        <v>117.88</v>
      </c>
      <c r="K26">
        <v>2600000</v>
      </c>
    </row>
    <row r="27">
      <c r="B27" t="str">
        <v>YUCALPETEN E2</v>
      </c>
      <c r="C27" t="str">
        <v>CLIENTES</v>
      </c>
      <c r="D27" t="str">
        <v>DEPTO B0412</v>
      </c>
      <c r="E27" t="str">
        <v>BONANZA</v>
      </c>
      <c r="F27" t="str">
        <v>B-412</v>
      </c>
      <c r="G27" t="str">
        <v>A3</v>
      </c>
      <c r="H27">
        <v>4</v>
      </c>
      <c r="I27" t="str">
        <v>MARINA</v>
      </c>
      <c r="J27">
        <v>117.88</v>
      </c>
      <c r="K27">
        <v>2600000</v>
      </c>
    </row>
    <row r="28">
      <c r="B28" t="str">
        <v>YUCALPETEN E2</v>
      </c>
      <c r="C28" t="str">
        <v>CLIENTES</v>
      </c>
      <c r="D28" t="str">
        <v>DEPTO B0415</v>
      </c>
      <c r="E28" t="str">
        <v>BONANZA</v>
      </c>
      <c r="F28" t="str">
        <v>B-415</v>
      </c>
      <c r="G28" t="str">
        <v>A3</v>
      </c>
      <c r="H28">
        <v>4</v>
      </c>
      <c r="I28" t="str">
        <v>MARINA</v>
      </c>
      <c r="J28">
        <v>117.88</v>
      </c>
      <c r="K28">
        <v>2600000</v>
      </c>
    </row>
    <row r="29">
      <c r="B29" t="str">
        <v>YUCALPETEN E2</v>
      </c>
      <c r="C29" t="str">
        <v>CLIENTES</v>
      </c>
      <c r="D29" t="str">
        <v>DEPTO B0416</v>
      </c>
      <c r="E29" t="str">
        <v>BONANZA</v>
      </c>
      <c r="F29" t="str">
        <v>B-416</v>
      </c>
      <c r="G29" t="str">
        <v>A5</v>
      </c>
      <c r="H29">
        <v>4</v>
      </c>
      <c r="I29" t="str">
        <v>MAR</v>
      </c>
      <c r="J29">
        <v>117.88</v>
      </c>
      <c r="K29">
        <v>2600000</v>
      </c>
    </row>
    <row r="30">
      <c r="B30" t="str">
        <v>YUCALPETEN E2</v>
      </c>
      <c r="C30" t="str">
        <v>CLIENTES</v>
      </c>
      <c r="D30" t="str">
        <v>DEPTO B0417</v>
      </c>
      <c r="E30" t="str">
        <v>BONANZA</v>
      </c>
      <c r="F30" t="str">
        <v>B-417</v>
      </c>
      <c r="G30" t="str">
        <v>A2</v>
      </c>
      <c r="H30">
        <v>4</v>
      </c>
      <c r="I30" t="str">
        <v>MAR</v>
      </c>
      <c r="J30">
        <v>117.88</v>
      </c>
      <c r="K30">
        <v>2600000</v>
      </c>
    </row>
    <row r="31">
      <c r="B31" t="str">
        <v>YUCALPETEN E2</v>
      </c>
      <c r="C31" t="str">
        <v>CLIENTES</v>
      </c>
      <c r="D31" t="str">
        <v>DEPTO B0501</v>
      </c>
      <c r="E31" t="str">
        <v>BONANZA</v>
      </c>
      <c r="F31" t="str">
        <v>B-501</v>
      </c>
      <c r="G31" t="str">
        <v>A2</v>
      </c>
      <c r="H31">
        <v>5</v>
      </c>
      <c r="I31" t="str">
        <v>MAR</v>
      </c>
      <c r="J31">
        <v>117.88</v>
      </c>
      <c r="K31">
        <v>2600000</v>
      </c>
    </row>
    <row r="32">
      <c r="B32" t="str">
        <v>YUCALPETEN E2</v>
      </c>
      <c r="C32" t="str">
        <v>CLIENTES</v>
      </c>
      <c r="D32" t="str">
        <v>DEPTO B0502</v>
      </c>
      <c r="E32" t="str">
        <v>BONANZA</v>
      </c>
      <c r="F32" t="str">
        <v>B-502</v>
      </c>
      <c r="G32" t="str">
        <v>A5</v>
      </c>
      <c r="H32">
        <v>5</v>
      </c>
      <c r="I32" t="str">
        <v>MAR</v>
      </c>
      <c r="J32">
        <v>117.88</v>
      </c>
      <c r="K32">
        <v>2600000</v>
      </c>
    </row>
    <row r="33">
      <c r="B33" t="str">
        <v>YUCALPETEN E2</v>
      </c>
      <c r="C33" t="str">
        <v>CLIENTES</v>
      </c>
      <c r="D33" t="str">
        <v>DEPTO B0503</v>
      </c>
      <c r="E33" t="str">
        <v>BONANZA</v>
      </c>
      <c r="F33" t="str">
        <v>B-503</v>
      </c>
      <c r="G33" t="str">
        <v>A3</v>
      </c>
      <c r="H33">
        <v>5</v>
      </c>
      <c r="I33" t="str">
        <v>MARINA</v>
      </c>
      <c r="J33">
        <v>117.88</v>
      </c>
      <c r="K33">
        <v>2600000</v>
      </c>
    </row>
    <row r="34">
      <c r="B34" t="str">
        <v>YUCALPETEN E2</v>
      </c>
      <c r="C34" t="str">
        <v>CLIENTES</v>
      </c>
      <c r="D34" t="str">
        <v>DEPTO B0506</v>
      </c>
      <c r="E34" t="str">
        <v>BONANZA</v>
      </c>
      <c r="F34" t="str">
        <v>B-506</v>
      </c>
      <c r="G34" t="str">
        <v>A3</v>
      </c>
      <c r="H34">
        <v>5</v>
      </c>
      <c r="I34" t="str">
        <v>MARINA</v>
      </c>
      <c r="J34">
        <v>117.88</v>
      </c>
      <c r="K34">
        <v>2600000</v>
      </c>
    </row>
    <row r="35">
      <c r="B35" t="str">
        <v>YUCALPETEN E2</v>
      </c>
      <c r="C35" t="str">
        <v>CLIENTES</v>
      </c>
      <c r="D35" t="str">
        <v>DEPTO B0507</v>
      </c>
      <c r="E35" t="str">
        <v>BONANZA</v>
      </c>
      <c r="F35" t="str">
        <v>B-507</v>
      </c>
      <c r="G35" t="str">
        <v>A5</v>
      </c>
      <c r="H35">
        <v>5</v>
      </c>
      <c r="I35" t="str">
        <v>MARINA</v>
      </c>
      <c r="J35">
        <v>117.88</v>
      </c>
      <c r="K35">
        <v>2600000</v>
      </c>
    </row>
    <row r="36">
      <c r="B36" t="str">
        <v>YUCALPETEN E2</v>
      </c>
      <c r="C36" t="str">
        <v>CLIENTES</v>
      </c>
      <c r="D36" t="str">
        <v>DEPTO B0508</v>
      </c>
      <c r="E36" t="str">
        <v>BONANZA</v>
      </c>
      <c r="F36" t="str">
        <v>B-508</v>
      </c>
      <c r="G36" t="str">
        <v>A2</v>
      </c>
      <c r="H36">
        <v>5</v>
      </c>
      <c r="I36" t="str">
        <v>MAR</v>
      </c>
      <c r="J36">
        <v>117.88</v>
      </c>
      <c r="K36">
        <v>2600000</v>
      </c>
    </row>
    <row r="37">
      <c r="B37" t="str">
        <v>YUCALPETEN E2</v>
      </c>
      <c r="C37" t="str">
        <v>CLIENTES</v>
      </c>
      <c r="D37" t="str">
        <v>DEPTO B0509</v>
      </c>
      <c r="E37" t="str">
        <v>BONANZA</v>
      </c>
      <c r="F37" t="str">
        <v>B-509</v>
      </c>
      <c r="G37" t="str">
        <v>A4</v>
      </c>
      <c r="H37">
        <v>5</v>
      </c>
      <c r="I37" t="str">
        <v>MAR</v>
      </c>
      <c r="J37">
        <v>117.88</v>
      </c>
      <c r="K37">
        <v>2600000</v>
      </c>
    </row>
    <row r="38">
      <c r="B38" t="str">
        <v>YUCALPETEN E2</v>
      </c>
      <c r="C38" t="str">
        <v>CLIENTES</v>
      </c>
      <c r="D38" t="str">
        <v>DEPTO B0510</v>
      </c>
      <c r="E38" t="str">
        <v>BONANZA</v>
      </c>
      <c r="F38" t="str">
        <v>B-510</v>
      </c>
      <c r="G38" t="str">
        <v>A2</v>
      </c>
      <c r="H38">
        <v>5</v>
      </c>
      <c r="I38" t="str">
        <v>MAR</v>
      </c>
      <c r="J38">
        <v>117.88</v>
      </c>
      <c r="K38">
        <v>2600000</v>
      </c>
    </row>
    <row r="39">
      <c r="B39" t="str">
        <v>YUCALPETEN E2</v>
      </c>
      <c r="C39" t="str">
        <v>CLIENTES</v>
      </c>
      <c r="D39" t="str">
        <v>DEPTO B0511</v>
      </c>
      <c r="E39" t="str">
        <v>BONANZA</v>
      </c>
      <c r="F39" t="str">
        <v>B-511</v>
      </c>
      <c r="G39" t="str">
        <v>A5</v>
      </c>
      <c r="H39">
        <v>5</v>
      </c>
      <c r="I39" t="str">
        <v>MARINA</v>
      </c>
      <c r="J39">
        <v>117.88</v>
      </c>
      <c r="K39">
        <v>2600000</v>
      </c>
    </row>
    <row r="40">
      <c r="B40" t="str">
        <v>YUCALPETEN E2</v>
      </c>
      <c r="C40" t="str">
        <v>CLIENTES</v>
      </c>
      <c r="D40" t="str">
        <v>DEPTO B0512</v>
      </c>
      <c r="E40" t="str">
        <v>BONANZA</v>
      </c>
      <c r="F40" t="str">
        <v>B-512</v>
      </c>
      <c r="G40" t="str">
        <v>A3</v>
      </c>
      <c r="H40">
        <v>5</v>
      </c>
      <c r="I40" t="str">
        <v>MARINA</v>
      </c>
      <c r="J40">
        <v>117.88</v>
      </c>
      <c r="K40">
        <v>2600000</v>
      </c>
    </row>
    <row r="41">
      <c r="B41" t="str">
        <v>YUCALPETEN E2</v>
      </c>
      <c r="C41" t="str">
        <v>CLIENTES</v>
      </c>
      <c r="D41" t="str">
        <v>DEPTO B0515</v>
      </c>
      <c r="E41" t="str">
        <v>BONANZA</v>
      </c>
      <c r="F41" t="str">
        <v>B-515</v>
      </c>
      <c r="G41" t="str">
        <v>A3</v>
      </c>
      <c r="H41">
        <v>5</v>
      </c>
      <c r="I41" t="str">
        <v>MARINA</v>
      </c>
      <c r="J41">
        <v>117.88</v>
      </c>
      <c r="K41">
        <v>2600000</v>
      </c>
    </row>
    <row r="42">
      <c r="B42" t="str">
        <v>YUCALPETEN E2</v>
      </c>
      <c r="C42" t="str">
        <v>CLIENTES</v>
      </c>
      <c r="D42" t="str">
        <v>DEPTO B0516</v>
      </c>
      <c r="E42" t="str">
        <v>BONANZA</v>
      </c>
      <c r="F42" t="str">
        <v>B-516</v>
      </c>
      <c r="G42" t="str">
        <v>A5</v>
      </c>
      <c r="H42">
        <v>5</v>
      </c>
      <c r="I42" t="str">
        <v>MAR</v>
      </c>
      <c r="J42">
        <v>117.88</v>
      </c>
      <c r="K42">
        <v>2600000</v>
      </c>
    </row>
    <row r="43">
      <c r="B43" t="str">
        <v>YUCALPETEN E2</v>
      </c>
      <c r="C43" t="str">
        <v>CLIENTES</v>
      </c>
      <c r="D43" t="str">
        <v>DEPTO B0517</v>
      </c>
      <c r="E43" t="str">
        <v>BONANZA</v>
      </c>
      <c r="F43" t="str">
        <v>B-517</v>
      </c>
      <c r="G43" t="str">
        <v>A2</v>
      </c>
      <c r="H43">
        <v>5</v>
      </c>
      <c r="I43" t="str">
        <v>MAR</v>
      </c>
      <c r="J43">
        <v>117.88</v>
      </c>
      <c r="K43">
        <v>2600000</v>
      </c>
    </row>
    <row r="44">
      <c r="B44" t="str">
        <v>YUCALPETEN E2</v>
      </c>
      <c r="C44" t="str">
        <v>CLIENTES</v>
      </c>
      <c r="D44" t="str">
        <v>DEPTO B0601</v>
      </c>
      <c r="E44" t="str">
        <v>BONANZA</v>
      </c>
      <c r="F44" t="str">
        <v>B-601</v>
      </c>
      <c r="G44" t="str">
        <v>A2</v>
      </c>
      <c r="H44">
        <v>6</v>
      </c>
      <c r="I44" t="str">
        <v>MAR</v>
      </c>
      <c r="J44">
        <v>117.88</v>
      </c>
      <c r="K44">
        <v>2600000</v>
      </c>
    </row>
    <row r="45">
      <c r="B45" t="str">
        <v>YUCALPETEN E2</v>
      </c>
      <c r="C45" t="str">
        <v>CLIENTES</v>
      </c>
      <c r="D45" t="str">
        <v>DEPTO B0602</v>
      </c>
      <c r="E45" t="str">
        <v>BONANZA</v>
      </c>
      <c r="F45" t="str">
        <v>B-602</v>
      </c>
      <c r="G45" t="str">
        <v>A5</v>
      </c>
      <c r="H45">
        <v>6</v>
      </c>
      <c r="I45" t="str">
        <v>MAR</v>
      </c>
      <c r="J45">
        <v>117.88</v>
      </c>
      <c r="K45">
        <v>2600000</v>
      </c>
    </row>
    <row r="46">
      <c r="B46" t="str">
        <v>YUCALPETEN E2</v>
      </c>
      <c r="C46" t="str">
        <v>CLIENTES</v>
      </c>
      <c r="D46" t="str">
        <v>DEPTO B0603</v>
      </c>
      <c r="E46" t="str">
        <v>BONANZA</v>
      </c>
      <c r="F46" t="str">
        <v>B-603</v>
      </c>
      <c r="G46" t="str">
        <v>A3</v>
      </c>
      <c r="H46">
        <v>6</v>
      </c>
      <c r="I46" t="str">
        <v>MARINA</v>
      </c>
      <c r="J46">
        <v>117.88</v>
      </c>
      <c r="K46">
        <v>2600000</v>
      </c>
    </row>
    <row r="47">
      <c r="B47" t="str">
        <v>YUCALPETEN E2</v>
      </c>
      <c r="C47" t="str">
        <v>CLIENTES</v>
      </c>
      <c r="D47" t="str">
        <v>DEPTO B0606</v>
      </c>
      <c r="E47" t="str">
        <v>BONANZA</v>
      </c>
      <c r="F47" t="str">
        <v>B-606</v>
      </c>
      <c r="G47" t="str">
        <v>A3</v>
      </c>
      <c r="H47">
        <v>6</v>
      </c>
      <c r="I47" t="str">
        <v>MARINA</v>
      </c>
      <c r="J47">
        <v>117.88</v>
      </c>
      <c r="K47">
        <v>2600000</v>
      </c>
    </row>
    <row r="48">
      <c r="B48" t="str">
        <v>YUCALPETEN E2</v>
      </c>
      <c r="C48" t="str">
        <v>CLIENTES</v>
      </c>
      <c r="D48" t="str">
        <v>DEPTO B0607</v>
      </c>
      <c r="E48" t="str">
        <v>BONANZA</v>
      </c>
      <c r="F48" t="str">
        <v>B-607</v>
      </c>
      <c r="G48" t="str">
        <v>A5</v>
      </c>
      <c r="H48">
        <v>6</v>
      </c>
      <c r="I48" t="str">
        <v>MARINA</v>
      </c>
      <c r="J48">
        <v>117.88</v>
      </c>
      <c r="K48">
        <v>2600000</v>
      </c>
    </row>
    <row r="49">
      <c r="B49" t="str">
        <v>YUCALPETEN E2</v>
      </c>
      <c r="C49" t="str">
        <v>CLIENTES</v>
      </c>
      <c r="D49" t="str">
        <v>DEPTO B0608</v>
      </c>
      <c r="E49" t="str">
        <v>BONANZA</v>
      </c>
      <c r="F49" t="str">
        <v>B-608</v>
      </c>
      <c r="G49" t="str">
        <v>A2</v>
      </c>
      <c r="H49">
        <v>6</v>
      </c>
      <c r="I49" t="str">
        <v>MAR</v>
      </c>
      <c r="J49">
        <v>117.88</v>
      </c>
      <c r="K49">
        <v>2600000</v>
      </c>
    </row>
    <row r="50">
      <c r="B50" t="str">
        <v>YUCALPETEN E2</v>
      </c>
      <c r="C50" t="str">
        <v>CLIENTES</v>
      </c>
      <c r="D50" t="str">
        <v>DEPTO B0609</v>
      </c>
      <c r="E50" t="str">
        <v>BONANZA</v>
      </c>
      <c r="F50" t="str">
        <v>B-609</v>
      </c>
      <c r="G50" t="str">
        <v>A4</v>
      </c>
      <c r="H50">
        <v>6</v>
      </c>
      <c r="I50" t="str">
        <v>MAR</v>
      </c>
      <c r="J50">
        <v>117.88</v>
      </c>
      <c r="K50">
        <v>2600000</v>
      </c>
    </row>
    <row r="51">
      <c r="B51" t="str">
        <v>YUCALPETEN E2</v>
      </c>
      <c r="C51" t="str">
        <v>CLIENTES</v>
      </c>
      <c r="D51" t="str">
        <v>DEPTO B0610</v>
      </c>
      <c r="E51" t="str">
        <v>BONANZA</v>
      </c>
      <c r="F51" t="str">
        <v>B-610</v>
      </c>
      <c r="G51" t="str">
        <v>A2</v>
      </c>
      <c r="H51">
        <v>6</v>
      </c>
      <c r="I51" t="str">
        <v>MAR</v>
      </c>
      <c r="J51">
        <v>117.88</v>
      </c>
      <c r="K51">
        <v>2600000</v>
      </c>
    </row>
    <row r="52">
      <c r="B52" t="str">
        <v>YUCALPETEN E2</v>
      </c>
      <c r="C52" t="str">
        <v>CLIENTES</v>
      </c>
      <c r="D52" t="str">
        <v>DEPTO B0611</v>
      </c>
      <c r="E52" t="str">
        <v>BONANZA</v>
      </c>
      <c r="F52" t="str">
        <v>B-611</v>
      </c>
      <c r="G52" t="str">
        <v>A5</v>
      </c>
      <c r="H52">
        <v>6</v>
      </c>
      <c r="I52" t="str">
        <v>MARINA</v>
      </c>
      <c r="J52">
        <v>117.88</v>
      </c>
      <c r="K52">
        <v>2600000</v>
      </c>
    </row>
    <row r="53">
      <c r="B53" t="str">
        <v>YUCALPETEN E2</v>
      </c>
      <c r="C53" t="str">
        <v>CLIENTES</v>
      </c>
      <c r="D53" t="str">
        <v>DEPTO B0612</v>
      </c>
      <c r="E53" t="str">
        <v>BONANZA</v>
      </c>
      <c r="F53" t="str">
        <v>B-612</v>
      </c>
      <c r="G53" t="str">
        <v>A3</v>
      </c>
      <c r="H53">
        <v>6</v>
      </c>
      <c r="I53" t="str">
        <v>MARINA</v>
      </c>
      <c r="J53">
        <v>117.88</v>
      </c>
      <c r="K53">
        <v>2600000</v>
      </c>
    </row>
    <row r="54">
      <c r="B54" t="str">
        <v>YUCALPETEN E2</v>
      </c>
      <c r="C54" t="str">
        <v>CLIENTES</v>
      </c>
      <c r="D54" t="str">
        <v>DEPTO B0615</v>
      </c>
      <c r="E54" t="str">
        <v>BONANZA</v>
      </c>
      <c r="F54" t="str">
        <v>B-615</v>
      </c>
      <c r="G54" t="str">
        <v>A3</v>
      </c>
      <c r="H54">
        <v>6</v>
      </c>
      <c r="I54" t="str">
        <v>MARINA</v>
      </c>
      <c r="J54">
        <v>117.88</v>
      </c>
      <c r="K54">
        <v>2600000</v>
      </c>
    </row>
    <row r="55">
      <c r="B55" t="str">
        <v>YUCALPETEN E2</v>
      </c>
      <c r="C55" t="str">
        <v>CLIENTES</v>
      </c>
      <c r="D55" t="str">
        <v>DEPTO B0616</v>
      </c>
      <c r="E55" t="str">
        <v>BONANZA</v>
      </c>
      <c r="F55" t="str">
        <v>B-616</v>
      </c>
      <c r="G55" t="str">
        <v>A5</v>
      </c>
      <c r="H55">
        <v>6</v>
      </c>
      <c r="I55" t="str">
        <v>MAR</v>
      </c>
      <c r="J55">
        <v>117.88</v>
      </c>
      <c r="K55">
        <v>2600000</v>
      </c>
    </row>
    <row r="56">
      <c r="B56" t="str">
        <v>YUCALPETEN E2</v>
      </c>
      <c r="C56" t="str">
        <v>CLIENTES</v>
      </c>
      <c r="D56" t="str">
        <v>DEPTO B0617</v>
      </c>
      <c r="E56" t="str">
        <v>BONANZA</v>
      </c>
      <c r="F56" t="str">
        <v>B-617</v>
      </c>
      <c r="G56" t="str">
        <v>A2</v>
      </c>
      <c r="H56">
        <v>6</v>
      </c>
      <c r="I56" t="str">
        <v>MAR</v>
      </c>
      <c r="J56">
        <v>117.88</v>
      </c>
      <c r="K56">
        <v>2600000</v>
      </c>
    </row>
    <row r="57">
      <c r="B57" t="str">
        <v>YUCALPETEN E2</v>
      </c>
      <c r="C57" t="str">
        <v>CLIENTES</v>
      </c>
      <c r="D57" t="str">
        <v>DEPTO B0701</v>
      </c>
      <c r="E57" t="str">
        <v>BONANZA</v>
      </c>
      <c r="F57" t="str">
        <v>B-701</v>
      </c>
      <c r="G57" t="str">
        <v>A2</v>
      </c>
      <c r="H57">
        <v>7</v>
      </c>
      <c r="I57" t="str">
        <v>MAR</v>
      </c>
      <c r="J57">
        <v>117.88</v>
      </c>
      <c r="K57">
        <v>2600000</v>
      </c>
    </row>
    <row r="58">
      <c r="B58" t="str">
        <v>YUCALPETEN E2</v>
      </c>
      <c r="C58" t="str">
        <v>CLIENTES</v>
      </c>
      <c r="D58" t="str">
        <v>DEPTO B0702</v>
      </c>
      <c r="E58" t="str">
        <v>BONANZA</v>
      </c>
      <c r="F58" t="str">
        <v>B-702</v>
      </c>
      <c r="G58" t="str">
        <v>A5</v>
      </c>
      <c r="H58">
        <v>7</v>
      </c>
      <c r="I58" t="str">
        <v>MAR</v>
      </c>
      <c r="J58">
        <v>117.88</v>
      </c>
      <c r="K58">
        <v>2600000</v>
      </c>
    </row>
    <row r="59">
      <c r="B59" t="str">
        <v>YUCALPETEN E2</v>
      </c>
      <c r="C59" t="str">
        <v>CLIENTES</v>
      </c>
      <c r="D59" t="str">
        <v>DEPTO B0703</v>
      </c>
      <c r="E59" t="str">
        <v>BONANZA</v>
      </c>
      <c r="F59" t="str">
        <v>B-703</v>
      </c>
      <c r="G59" t="str">
        <v>A3</v>
      </c>
      <c r="H59">
        <v>7</v>
      </c>
      <c r="I59" t="str">
        <v>MARINA</v>
      </c>
      <c r="J59">
        <v>117.88</v>
      </c>
      <c r="K59">
        <v>2600000</v>
      </c>
    </row>
    <row r="60">
      <c r="B60" t="str">
        <v>YUCALPETEN E2</v>
      </c>
      <c r="C60" t="str">
        <v>CLIENTES</v>
      </c>
      <c r="D60" t="str">
        <v>DEPTO B0706</v>
      </c>
      <c r="E60" t="str">
        <v>BONANZA</v>
      </c>
      <c r="F60" t="str">
        <v>B-706</v>
      </c>
      <c r="G60" t="str">
        <v>A3</v>
      </c>
      <c r="H60">
        <v>7</v>
      </c>
      <c r="I60" t="str">
        <v>MARINA</v>
      </c>
      <c r="J60">
        <v>117.88</v>
      </c>
      <c r="K60">
        <v>2600000</v>
      </c>
    </row>
    <row r="61">
      <c r="B61" t="str">
        <v>YUCALPETEN E2</v>
      </c>
      <c r="C61" t="str">
        <v>CLIENTES</v>
      </c>
      <c r="D61" t="str">
        <v>DEPTO B0707</v>
      </c>
      <c r="E61" t="str">
        <v>BONANZA</v>
      </c>
      <c r="F61" t="str">
        <v>B-707</v>
      </c>
      <c r="G61" t="str">
        <v>A5</v>
      </c>
      <c r="H61">
        <v>7</v>
      </c>
      <c r="I61" t="str">
        <v>MARINA</v>
      </c>
      <c r="J61">
        <v>117.88</v>
      </c>
      <c r="K61">
        <v>2600000</v>
      </c>
    </row>
    <row r="62">
      <c r="B62" t="str">
        <v>YUCALPETEN E2</v>
      </c>
      <c r="C62" t="str">
        <v>CLIENTES</v>
      </c>
      <c r="D62" t="str">
        <v>DEPTO B0708</v>
      </c>
      <c r="E62" t="str">
        <v>BONANZA</v>
      </c>
      <c r="F62" t="str">
        <v>B-708</v>
      </c>
      <c r="G62" t="str">
        <v>A2</v>
      </c>
      <c r="H62">
        <v>7</v>
      </c>
      <c r="I62" t="str">
        <v>MAR</v>
      </c>
      <c r="J62">
        <v>117.88</v>
      </c>
      <c r="K62">
        <v>2600000</v>
      </c>
    </row>
    <row r="63">
      <c r="B63" t="str">
        <v>YUCALPETEN E2</v>
      </c>
      <c r="C63" t="str">
        <v>CLIENTES</v>
      </c>
      <c r="D63" t="str">
        <v>DEPTO B0709</v>
      </c>
      <c r="E63" t="str">
        <v>BONANZA</v>
      </c>
      <c r="F63" t="str">
        <v>B-709</v>
      </c>
      <c r="G63" t="str">
        <v>A4</v>
      </c>
      <c r="H63">
        <v>7</v>
      </c>
      <c r="I63" t="str">
        <v>MARINA</v>
      </c>
      <c r="J63">
        <v>117.88</v>
      </c>
      <c r="K63">
        <v>2600000</v>
      </c>
    </row>
    <row r="64">
      <c r="B64" t="str">
        <v>YUCALPETEN E2</v>
      </c>
      <c r="C64" t="str">
        <v>CLIENTES</v>
      </c>
      <c r="D64" t="str">
        <v>DEPTO B0710</v>
      </c>
      <c r="E64" t="str">
        <v>BONANZA</v>
      </c>
      <c r="F64" t="str">
        <v>B-710</v>
      </c>
      <c r="G64" t="str">
        <v>A2</v>
      </c>
      <c r="H64">
        <v>7</v>
      </c>
      <c r="I64" t="str">
        <v>MAR</v>
      </c>
      <c r="J64">
        <v>117.88</v>
      </c>
      <c r="K64">
        <v>2600000</v>
      </c>
    </row>
    <row r="65">
      <c r="B65" t="str">
        <v>YUCALPETEN E2</v>
      </c>
      <c r="C65" t="str">
        <v>CLIENTES</v>
      </c>
      <c r="D65" t="str">
        <v>DEPTO B0711</v>
      </c>
      <c r="E65" t="str">
        <v>BONANZA</v>
      </c>
      <c r="F65" t="str">
        <v>BO-711</v>
      </c>
      <c r="G65" t="str">
        <v>A5</v>
      </c>
      <c r="H65">
        <v>7</v>
      </c>
      <c r="I65" t="str">
        <v>MARINA</v>
      </c>
      <c r="J65">
        <v>117.88</v>
      </c>
      <c r="K65">
        <v>2600000</v>
      </c>
    </row>
    <row r="66">
      <c r="B66" t="str">
        <v>YUCALPETEN E2</v>
      </c>
      <c r="C66" t="str">
        <v>CLIENTES</v>
      </c>
      <c r="D66" t="str">
        <v>DEPTO B0712</v>
      </c>
      <c r="E66" t="str">
        <v>BONANZA</v>
      </c>
      <c r="F66" t="str">
        <v>B-712</v>
      </c>
      <c r="G66" t="str">
        <v>A3</v>
      </c>
      <c r="H66">
        <v>7</v>
      </c>
      <c r="I66" t="str">
        <v>MARINA</v>
      </c>
      <c r="J66">
        <v>117.88</v>
      </c>
      <c r="K66">
        <v>2600000</v>
      </c>
    </row>
    <row r="67">
      <c r="B67" t="str">
        <v>YUCALPETEN E2</v>
      </c>
      <c r="C67" t="str">
        <v>CLIENTES</v>
      </c>
      <c r="D67" t="str">
        <v>DEPTO B0715</v>
      </c>
      <c r="E67" t="str">
        <v>BONANZA</v>
      </c>
      <c r="F67" t="str">
        <v>B-715</v>
      </c>
      <c r="G67" t="str">
        <v>A3</v>
      </c>
      <c r="H67">
        <v>7</v>
      </c>
      <c r="I67" t="str">
        <v>MARINA</v>
      </c>
      <c r="J67">
        <v>117.88</v>
      </c>
      <c r="K67">
        <v>2600000</v>
      </c>
    </row>
    <row r="68">
      <c r="B68" t="str">
        <v>YUCALPETEN E2</v>
      </c>
      <c r="C68" t="str">
        <v>CLIENTES</v>
      </c>
      <c r="D68" t="str">
        <v>DEPTO B0716</v>
      </c>
      <c r="E68" t="str">
        <v>BONANZA</v>
      </c>
      <c r="F68" t="str">
        <v>B-716</v>
      </c>
      <c r="G68" t="str">
        <v>A5</v>
      </c>
      <c r="H68">
        <v>7</v>
      </c>
      <c r="I68" t="str">
        <v>MAR</v>
      </c>
      <c r="J68">
        <v>117.88</v>
      </c>
      <c r="K68">
        <v>2600000</v>
      </c>
    </row>
    <row r="69">
      <c r="B69" t="str">
        <v>YUCALPETEN E2</v>
      </c>
      <c r="C69" t="str">
        <v>CLIENTES</v>
      </c>
      <c r="D69" t="str">
        <v>DEPTO B0717</v>
      </c>
      <c r="E69" t="str">
        <v>BONANZA</v>
      </c>
      <c r="F69" t="str">
        <v>B-717</v>
      </c>
      <c r="G69" t="str">
        <v>A2</v>
      </c>
      <c r="H69">
        <v>7</v>
      </c>
      <c r="I69" t="str">
        <v>MAR</v>
      </c>
      <c r="J69">
        <v>117.88</v>
      </c>
      <c r="K69">
        <v>2600000</v>
      </c>
    </row>
    <row r="70">
      <c r="B70" t="str">
        <v>YUCALPETEN E2</v>
      </c>
      <c r="C70" t="str">
        <v>CLIENTES</v>
      </c>
      <c r="D70" t="str">
        <v>DEPTO B0809</v>
      </c>
      <c r="E70" t="str">
        <v>BONANZA</v>
      </c>
      <c r="F70" t="str">
        <v>BO-809</v>
      </c>
      <c r="G70" t="str">
        <v>A4</v>
      </c>
      <c r="H70">
        <v>8</v>
      </c>
      <c r="I70" t="str">
        <v>MARINA</v>
      </c>
      <c r="J70">
        <v>117.88</v>
      </c>
      <c r="K70">
        <v>2600000</v>
      </c>
    </row>
    <row r="71">
      <c r="B71" t="str">
        <v>YUCALPETEN E2</v>
      </c>
      <c r="C71" t="str">
        <v>CLIENTES</v>
      </c>
      <c r="D71" t="str">
        <v>DEPTO B0909</v>
      </c>
      <c r="E71" t="str">
        <v>BONANZA</v>
      </c>
      <c r="F71" t="str">
        <v>BO-909</v>
      </c>
      <c r="G71" t="str">
        <v>A4</v>
      </c>
      <c r="H71">
        <v>9</v>
      </c>
      <c r="I71" t="str">
        <v>MARINA</v>
      </c>
      <c r="J71">
        <v>117.88</v>
      </c>
      <c r="K71">
        <v>2600000</v>
      </c>
    </row>
    <row r="72">
      <c r="B72" t="str">
        <v>YUCALPETEN E2</v>
      </c>
      <c r="C72" t="str">
        <v>CLIENTES</v>
      </c>
      <c r="D72" t="str">
        <v>DEPTO B1009</v>
      </c>
      <c r="E72" t="str">
        <v>BONANZA</v>
      </c>
      <c r="F72" t="str">
        <v>BO-1009</v>
      </c>
      <c r="G72" t="str">
        <v>A4</v>
      </c>
      <c r="H72">
        <v>10</v>
      </c>
      <c r="I72" t="str">
        <v>MARINA</v>
      </c>
      <c r="J72">
        <v>117.88</v>
      </c>
      <c r="K72">
        <v>2600000</v>
      </c>
    </row>
    <row r="73">
      <c r="B73" t="str">
        <v>YUCALPETEN E2</v>
      </c>
      <c r="C73" t="str">
        <v>CLIENTES</v>
      </c>
      <c r="D73" t="str">
        <v>DEPTO B1209</v>
      </c>
      <c r="E73" t="str">
        <v>BONANZA</v>
      </c>
      <c r="F73" t="str">
        <v>B-1209</v>
      </c>
      <c r="G73" t="str">
        <v>A4</v>
      </c>
      <c r="H73">
        <v>12</v>
      </c>
      <c r="I73" t="str">
        <v>MARINA</v>
      </c>
      <c r="J73">
        <v>117.88</v>
      </c>
      <c r="K73">
        <v>2600000</v>
      </c>
    </row>
    <row r="74">
      <c r="B74" t="str">
        <v>YUCALPETEN E2</v>
      </c>
      <c r="C74" t="str">
        <v>CLIENTES</v>
      </c>
      <c r="D74" t="str">
        <v>DEPTO B0801</v>
      </c>
      <c r="E74" t="str">
        <v>BONANZA</v>
      </c>
      <c r="F74" t="str">
        <v>BO-801</v>
      </c>
      <c r="G74" t="str">
        <v>C2</v>
      </c>
      <c r="H74">
        <v>8</v>
      </c>
      <c r="I74" t="str">
        <v>MAR</v>
      </c>
      <c r="J74">
        <v>146.5</v>
      </c>
      <c r="K74">
        <v>2600000</v>
      </c>
    </row>
    <row r="75">
      <c r="B75" t="str">
        <v>YUCALPETEN E2</v>
      </c>
      <c r="C75" t="str">
        <v>CLIENTES</v>
      </c>
      <c r="D75" t="str">
        <v>DEPTO B0802</v>
      </c>
      <c r="E75" t="str">
        <v>BONANZA</v>
      </c>
      <c r="F75" t="str">
        <v>B-802</v>
      </c>
      <c r="G75" t="str">
        <v>C5</v>
      </c>
      <c r="H75">
        <v>8</v>
      </c>
      <c r="I75" t="str">
        <v>MAR</v>
      </c>
      <c r="J75">
        <v>146.5</v>
      </c>
      <c r="K75">
        <v>2600000</v>
      </c>
    </row>
    <row r="76">
      <c r="B76" t="str">
        <v>YUCALPETEN E2</v>
      </c>
      <c r="C76" t="str">
        <v>CLIENTES</v>
      </c>
      <c r="D76" t="str">
        <v>DEPTO B0803</v>
      </c>
      <c r="E76" t="str">
        <v>BONANZA</v>
      </c>
      <c r="F76" t="str">
        <v>B-803</v>
      </c>
      <c r="G76" t="str">
        <v>C3</v>
      </c>
      <c r="H76">
        <v>8</v>
      </c>
      <c r="I76" t="str">
        <v>MAR</v>
      </c>
      <c r="J76">
        <v>146.5</v>
      </c>
      <c r="K76">
        <v>2600000</v>
      </c>
    </row>
    <row r="77">
      <c r="B77" t="str">
        <v>YUCALPETEN E2</v>
      </c>
      <c r="C77" t="str">
        <v>CLIENTES</v>
      </c>
      <c r="D77" t="str">
        <v>DEPTO B0806</v>
      </c>
      <c r="E77" t="str">
        <v>BONANZA</v>
      </c>
      <c r="F77" t="str">
        <v>BO-806</v>
      </c>
      <c r="G77" t="str">
        <v>C3</v>
      </c>
      <c r="H77">
        <v>8</v>
      </c>
      <c r="I77" t="str">
        <v>MARINA</v>
      </c>
      <c r="J77">
        <v>146.5</v>
      </c>
      <c r="K77">
        <v>2600000</v>
      </c>
    </row>
    <row r="78">
      <c r="B78" t="str">
        <v>YUCALPETEN E2</v>
      </c>
      <c r="C78" t="str">
        <v>CLIENTES</v>
      </c>
      <c r="D78" t="str">
        <v>DEPTO B0807</v>
      </c>
      <c r="E78" t="str">
        <v>BONANZA</v>
      </c>
      <c r="F78" t="str">
        <v>B-807</v>
      </c>
      <c r="G78" t="str">
        <v>C5</v>
      </c>
      <c r="H78">
        <v>8</v>
      </c>
      <c r="I78" t="str">
        <v>MARINA</v>
      </c>
      <c r="J78">
        <v>146.5</v>
      </c>
      <c r="K78">
        <v>2600000</v>
      </c>
    </row>
    <row r="79">
      <c r="B79" t="str">
        <v>YUCALPETEN E2</v>
      </c>
      <c r="C79" t="str">
        <v>CLIENTES</v>
      </c>
      <c r="D79" t="str">
        <v>DEPTO B0808</v>
      </c>
      <c r="E79" t="str">
        <v>BONANZA</v>
      </c>
      <c r="F79" t="str">
        <v>B-808</v>
      </c>
      <c r="G79" t="str">
        <v>C2</v>
      </c>
      <c r="H79">
        <v>8</v>
      </c>
      <c r="I79" t="str">
        <v>MARINA</v>
      </c>
      <c r="J79">
        <v>146.5</v>
      </c>
      <c r="K79">
        <v>2600000</v>
      </c>
    </row>
    <row r="80">
      <c r="B80" t="str">
        <v>YUCALPETEN E2</v>
      </c>
      <c r="C80" t="str">
        <v>CLIENTES</v>
      </c>
      <c r="D80" t="str">
        <v>DEPTO B0810</v>
      </c>
      <c r="E80" t="str">
        <v>BONANZA</v>
      </c>
      <c r="F80" t="str">
        <v>B-810</v>
      </c>
      <c r="G80" t="str">
        <v>C2</v>
      </c>
      <c r="H80">
        <v>8</v>
      </c>
      <c r="I80" t="str">
        <v>MARINA</v>
      </c>
      <c r="J80">
        <v>146.5</v>
      </c>
      <c r="K80">
        <v>2600000</v>
      </c>
    </row>
    <row r="81">
      <c r="B81" t="str">
        <v>YUCALPETEN E2</v>
      </c>
      <c r="C81" t="str">
        <v>CLIENTES</v>
      </c>
      <c r="D81" t="str">
        <v>DEPTO B0811</v>
      </c>
      <c r="E81" t="str">
        <v>BONANZA</v>
      </c>
      <c r="F81" t="str">
        <v>BO-811</v>
      </c>
      <c r="G81" t="str">
        <v>C5</v>
      </c>
      <c r="H81">
        <v>8</v>
      </c>
      <c r="I81" t="str">
        <v>MARINA</v>
      </c>
      <c r="J81">
        <v>146.5</v>
      </c>
      <c r="K81">
        <v>2600000</v>
      </c>
    </row>
    <row r="82">
      <c r="B82" t="str">
        <v>YUCALPETEN E2</v>
      </c>
      <c r="C82" t="str">
        <v>CLIENTES</v>
      </c>
      <c r="D82" t="str">
        <v>DEPTO B0812</v>
      </c>
      <c r="E82" t="str">
        <v>BONANZA</v>
      </c>
      <c r="F82" t="str">
        <v>B-812</v>
      </c>
      <c r="G82" t="str">
        <v>C3</v>
      </c>
      <c r="H82">
        <v>8</v>
      </c>
      <c r="I82" t="str">
        <v>MARINA</v>
      </c>
      <c r="J82">
        <v>146.5</v>
      </c>
      <c r="K82">
        <v>2600000</v>
      </c>
    </row>
    <row r="83">
      <c r="B83" t="str">
        <v>YUCALPETEN E2</v>
      </c>
      <c r="C83" t="str">
        <v>CLIENTES</v>
      </c>
      <c r="D83" t="str">
        <v>DEPTO B0815</v>
      </c>
      <c r="E83" t="str">
        <v>BONANZA</v>
      </c>
      <c r="F83" t="str">
        <v>BO-815</v>
      </c>
      <c r="G83" t="str">
        <v>C3</v>
      </c>
      <c r="H83">
        <v>8</v>
      </c>
      <c r="I83" t="str">
        <v>MAR</v>
      </c>
      <c r="J83">
        <v>146.5</v>
      </c>
      <c r="K83">
        <v>2600000</v>
      </c>
    </row>
    <row r="84">
      <c r="B84" t="str">
        <v>YUCALPETEN E2</v>
      </c>
      <c r="C84" t="str">
        <v>CLIENTES</v>
      </c>
      <c r="D84" t="str">
        <v>DEPTO B0816</v>
      </c>
      <c r="E84" t="str">
        <v>BONANZA</v>
      </c>
      <c r="F84" t="str">
        <v>B-816</v>
      </c>
      <c r="G84" t="str">
        <v>C5</v>
      </c>
      <c r="H84">
        <v>8</v>
      </c>
      <c r="I84" t="str">
        <v>MAR</v>
      </c>
      <c r="J84">
        <v>146.5</v>
      </c>
      <c r="K84">
        <v>2600000</v>
      </c>
    </row>
    <row r="85">
      <c r="B85" t="str">
        <v>YUCALPETEN E2</v>
      </c>
      <c r="C85" t="str">
        <v>CLIENTES</v>
      </c>
      <c r="D85" t="str">
        <v>DEPTO B0817</v>
      </c>
      <c r="E85" t="str">
        <v>BONANZA</v>
      </c>
      <c r="F85" t="str">
        <v>BO-817</v>
      </c>
      <c r="G85" t="str">
        <v>C2</v>
      </c>
      <c r="H85">
        <v>8</v>
      </c>
      <c r="I85" t="str">
        <v>MAR</v>
      </c>
      <c r="J85">
        <v>146.5</v>
      </c>
      <c r="K85">
        <v>2600000</v>
      </c>
    </row>
    <row r="86">
      <c r="B86" t="str">
        <v>YUCALPETEN E2</v>
      </c>
      <c r="C86" t="str">
        <v>CLIENTES</v>
      </c>
      <c r="D86" t="str">
        <v>DEPTO B0901</v>
      </c>
      <c r="E86" t="str">
        <v>BONANZA</v>
      </c>
      <c r="F86" t="str">
        <v>B-901</v>
      </c>
      <c r="G86" t="str">
        <v>C2</v>
      </c>
      <c r="H86">
        <v>9</v>
      </c>
      <c r="I86" t="str">
        <v>MAR</v>
      </c>
      <c r="J86">
        <v>146.5</v>
      </c>
      <c r="K86">
        <v>2600000</v>
      </c>
    </row>
    <row r="87">
      <c r="B87" t="str">
        <v>YUCALPETEN E2</v>
      </c>
      <c r="C87" t="str">
        <v>CLIENTES</v>
      </c>
      <c r="D87" t="str">
        <v>DEPTO B0902</v>
      </c>
      <c r="E87" t="str">
        <v>BONANZA</v>
      </c>
      <c r="F87" t="str">
        <v>BO-902</v>
      </c>
      <c r="G87" t="str">
        <v>C5</v>
      </c>
      <c r="H87">
        <v>9</v>
      </c>
      <c r="I87" t="str">
        <v>MAR</v>
      </c>
      <c r="J87">
        <v>146.5</v>
      </c>
      <c r="K87">
        <v>2600000</v>
      </c>
    </row>
    <row r="88">
      <c r="B88" t="str">
        <v>YUCALPETEN E2</v>
      </c>
      <c r="C88" t="str">
        <v>CLIENTES</v>
      </c>
      <c r="D88" t="str">
        <v>DEPTO B0903</v>
      </c>
      <c r="E88" t="str">
        <v>BONANZA</v>
      </c>
      <c r="F88" t="str">
        <v>BO-903</v>
      </c>
      <c r="G88" t="str">
        <v>C3</v>
      </c>
      <c r="H88">
        <v>9</v>
      </c>
      <c r="I88" t="str">
        <v>MAR</v>
      </c>
      <c r="J88">
        <v>146.5</v>
      </c>
      <c r="K88">
        <v>2600000</v>
      </c>
    </row>
    <row r="89">
      <c r="B89" t="str">
        <v>YUCALPETEN E2</v>
      </c>
      <c r="C89" t="str">
        <v>CLIENTES</v>
      </c>
      <c r="D89" t="str">
        <v>DEPTO B0906</v>
      </c>
      <c r="E89" t="str">
        <v>BONANZA</v>
      </c>
      <c r="F89" t="str">
        <v>B-906</v>
      </c>
      <c r="G89" t="str">
        <v>C3</v>
      </c>
      <c r="H89">
        <v>9</v>
      </c>
      <c r="I89" t="str">
        <v>MARINA</v>
      </c>
      <c r="J89">
        <v>146.5</v>
      </c>
      <c r="K89">
        <v>2600000</v>
      </c>
    </row>
    <row r="90">
      <c r="B90" t="str">
        <v>YUCALPETEN E2</v>
      </c>
      <c r="C90" t="str">
        <v>CLIENTES</v>
      </c>
      <c r="D90" t="str">
        <v>DEPTO B0907</v>
      </c>
      <c r="E90" t="str">
        <v>BONANZA</v>
      </c>
      <c r="F90" t="str">
        <v>B-907</v>
      </c>
      <c r="G90" t="str">
        <v>C5</v>
      </c>
      <c r="H90">
        <v>9</v>
      </c>
      <c r="I90" t="str">
        <v>MARINA</v>
      </c>
      <c r="J90">
        <v>146.5</v>
      </c>
      <c r="K90">
        <v>2600000</v>
      </c>
    </row>
    <row r="91">
      <c r="B91" t="str">
        <v>YUCALPETEN E2</v>
      </c>
      <c r="C91" t="str">
        <v>CLIENTES</v>
      </c>
      <c r="D91" t="str">
        <v>DEPTO B0908</v>
      </c>
      <c r="E91" t="str">
        <v>BONANZA</v>
      </c>
      <c r="F91" t="str">
        <v>B-908</v>
      </c>
      <c r="G91" t="str">
        <v>C2</v>
      </c>
      <c r="H91">
        <v>9</v>
      </c>
      <c r="I91" t="str">
        <v>MARINA</v>
      </c>
      <c r="J91">
        <v>146.5</v>
      </c>
      <c r="K91">
        <v>2600000</v>
      </c>
    </row>
    <row r="92">
      <c r="B92" t="str">
        <v>YUCALPETEN E2</v>
      </c>
      <c r="C92" t="str">
        <v>CLIENTES</v>
      </c>
      <c r="D92" t="str">
        <v>DEPTO B0910</v>
      </c>
      <c r="E92" t="str">
        <v>BONANZA</v>
      </c>
      <c r="F92" t="str">
        <v>B-910</v>
      </c>
      <c r="G92" t="str">
        <v>C2</v>
      </c>
      <c r="H92">
        <v>9</v>
      </c>
      <c r="I92" t="str">
        <v>MARINA</v>
      </c>
      <c r="J92">
        <v>146.5</v>
      </c>
      <c r="K92">
        <v>2600000</v>
      </c>
    </row>
    <row r="93">
      <c r="B93" t="str">
        <v>YUCALPETEN E2</v>
      </c>
      <c r="C93" t="str">
        <v>CLIENTES</v>
      </c>
      <c r="D93" t="str">
        <v>DEPTO B0911</v>
      </c>
      <c r="E93" t="str">
        <v>BONANZA</v>
      </c>
      <c r="F93" t="str">
        <v>B-911</v>
      </c>
      <c r="G93" t="str">
        <v>C5</v>
      </c>
      <c r="H93">
        <v>9</v>
      </c>
      <c r="I93" t="str">
        <v>MARINA</v>
      </c>
      <c r="J93">
        <v>146.5</v>
      </c>
      <c r="K93">
        <v>2600000</v>
      </c>
    </row>
    <row r="94">
      <c r="B94" t="str">
        <v>YUCALPETEN E2</v>
      </c>
      <c r="C94" t="str">
        <v>CLIENTES</v>
      </c>
      <c r="D94" t="str">
        <v>DEPTO B0912</v>
      </c>
      <c r="E94" t="str">
        <v>BONANZA</v>
      </c>
      <c r="F94" t="str">
        <v>BO-912</v>
      </c>
      <c r="G94" t="str">
        <v>C3</v>
      </c>
      <c r="H94">
        <v>9</v>
      </c>
      <c r="I94" t="str">
        <v>MARINA</v>
      </c>
      <c r="J94">
        <v>146.5</v>
      </c>
      <c r="K94">
        <v>2600000</v>
      </c>
    </row>
    <row r="95">
      <c r="B95" t="str">
        <v>YUCALPETEN E2</v>
      </c>
      <c r="C95" t="str">
        <v>CLIENTES</v>
      </c>
      <c r="D95" t="str">
        <v>DEPTO B0915</v>
      </c>
      <c r="E95" t="str">
        <v>BONANZA</v>
      </c>
      <c r="F95" t="str">
        <v>BO-915</v>
      </c>
      <c r="G95" t="str">
        <v>C3</v>
      </c>
      <c r="H95">
        <v>9</v>
      </c>
      <c r="I95" t="str">
        <v>MAR</v>
      </c>
      <c r="J95">
        <v>146.5</v>
      </c>
      <c r="K95">
        <v>2600000</v>
      </c>
    </row>
    <row r="96">
      <c r="B96" t="str">
        <v>YUCALPETEN E2</v>
      </c>
      <c r="C96" t="str">
        <v>CLIENTES</v>
      </c>
      <c r="D96" t="str">
        <v>DEPTO B0916</v>
      </c>
      <c r="E96" t="str">
        <v>BONANZA</v>
      </c>
      <c r="F96" t="str">
        <v>BO-916</v>
      </c>
      <c r="G96" t="str">
        <v>C5</v>
      </c>
      <c r="H96">
        <v>9</v>
      </c>
      <c r="I96" t="str">
        <v>MAR</v>
      </c>
      <c r="J96">
        <v>146.5</v>
      </c>
      <c r="K96">
        <v>2600000</v>
      </c>
    </row>
    <row r="97">
      <c r="B97" t="str">
        <v>YUCALPETEN E2</v>
      </c>
      <c r="C97" t="str">
        <v>CLIENTES</v>
      </c>
      <c r="D97" t="str">
        <v>DEPTO B0917</v>
      </c>
      <c r="E97" t="str">
        <v>BONANZA</v>
      </c>
      <c r="F97" t="str">
        <v>BO-917</v>
      </c>
      <c r="G97" t="str">
        <v>C2</v>
      </c>
      <c r="H97">
        <v>9</v>
      </c>
      <c r="I97" t="str">
        <v>MAR</v>
      </c>
      <c r="J97">
        <v>146.5</v>
      </c>
      <c r="K97">
        <v>2600000</v>
      </c>
    </row>
    <row r="98">
      <c r="B98" t="str">
        <v>YUCALPETEN E2</v>
      </c>
      <c r="C98" t="str">
        <v>CLIENTES</v>
      </c>
      <c r="D98" t="str">
        <v>DEPTO B1001</v>
      </c>
      <c r="E98" t="str">
        <v>BONANZA</v>
      </c>
      <c r="F98" t="str">
        <v>BO-1001</v>
      </c>
      <c r="G98" t="str">
        <v>C2</v>
      </c>
      <c r="H98">
        <v>10</v>
      </c>
      <c r="I98" t="str">
        <v>MAR</v>
      </c>
      <c r="J98">
        <v>146.5</v>
      </c>
      <c r="K98">
        <v>2600000</v>
      </c>
    </row>
    <row r="99">
      <c r="B99" t="str">
        <v>YUCALPETEN E2</v>
      </c>
      <c r="C99" t="str">
        <v>CLIENTES</v>
      </c>
      <c r="D99" t="str">
        <v>DEPTO B1002</v>
      </c>
      <c r="E99" t="str">
        <v>BONANZA</v>
      </c>
      <c r="F99" t="str">
        <v>BO-1002</v>
      </c>
      <c r="G99" t="str">
        <v>C5</v>
      </c>
      <c r="H99">
        <v>10</v>
      </c>
      <c r="I99" t="str">
        <v>MAR</v>
      </c>
      <c r="J99">
        <v>146.5</v>
      </c>
      <c r="K99">
        <v>2600000</v>
      </c>
    </row>
    <row r="100">
      <c r="B100" t="str">
        <v>YUCALPETEN E2</v>
      </c>
      <c r="C100" t="str">
        <v>CLIENTES</v>
      </c>
      <c r="D100" t="str">
        <v>DEPTO B1003</v>
      </c>
      <c r="E100" t="str">
        <v>BONANZA</v>
      </c>
      <c r="F100" t="str">
        <v>B-1003</v>
      </c>
      <c r="G100" t="str">
        <v>C3</v>
      </c>
      <c r="H100">
        <v>10</v>
      </c>
      <c r="I100" t="str">
        <v>MAR</v>
      </c>
      <c r="J100">
        <v>146.5</v>
      </c>
      <c r="K100">
        <v>2600000</v>
      </c>
    </row>
    <row r="101">
      <c r="B101" t="str">
        <v>YUCALPETEN E2</v>
      </c>
      <c r="C101" t="str">
        <v>CLIENTES</v>
      </c>
      <c r="D101" t="str">
        <v>DEPTO B1006</v>
      </c>
      <c r="E101" t="str">
        <v>BONANZA</v>
      </c>
      <c r="F101" t="str">
        <v>BO-1006</v>
      </c>
      <c r="G101" t="str">
        <v>C3</v>
      </c>
      <c r="H101">
        <v>10</v>
      </c>
      <c r="I101" t="str">
        <v>MARINA</v>
      </c>
      <c r="J101">
        <v>146.5</v>
      </c>
      <c r="K101">
        <v>2600000</v>
      </c>
    </row>
    <row r="102">
      <c r="B102" t="str">
        <v>YUCALPETEN E2</v>
      </c>
      <c r="C102" t="str">
        <v>CLIENTES</v>
      </c>
      <c r="D102" t="str">
        <v>DEPTO B1007</v>
      </c>
      <c r="E102" t="str">
        <v>BONANZA</v>
      </c>
      <c r="F102" t="str">
        <v>B-1007</v>
      </c>
      <c r="G102" t="str">
        <v>C5</v>
      </c>
      <c r="H102">
        <v>10</v>
      </c>
      <c r="I102" t="str">
        <v>MARINA</v>
      </c>
      <c r="J102">
        <v>146.5</v>
      </c>
      <c r="K102">
        <v>2600000</v>
      </c>
    </row>
    <row r="103">
      <c r="B103" t="str">
        <v>YUCALPETEN E2</v>
      </c>
      <c r="C103" t="str">
        <v>CLIENTES</v>
      </c>
      <c r="D103" t="str">
        <v>DEPTO B1008</v>
      </c>
      <c r="E103" t="str">
        <v>BONANZA</v>
      </c>
      <c r="F103" t="str">
        <v>B-1008</v>
      </c>
      <c r="G103" t="str">
        <v>C2</v>
      </c>
      <c r="H103">
        <v>10</v>
      </c>
      <c r="I103" t="str">
        <v>MARINA</v>
      </c>
      <c r="J103">
        <v>146.5</v>
      </c>
      <c r="K103">
        <v>2600000</v>
      </c>
    </row>
    <row r="104">
      <c r="B104" t="str">
        <v>YUCALPETEN E2</v>
      </c>
      <c r="C104" t="str">
        <v>CLIENTES</v>
      </c>
      <c r="D104" t="str">
        <v>DEPTO B1010</v>
      </c>
      <c r="E104" t="str">
        <v>BONANZA</v>
      </c>
      <c r="F104" t="str">
        <v>B-1010</v>
      </c>
      <c r="G104" t="str">
        <v>C2</v>
      </c>
      <c r="H104">
        <v>10</v>
      </c>
      <c r="I104" t="str">
        <v>MARINA</v>
      </c>
      <c r="J104">
        <v>146.5</v>
      </c>
      <c r="K104">
        <v>2600000</v>
      </c>
    </row>
    <row r="105">
      <c r="B105" t="str">
        <v>YUCALPETEN E2</v>
      </c>
      <c r="C105" t="str">
        <v>CLIENTES</v>
      </c>
      <c r="D105" t="str">
        <v>DEPTO B1011</v>
      </c>
      <c r="E105" t="str">
        <v>BONANZA</v>
      </c>
      <c r="F105" t="str">
        <v>B-1011</v>
      </c>
      <c r="G105" t="str">
        <v>C5</v>
      </c>
      <c r="H105">
        <v>10</v>
      </c>
      <c r="I105" t="str">
        <v>MARINA</v>
      </c>
      <c r="J105">
        <v>146.5</v>
      </c>
      <c r="K105">
        <v>2600000</v>
      </c>
    </row>
    <row r="106">
      <c r="B106" t="str">
        <v>YUCALPETEN E2</v>
      </c>
      <c r="C106" t="str">
        <v>CLIENTES</v>
      </c>
      <c r="D106" t="str">
        <v>DEPTO B1012</v>
      </c>
      <c r="E106" t="str">
        <v>BONANZA</v>
      </c>
      <c r="F106" t="str">
        <v>BO-1012</v>
      </c>
      <c r="G106" t="str">
        <v>C3</v>
      </c>
      <c r="H106">
        <v>10</v>
      </c>
      <c r="I106" t="str">
        <v>MARINA</v>
      </c>
      <c r="J106">
        <v>146.5</v>
      </c>
      <c r="K106">
        <v>2600000</v>
      </c>
    </row>
    <row r="107">
      <c r="B107" t="str">
        <v>YUCALPETEN E2</v>
      </c>
      <c r="C107" t="str">
        <v>CLIENTES</v>
      </c>
      <c r="D107" t="str">
        <v>DEPTO B1015</v>
      </c>
      <c r="E107" t="str">
        <v>BONANZA</v>
      </c>
      <c r="F107" t="str">
        <v>BO-1015</v>
      </c>
      <c r="G107" t="str">
        <v>C3</v>
      </c>
      <c r="H107">
        <v>10</v>
      </c>
      <c r="I107" t="str">
        <v>MAR</v>
      </c>
      <c r="J107">
        <v>146.5</v>
      </c>
      <c r="K107">
        <v>2600000</v>
      </c>
    </row>
    <row r="108">
      <c r="B108" t="str">
        <v>YUCALPETEN E2</v>
      </c>
      <c r="C108" t="str">
        <v>CLIENTES</v>
      </c>
      <c r="D108" t="str">
        <v>DEPTO B1016</v>
      </c>
      <c r="E108" t="str">
        <v>BONANZA</v>
      </c>
      <c r="F108" t="str">
        <v>BO-1016</v>
      </c>
      <c r="G108" t="str">
        <v>C5</v>
      </c>
      <c r="H108">
        <v>10</v>
      </c>
      <c r="I108" t="str">
        <v>MAR</v>
      </c>
      <c r="J108">
        <v>146.5</v>
      </c>
      <c r="K108">
        <v>2600000</v>
      </c>
    </row>
    <row r="109">
      <c r="B109" t="str">
        <v>YUCALPETEN E2</v>
      </c>
      <c r="C109" t="str">
        <v>CLIENTES</v>
      </c>
      <c r="D109" t="str">
        <v>DEPTO B1017</v>
      </c>
      <c r="E109" t="str">
        <v>BONANZA</v>
      </c>
      <c r="F109" t="str">
        <v>BO-1017</v>
      </c>
      <c r="G109" t="str">
        <v>C2</v>
      </c>
      <c r="H109">
        <v>10</v>
      </c>
      <c r="I109" t="str">
        <v>MAR</v>
      </c>
      <c r="J109">
        <v>146.5</v>
      </c>
      <c r="K109">
        <v>2600000</v>
      </c>
    </row>
    <row r="110">
      <c r="B110" t="str">
        <v>YUCALPETEN E2</v>
      </c>
      <c r="C110" t="str">
        <v>CLIENTES</v>
      </c>
      <c r="D110" t="str">
        <v>DEPTO B1101</v>
      </c>
      <c r="E110" t="str">
        <v>BONANZA</v>
      </c>
      <c r="F110" t="str">
        <v>BO-1101</v>
      </c>
      <c r="G110" t="str">
        <v>C2</v>
      </c>
      <c r="H110">
        <v>11</v>
      </c>
      <c r="I110" t="str">
        <v>MARINA</v>
      </c>
      <c r="J110">
        <v>146.5</v>
      </c>
      <c r="K110">
        <v>2600000</v>
      </c>
    </row>
    <row r="111">
      <c r="B111" t="str">
        <v>YUCALPETEN E2</v>
      </c>
      <c r="C111" t="str">
        <v>CLIENTES</v>
      </c>
      <c r="D111" t="str">
        <v>DEPTO B1108</v>
      </c>
      <c r="E111" t="str">
        <v>BONANZA</v>
      </c>
      <c r="F111" t="str">
        <v>BO-1108</v>
      </c>
      <c r="G111" t="str">
        <v>C2</v>
      </c>
      <c r="H111">
        <v>11</v>
      </c>
      <c r="I111" t="str">
        <v>MAR</v>
      </c>
      <c r="J111">
        <v>146.5</v>
      </c>
      <c r="K111">
        <v>2600000</v>
      </c>
    </row>
    <row r="112">
      <c r="B112" t="str">
        <v>YUCALPETEN E2</v>
      </c>
      <c r="C112" t="str">
        <v>CLIENTES</v>
      </c>
      <c r="D112" t="str">
        <v>DEPTO B1110</v>
      </c>
      <c r="E112" t="str">
        <v>BONANZA</v>
      </c>
      <c r="F112" t="str">
        <v>BO-1110</v>
      </c>
      <c r="G112" t="str">
        <v>C2</v>
      </c>
      <c r="H112">
        <v>11</v>
      </c>
      <c r="I112" t="str">
        <v>MAR</v>
      </c>
      <c r="J112">
        <v>146.5</v>
      </c>
      <c r="K112">
        <v>2600000</v>
      </c>
    </row>
    <row r="113">
      <c r="B113" t="str">
        <v>YUCALPETEN E2</v>
      </c>
      <c r="C113" t="str">
        <v>CLIENTES</v>
      </c>
      <c r="D113" t="str">
        <v>DEPTO B1117</v>
      </c>
      <c r="E113" t="str">
        <v>BONANZA</v>
      </c>
      <c r="F113" t="str">
        <v>BO-1117</v>
      </c>
      <c r="G113" t="str">
        <v>C2</v>
      </c>
      <c r="H113">
        <v>11</v>
      </c>
      <c r="I113" t="str">
        <v>MARINA</v>
      </c>
      <c r="J113">
        <v>146.5</v>
      </c>
      <c r="K113">
        <v>2600000</v>
      </c>
    </row>
    <row r="114">
      <c r="B114" t="str">
        <v>YUCALPETEN E2</v>
      </c>
      <c r="C114" t="str">
        <v>CLIENTES</v>
      </c>
      <c r="D114" t="str">
        <v>DEPTO B1207</v>
      </c>
      <c r="E114" t="str">
        <v>BONANZA</v>
      </c>
      <c r="F114" t="str">
        <v>B-1207</v>
      </c>
      <c r="G114" t="str">
        <v>C5</v>
      </c>
      <c r="H114">
        <v>12</v>
      </c>
      <c r="I114" t="str">
        <v>MARINA</v>
      </c>
      <c r="J114">
        <v>146.5</v>
      </c>
      <c r="K114">
        <v>2600000</v>
      </c>
    </row>
    <row r="115">
      <c r="B115" t="str">
        <v>YUCALPETEN E2</v>
      </c>
      <c r="C115" t="str">
        <v>CLIENTES</v>
      </c>
      <c r="D115" t="str">
        <v>DEPTO B1208</v>
      </c>
      <c r="E115" t="str">
        <v>BONANZA</v>
      </c>
      <c r="F115" t="str">
        <v>B-1208</v>
      </c>
      <c r="G115" t="str">
        <v>C2</v>
      </c>
      <c r="H115">
        <v>12</v>
      </c>
      <c r="I115" t="str">
        <v>MARINA</v>
      </c>
      <c r="J115">
        <v>146.5</v>
      </c>
      <c r="K115">
        <v>2600000</v>
      </c>
    </row>
    <row r="116">
      <c r="B116" t="str">
        <v>YUCALPETEN E2</v>
      </c>
      <c r="C116" t="str">
        <v>CLIENTES</v>
      </c>
      <c r="D116" t="str">
        <v>DEPTO B1210</v>
      </c>
      <c r="E116" t="str">
        <v>BONANZA</v>
      </c>
      <c r="F116" t="str">
        <v>B-1210</v>
      </c>
      <c r="G116" t="str">
        <v>C2</v>
      </c>
      <c r="H116">
        <v>12</v>
      </c>
      <c r="I116" t="str">
        <v>MARINA</v>
      </c>
      <c r="J116">
        <v>146.5</v>
      </c>
      <c r="K116">
        <v>2600000</v>
      </c>
    </row>
    <row r="117">
      <c r="B117" t="str">
        <v>YUCALPETEN E2</v>
      </c>
      <c r="C117" t="str">
        <v>CLIENTES</v>
      </c>
      <c r="D117" t="str">
        <v>DEPTO B1211</v>
      </c>
      <c r="E117" t="str">
        <v>BONANZA</v>
      </c>
      <c r="F117" t="str">
        <v>BO-1211</v>
      </c>
      <c r="G117" t="str">
        <v>C5</v>
      </c>
      <c r="H117">
        <v>12</v>
      </c>
      <c r="I117" t="str">
        <v>MARINA</v>
      </c>
      <c r="J117">
        <v>146.5</v>
      </c>
      <c r="K117">
        <v>2600000</v>
      </c>
    </row>
    <row r="118">
      <c r="B118" t="str">
        <v>YUCALPETEN E2</v>
      </c>
      <c r="C118" t="str">
        <v>CLIENTES</v>
      </c>
      <c r="D118" t="str">
        <v>DEPTO B1102</v>
      </c>
      <c r="E118" t="str">
        <v>BONANZA</v>
      </c>
      <c r="F118" t="str">
        <v>BO-1102</v>
      </c>
      <c r="G118" t="str">
        <v>C2</v>
      </c>
      <c r="H118">
        <v>11</v>
      </c>
      <c r="I118" t="str">
        <v>MARINA</v>
      </c>
      <c r="J118">
        <v>146.63</v>
      </c>
      <c r="K118">
        <v>2600000</v>
      </c>
    </row>
    <row r="119">
      <c r="B119" t="str">
        <v>YUCALPETEN E2</v>
      </c>
      <c r="C119" t="str">
        <v>CLIENTES</v>
      </c>
      <c r="D119" t="str">
        <v>DEPTO B1103</v>
      </c>
      <c r="E119" t="str">
        <v>BONANZA</v>
      </c>
      <c r="F119" t="str">
        <v>BO-1103</v>
      </c>
      <c r="G119" t="str">
        <v>C2</v>
      </c>
      <c r="H119">
        <v>11</v>
      </c>
      <c r="I119" t="str">
        <v>MARINA</v>
      </c>
      <c r="J119">
        <v>146.63</v>
      </c>
      <c r="K119">
        <v>2600000</v>
      </c>
    </row>
    <row r="120">
      <c r="B120" t="str">
        <v>YUCALPETEN E2</v>
      </c>
      <c r="C120" t="str">
        <v>CLIENTES</v>
      </c>
      <c r="D120" t="str">
        <v>DEPTO B1106</v>
      </c>
      <c r="E120" t="str">
        <v>BONANZA</v>
      </c>
      <c r="F120" t="str">
        <v>BO-1106</v>
      </c>
      <c r="G120" t="str">
        <v>C2</v>
      </c>
      <c r="H120">
        <v>11</v>
      </c>
      <c r="I120" t="str">
        <v>MAR</v>
      </c>
      <c r="J120">
        <v>146.63</v>
      </c>
      <c r="K120">
        <v>2600000</v>
      </c>
    </row>
    <row r="121">
      <c r="B121" t="str">
        <v>YUCALPETEN E2</v>
      </c>
      <c r="C121" t="str">
        <v>CLIENTES</v>
      </c>
      <c r="D121" t="str">
        <v>DEPTO B1107</v>
      </c>
      <c r="E121" t="str">
        <v>BONANZA</v>
      </c>
      <c r="F121" t="str">
        <v>BO-1107</v>
      </c>
      <c r="G121" t="str">
        <v>C2</v>
      </c>
      <c r="H121">
        <v>11</v>
      </c>
      <c r="I121" t="str">
        <v>MAR</v>
      </c>
      <c r="J121">
        <v>146.63</v>
      </c>
      <c r="K121">
        <v>2600000</v>
      </c>
    </row>
    <row r="122">
      <c r="B122" t="str">
        <v>YUCALPETEN E2</v>
      </c>
      <c r="C122" t="str">
        <v>CLIENTES</v>
      </c>
      <c r="D122" t="str">
        <v>DEPTO B1111</v>
      </c>
      <c r="E122" t="str">
        <v>BONANZA</v>
      </c>
      <c r="F122" t="str">
        <v>BO-1111</v>
      </c>
      <c r="G122" t="str">
        <v>C2</v>
      </c>
      <c r="H122">
        <v>11</v>
      </c>
      <c r="I122" t="str">
        <v>MAR</v>
      </c>
      <c r="J122">
        <v>146.63</v>
      </c>
      <c r="K122">
        <v>2600000</v>
      </c>
    </row>
    <row r="123">
      <c r="B123" t="str">
        <v>YUCALPETEN E2</v>
      </c>
      <c r="C123" t="str">
        <v>CLIENTES</v>
      </c>
      <c r="D123" t="str">
        <v>DEPTO B1112</v>
      </c>
      <c r="E123" t="str">
        <v>BONANZA</v>
      </c>
      <c r="F123" t="str">
        <v>BO-1112</v>
      </c>
      <c r="G123" t="str">
        <v>C2</v>
      </c>
      <c r="H123">
        <v>11</v>
      </c>
      <c r="I123" t="str">
        <v>MAR</v>
      </c>
      <c r="J123">
        <v>146.63</v>
      </c>
      <c r="K123">
        <v>2600000</v>
      </c>
    </row>
    <row r="124">
      <c r="B124" t="str">
        <v>YUCALPETEN E2</v>
      </c>
      <c r="C124" t="str">
        <v>CLIENTES</v>
      </c>
      <c r="D124" t="str">
        <v>DEPTO B1115</v>
      </c>
      <c r="E124" t="str">
        <v>BONANZA</v>
      </c>
      <c r="F124" t="str">
        <v>BO-1115</v>
      </c>
      <c r="G124" t="str">
        <v>C2</v>
      </c>
      <c r="H124">
        <v>11</v>
      </c>
      <c r="I124" t="str">
        <v>MARINA</v>
      </c>
      <c r="J124">
        <v>146.63</v>
      </c>
      <c r="K124">
        <v>2600000</v>
      </c>
    </row>
    <row r="125">
      <c r="B125" t="str">
        <v>YUCALPETEN E2</v>
      </c>
      <c r="C125" t="str">
        <v>CLIENTES</v>
      </c>
      <c r="D125" t="str">
        <v>DEPTO B1116</v>
      </c>
      <c r="E125" t="str">
        <v>BONANZA</v>
      </c>
      <c r="F125" t="str">
        <v>BO-1116</v>
      </c>
      <c r="G125" t="str">
        <v>C2</v>
      </c>
      <c r="H125">
        <v>11</v>
      </c>
      <c r="I125" t="str">
        <v>MARINA</v>
      </c>
      <c r="J125">
        <v>146.63</v>
      </c>
      <c r="K125">
        <v>2600000</v>
      </c>
    </row>
    <row r="126">
      <c r="B126" t="str">
        <v>YUCALPETEN E2</v>
      </c>
      <c r="C126" t="str">
        <v>CLIENTES</v>
      </c>
      <c r="D126" t="str">
        <v>DEPTO B1109</v>
      </c>
      <c r="E126" t="str">
        <v>BONANZA</v>
      </c>
      <c r="F126" t="str">
        <v>BO-1109</v>
      </c>
      <c r="G126" t="str">
        <v>C2</v>
      </c>
      <c r="H126">
        <v>11</v>
      </c>
      <c r="I126" t="str">
        <v>MAR</v>
      </c>
      <c r="J126">
        <v>147.86</v>
      </c>
      <c r="K126">
        <v>2600000</v>
      </c>
    </row>
    <row r="127">
      <c r="B127" t="str">
        <v>YUCALPETEN E2</v>
      </c>
      <c r="C127" t="str">
        <v>CLIENTES</v>
      </c>
      <c r="D127" t="str">
        <v>DEPTO B0011</v>
      </c>
      <c r="E127" t="str">
        <v>BONANZA</v>
      </c>
      <c r="F127" t="str">
        <v>BO-11</v>
      </c>
      <c r="G127" t="str">
        <v>VILLA A</v>
      </c>
      <c r="H127">
        <v>0</v>
      </c>
      <c r="I127" t="str">
        <v>MARINA</v>
      </c>
      <c r="J127">
        <v>159.97</v>
      </c>
      <c r="K127">
        <v>4400000</v>
      </c>
    </row>
    <row r="128">
      <c r="B128" t="str">
        <v>YUCALPETEN E2</v>
      </c>
      <c r="C128" t="str">
        <v>CLIENTES</v>
      </c>
      <c r="D128" t="str">
        <v>DEPTO B0012</v>
      </c>
      <c r="E128" t="str">
        <v>BONANZA</v>
      </c>
      <c r="F128" t="str">
        <v>BO-12</v>
      </c>
      <c r="G128" t="str">
        <v>VILLA A</v>
      </c>
      <c r="H128">
        <v>0</v>
      </c>
      <c r="I128" t="str">
        <v>MARINA</v>
      </c>
      <c r="J128">
        <v>159.97</v>
      </c>
      <c r="K128">
        <v>4400000</v>
      </c>
    </row>
    <row r="129">
      <c r="B129" t="str">
        <v>YUCALPETEN E2</v>
      </c>
      <c r="C129" t="str">
        <v>CLIENTES</v>
      </c>
      <c r="D129" t="str">
        <v>DEPTO B0013</v>
      </c>
      <c r="E129" t="str">
        <v>BONANZA</v>
      </c>
      <c r="F129" t="str">
        <v>B-13</v>
      </c>
      <c r="G129" t="str">
        <v>VILLA A</v>
      </c>
      <c r="H129">
        <v>0</v>
      </c>
      <c r="I129" t="str">
        <v>MARINA</v>
      </c>
      <c r="J129">
        <v>161.14</v>
      </c>
      <c r="K129">
        <v>4400000</v>
      </c>
    </row>
    <row r="130">
      <c r="B130" t="str">
        <v>YUCALPETEN E2</v>
      </c>
      <c r="C130" t="str">
        <v>CLIENTES</v>
      </c>
      <c r="D130" t="str">
        <v>DEPTO B0002</v>
      </c>
      <c r="E130" t="str">
        <v>BONANZA</v>
      </c>
      <c r="F130" t="str">
        <v>BO-02</v>
      </c>
      <c r="G130" t="str">
        <v>VILLA B IZ1</v>
      </c>
      <c r="H130">
        <v>0</v>
      </c>
      <c r="I130" t="str">
        <v>MAR</v>
      </c>
      <c r="J130">
        <v>178.62</v>
      </c>
      <c r="K130">
        <v>4400000</v>
      </c>
    </row>
    <row r="131">
      <c r="B131" t="str">
        <v>YUCALPETEN E2</v>
      </c>
      <c r="C131" t="str">
        <v>CLIENTES</v>
      </c>
      <c r="D131" t="str">
        <v>DEPTO B0003</v>
      </c>
      <c r="E131" t="str">
        <v>BONANZA</v>
      </c>
      <c r="F131" t="str">
        <v>BO-03</v>
      </c>
      <c r="G131" t="str">
        <v>VILLA B DER</v>
      </c>
      <c r="H131">
        <v>0</v>
      </c>
      <c r="I131" t="str">
        <v>MAR</v>
      </c>
      <c r="J131">
        <v>178.62</v>
      </c>
      <c r="K131">
        <v>4400000</v>
      </c>
    </row>
    <row r="132">
      <c r="B132" t="str">
        <v>YUCALPETEN E2</v>
      </c>
      <c r="C132" t="str">
        <v>CLIENTES</v>
      </c>
      <c r="D132" t="str">
        <v>DEPTO B0004</v>
      </c>
      <c r="E132" t="str">
        <v>BONANZA</v>
      </c>
      <c r="F132" t="str">
        <v>B-04</v>
      </c>
      <c r="G132" t="str">
        <v>VILLA B IZ1</v>
      </c>
      <c r="H132">
        <v>0</v>
      </c>
      <c r="I132" t="str">
        <v>MAR</v>
      </c>
      <c r="J132">
        <v>178.62</v>
      </c>
      <c r="K132">
        <v>4400000</v>
      </c>
    </row>
    <row r="133">
      <c r="B133" t="str">
        <v>YUCALPETEN E2</v>
      </c>
      <c r="C133" t="str">
        <v>CLIENTES</v>
      </c>
      <c r="D133" t="str">
        <v>DEPTO B0005</v>
      </c>
      <c r="E133" t="str">
        <v>BONANZA</v>
      </c>
      <c r="F133" t="str">
        <v>B-05</v>
      </c>
      <c r="G133" t="str">
        <v>VILLA B DER</v>
      </c>
      <c r="H133">
        <v>0</v>
      </c>
      <c r="I133" t="str">
        <v>MAR</v>
      </c>
      <c r="J133">
        <v>178.62</v>
      </c>
      <c r="K133">
        <v>4400000</v>
      </c>
    </row>
    <row r="134">
      <c r="B134" t="str">
        <v>YUCALPETEN E2</v>
      </c>
      <c r="C134" t="str">
        <v>CLIENTES</v>
      </c>
      <c r="D134" t="str">
        <v>DEPTO B0006</v>
      </c>
      <c r="E134" t="str">
        <v>BONANZA</v>
      </c>
      <c r="F134" t="str">
        <v>B-06</v>
      </c>
      <c r="G134" t="str">
        <v>VILLA B IZ1</v>
      </c>
      <c r="H134">
        <v>0</v>
      </c>
      <c r="I134" t="str">
        <v>MAR</v>
      </c>
      <c r="J134">
        <v>178.62</v>
      </c>
      <c r="K134">
        <v>4400000</v>
      </c>
    </row>
    <row r="135">
      <c r="B135" t="str">
        <v>YUCALPETEN E2</v>
      </c>
      <c r="C135" t="str">
        <v>CLIENTES</v>
      </c>
      <c r="D135" t="str">
        <v>DEPTO B0007</v>
      </c>
      <c r="E135" t="str">
        <v>BONANZA</v>
      </c>
      <c r="F135" t="str">
        <v>B-07</v>
      </c>
      <c r="G135" t="str">
        <v>VILLA B DER MOD</v>
      </c>
      <c r="H135">
        <v>0</v>
      </c>
      <c r="I135" t="str">
        <v>MAR</v>
      </c>
      <c r="J135">
        <v>178.62</v>
      </c>
      <c r="K135">
        <v>4400000</v>
      </c>
    </row>
    <row r="136">
      <c r="B136" t="str">
        <v>YUCALPETEN E2</v>
      </c>
      <c r="C136" t="str">
        <v>CLIENTES</v>
      </c>
      <c r="D136" t="str">
        <v>DEPTO B0008</v>
      </c>
      <c r="E136" t="str">
        <v>BONANZA</v>
      </c>
      <c r="F136" t="str">
        <v>B-08</v>
      </c>
      <c r="G136" t="str">
        <v>VILLA B IZ1</v>
      </c>
      <c r="H136">
        <v>0</v>
      </c>
      <c r="I136" t="str">
        <v>MAR</v>
      </c>
      <c r="J136">
        <v>178.62</v>
      </c>
      <c r="K136">
        <v>4400000</v>
      </c>
    </row>
    <row r="137">
      <c r="B137" t="str">
        <v>YUCALPETEN E2</v>
      </c>
      <c r="C137" t="str">
        <v>CLIENTES</v>
      </c>
      <c r="D137" t="str">
        <v>DEPTO B0009</v>
      </c>
      <c r="E137" t="str">
        <v>BONANZA</v>
      </c>
      <c r="F137" t="str">
        <v>B-09</v>
      </c>
      <c r="G137" t="str">
        <v>VILLA B DER</v>
      </c>
      <c r="H137">
        <v>0</v>
      </c>
      <c r="I137" t="str">
        <v>MAR</v>
      </c>
      <c r="J137">
        <v>178.62</v>
      </c>
      <c r="K137">
        <v>4400000</v>
      </c>
    </row>
    <row r="138">
      <c r="B138" t="str">
        <v>YUCALPETEN E2</v>
      </c>
      <c r="C138" t="str">
        <v>CLIENTES</v>
      </c>
      <c r="D138" t="str">
        <v>DEPTO B0015</v>
      </c>
      <c r="E138" t="str">
        <v>BONANZA</v>
      </c>
      <c r="F138" t="str">
        <v>BO-15</v>
      </c>
      <c r="G138" t="str">
        <v>VILLA B IZ1</v>
      </c>
      <c r="H138">
        <v>0</v>
      </c>
      <c r="I138" t="str">
        <v>MARINA</v>
      </c>
      <c r="J138">
        <v>178.62</v>
      </c>
      <c r="K138">
        <v>4400000</v>
      </c>
    </row>
    <row r="139">
      <c r="B139" t="str">
        <v>YUCALPETEN E2</v>
      </c>
      <c r="C139" t="str">
        <v>CLIENTES</v>
      </c>
      <c r="D139" t="str">
        <v>DEPTO B0016</v>
      </c>
      <c r="E139" t="str">
        <v>BONANZA</v>
      </c>
      <c r="F139" t="str">
        <v>BO-16</v>
      </c>
      <c r="G139" t="str">
        <v>VILLA B DER</v>
      </c>
      <c r="H139">
        <v>0</v>
      </c>
      <c r="I139" t="str">
        <v>MARINA</v>
      </c>
      <c r="J139">
        <v>178.62</v>
      </c>
      <c r="K139">
        <v>4400000</v>
      </c>
    </row>
    <row r="140">
      <c r="B140" t="str">
        <v>YUCALPETEN E2</v>
      </c>
      <c r="C140" t="str">
        <v>CLIENTES</v>
      </c>
      <c r="D140" t="str">
        <v>DEPTO B0017</v>
      </c>
      <c r="E140" t="str">
        <v>BONANZA</v>
      </c>
      <c r="F140" t="str">
        <v>BO-17</v>
      </c>
      <c r="G140" t="str">
        <v>VILLA B IZ1</v>
      </c>
      <c r="H140">
        <v>0</v>
      </c>
      <c r="I140" t="str">
        <v>MARINA</v>
      </c>
      <c r="J140">
        <v>178.62</v>
      </c>
      <c r="K140">
        <v>4400000</v>
      </c>
    </row>
    <row r="141">
      <c r="B141" t="str">
        <v>YUCALPETEN E2</v>
      </c>
      <c r="C141" t="str">
        <v>CLIENTES</v>
      </c>
      <c r="D141" t="str">
        <v>DEPTO B0018</v>
      </c>
      <c r="E141" t="str">
        <v>BONANZA</v>
      </c>
      <c r="F141" t="str">
        <v>BO-18</v>
      </c>
      <c r="G141" t="str">
        <v>VILLA B DER</v>
      </c>
      <c r="H141">
        <v>0</v>
      </c>
      <c r="I141" t="str">
        <v>MARINA</v>
      </c>
      <c r="J141">
        <v>178.62</v>
      </c>
      <c r="K141">
        <v>4400000</v>
      </c>
    </row>
    <row r="142">
      <c r="B142" t="str">
        <v>YUCALPETEN E2</v>
      </c>
      <c r="C142" t="str">
        <v>CLIENTES</v>
      </c>
      <c r="D142" t="str">
        <v>DEPTO B0019</v>
      </c>
      <c r="E142" t="str">
        <v>BONANZA</v>
      </c>
      <c r="F142" t="str">
        <v>B-19</v>
      </c>
      <c r="G142" t="str">
        <v>VILLA B IZ1</v>
      </c>
      <c r="H142">
        <v>0</v>
      </c>
      <c r="I142" t="str">
        <v>MARINA</v>
      </c>
      <c r="J142">
        <v>178.62</v>
      </c>
      <c r="K142">
        <v>4400000</v>
      </c>
    </row>
    <row r="143">
      <c r="B143" t="str">
        <v>YUCALPETEN E2</v>
      </c>
      <c r="C143" t="str">
        <v>CLIENTES</v>
      </c>
      <c r="D143" t="str">
        <v>DEPTO B0020</v>
      </c>
      <c r="E143" t="str">
        <v>BONANZA</v>
      </c>
      <c r="F143" t="str">
        <v>BO-20</v>
      </c>
      <c r="G143" t="str">
        <v>VILLA B DER</v>
      </c>
      <c r="H143">
        <v>0</v>
      </c>
      <c r="I143" t="str">
        <v>MARINA</v>
      </c>
      <c r="J143">
        <v>178.62</v>
      </c>
      <c r="K143">
        <v>4400000</v>
      </c>
    </row>
    <row r="144">
      <c r="B144" t="str">
        <v>YUCALPETEN E2</v>
      </c>
      <c r="C144" t="str">
        <v>CLIENTES</v>
      </c>
      <c r="D144" t="str">
        <v>DEPTO B0014</v>
      </c>
      <c r="E144" t="str">
        <v>BONANZA</v>
      </c>
      <c r="F144" t="str">
        <v>BO-14</v>
      </c>
      <c r="G144" t="str">
        <v>VILLA B DER</v>
      </c>
      <c r="H144">
        <v>0</v>
      </c>
      <c r="I144" t="str">
        <v>MARINA</v>
      </c>
      <c r="J144">
        <v>181.39</v>
      </c>
      <c r="K144">
        <v>4400000</v>
      </c>
    </row>
    <row r="145">
      <c r="B145" t="str">
        <v>YUCALPETEN E2</v>
      </c>
      <c r="C145" t="str">
        <v>CLIENTES</v>
      </c>
      <c r="D145" t="str">
        <v>DEPTO B0304</v>
      </c>
      <c r="E145" t="str">
        <v>BONANZA</v>
      </c>
      <c r="F145" t="str">
        <v>BO-304</v>
      </c>
      <c r="G145" t="str">
        <v>D2</v>
      </c>
      <c r="H145">
        <v>3</v>
      </c>
      <c r="I145" t="str">
        <v>MAR</v>
      </c>
      <c r="J145">
        <v>182.53</v>
      </c>
      <c r="K145">
        <v>4400000</v>
      </c>
    </row>
    <row r="146">
      <c r="B146" t="str">
        <v>YUCALPETEN E2</v>
      </c>
      <c r="C146" t="str">
        <v>CLIENTES</v>
      </c>
      <c r="D146" t="str">
        <v>DEPTO B0305</v>
      </c>
      <c r="E146" t="str">
        <v>BONANZA</v>
      </c>
      <c r="F146" t="str">
        <v>B-305</v>
      </c>
      <c r="G146" t="str">
        <v>D2</v>
      </c>
      <c r="H146">
        <v>3</v>
      </c>
      <c r="I146" t="str">
        <v>MARINA</v>
      </c>
      <c r="J146">
        <v>182.53</v>
      </c>
      <c r="K146">
        <v>4400000</v>
      </c>
    </row>
    <row r="147">
      <c r="B147" t="str">
        <v>YUCALPETEN E2</v>
      </c>
      <c r="C147" t="str">
        <v>CLIENTES</v>
      </c>
      <c r="D147" t="str">
        <v>DEPTO B0313</v>
      </c>
      <c r="E147" t="str">
        <v>BONANZA</v>
      </c>
      <c r="F147" t="str">
        <v>B-313</v>
      </c>
      <c r="G147" t="str">
        <v>D2</v>
      </c>
      <c r="H147">
        <v>3</v>
      </c>
      <c r="I147" t="str">
        <v>MARINA</v>
      </c>
      <c r="J147">
        <v>182.53</v>
      </c>
      <c r="K147">
        <v>4400000</v>
      </c>
    </row>
    <row r="148">
      <c r="B148" t="str">
        <v>YUCALPETEN E2</v>
      </c>
      <c r="C148" t="str">
        <v>CLIENTES</v>
      </c>
      <c r="D148" t="str">
        <v>DEPTO B0314</v>
      </c>
      <c r="E148" t="str">
        <v>BONANZA</v>
      </c>
      <c r="F148" t="str">
        <v>B-314</v>
      </c>
      <c r="G148" t="str">
        <v>D2</v>
      </c>
      <c r="H148">
        <v>3</v>
      </c>
      <c r="I148" t="str">
        <v>MAR</v>
      </c>
      <c r="J148">
        <v>182.53</v>
      </c>
      <c r="K148">
        <v>4400000</v>
      </c>
    </row>
    <row r="149">
      <c r="B149" t="str">
        <v>YUCALPETEN E2</v>
      </c>
      <c r="C149" t="str">
        <v>CLIENTES</v>
      </c>
      <c r="D149" t="str">
        <v>DEPTO B0404</v>
      </c>
      <c r="E149" t="str">
        <v>BONANZA</v>
      </c>
      <c r="F149" t="str">
        <v>BO-404</v>
      </c>
      <c r="G149" t="str">
        <v>D2</v>
      </c>
      <c r="H149">
        <v>4</v>
      </c>
      <c r="I149" t="str">
        <v>MAR</v>
      </c>
      <c r="J149">
        <v>182.53</v>
      </c>
      <c r="K149">
        <v>4400000</v>
      </c>
    </row>
    <row r="150">
      <c r="B150" t="str">
        <v>YUCALPETEN E2</v>
      </c>
      <c r="C150" t="str">
        <v>CLIENTES</v>
      </c>
      <c r="D150" t="str">
        <v>DEPTO B0405</v>
      </c>
      <c r="E150" t="str">
        <v>BONANZA</v>
      </c>
      <c r="F150" t="str">
        <v>B-405</v>
      </c>
      <c r="G150" t="str">
        <v>D2</v>
      </c>
      <c r="H150">
        <v>4</v>
      </c>
      <c r="I150" t="str">
        <v>MARINA</v>
      </c>
      <c r="J150">
        <v>182.53</v>
      </c>
      <c r="K150">
        <v>4400000</v>
      </c>
    </row>
    <row r="151">
      <c r="B151" t="str">
        <v>YUCALPETEN E2</v>
      </c>
      <c r="C151" t="str">
        <v>CLIENTES</v>
      </c>
      <c r="D151" t="str">
        <v>DEPTO B0413</v>
      </c>
      <c r="E151" t="str">
        <v>BONANZA</v>
      </c>
      <c r="F151" t="str">
        <v>BO-413</v>
      </c>
      <c r="G151" t="str">
        <v>D2</v>
      </c>
      <c r="H151">
        <v>4</v>
      </c>
      <c r="I151" t="str">
        <v>MARINA</v>
      </c>
      <c r="J151">
        <v>182.53</v>
      </c>
      <c r="K151">
        <v>4400000</v>
      </c>
    </row>
    <row r="152">
      <c r="B152" t="str">
        <v>YUCALPETEN E2</v>
      </c>
      <c r="C152" t="str">
        <v>CLIENTES</v>
      </c>
      <c r="D152" t="str">
        <v>DEPTO B0414</v>
      </c>
      <c r="E152" t="str">
        <v>BONANZA</v>
      </c>
      <c r="F152" t="str">
        <v>B-414</v>
      </c>
      <c r="G152" t="str">
        <v>D2</v>
      </c>
      <c r="H152">
        <v>4</v>
      </c>
      <c r="I152" t="str">
        <v>MAR</v>
      </c>
      <c r="J152">
        <v>182.53</v>
      </c>
      <c r="K152">
        <v>4400000</v>
      </c>
    </row>
    <row r="153">
      <c r="B153" t="str">
        <v>YUCALPETEN E2</v>
      </c>
      <c r="C153" t="str">
        <v>CLIENTES</v>
      </c>
      <c r="D153" t="str">
        <v>DEPTO B0504</v>
      </c>
      <c r="E153" t="str">
        <v>BONANZA</v>
      </c>
      <c r="F153" t="str">
        <v>BO-504</v>
      </c>
      <c r="G153" t="str">
        <v>D2</v>
      </c>
      <c r="H153">
        <v>5</v>
      </c>
      <c r="I153" t="str">
        <v>MAR</v>
      </c>
      <c r="J153">
        <v>182.53</v>
      </c>
      <c r="K153">
        <v>4400000</v>
      </c>
    </row>
    <row r="154">
      <c r="B154" t="str">
        <v>YUCALPETEN E2</v>
      </c>
      <c r="C154" t="str">
        <v>CLIENTES</v>
      </c>
      <c r="D154" t="str">
        <v>DEPTO B0505</v>
      </c>
      <c r="E154" t="str">
        <v>BONANZA</v>
      </c>
      <c r="F154" t="str">
        <v>B-505</v>
      </c>
      <c r="G154" t="str">
        <v>D2</v>
      </c>
      <c r="H154">
        <v>5</v>
      </c>
      <c r="I154" t="str">
        <v>MARINA</v>
      </c>
      <c r="J154">
        <v>182.53</v>
      </c>
      <c r="K154">
        <v>4400000</v>
      </c>
    </row>
    <row r="155">
      <c r="B155" t="str">
        <v>YUCALPETEN E2</v>
      </c>
      <c r="C155" t="str">
        <v>CLIENTES</v>
      </c>
      <c r="D155" t="str">
        <v>DEPTO B0513</v>
      </c>
      <c r="E155" t="str">
        <v>BONANZA</v>
      </c>
      <c r="F155" t="str">
        <v>BO-513</v>
      </c>
      <c r="G155" t="str">
        <v>D2</v>
      </c>
      <c r="H155">
        <v>5</v>
      </c>
      <c r="I155" t="str">
        <v>MARINA</v>
      </c>
      <c r="J155">
        <v>182.53</v>
      </c>
      <c r="K155">
        <v>4400000</v>
      </c>
    </row>
    <row r="156">
      <c r="B156" t="str">
        <v>YUCALPETEN E2</v>
      </c>
      <c r="C156" t="str">
        <v>CLIENTES</v>
      </c>
      <c r="D156" t="str">
        <v>DEPTO B0514</v>
      </c>
      <c r="E156" t="str">
        <v>BONANZA</v>
      </c>
      <c r="F156" t="str">
        <v>BO-514</v>
      </c>
      <c r="G156" t="str">
        <v>D2</v>
      </c>
      <c r="H156">
        <v>5</v>
      </c>
      <c r="I156" t="str">
        <v>MAR</v>
      </c>
      <c r="J156">
        <v>182.53</v>
      </c>
      <c r="K156">
        <v>4400000</v>
      </c>
    </row>
    <row r="157">
      <c r="B157" t="str">
        <v>YUCALPETEN E2</v>
      </c>
      <c r="C157" t="str">
        <v>CLIENTES</v>
      </c>
      <c r="D157" t="str">
        <v>DEPTO B0604</v>
      </c>
      <c r="E157" t="str">
        <v>BONANZA</v>
      </c>
      <c r="F157" t="str">
        <v>B-604</v>
      </c>
      <c r="G157" t="str">
        <v>D2</v>
      </c>
      <c r="H157">
        <v>6</v>
      </c>
      <c r="I157" t="str">
        <v>MAR</v>
      </c>
      <c r="J157">
        <v>182.53</v>
      </c>
      <c r="K157">
        <v>4400000</v>
      </c>
    </row>
    <row r="158">
      <c r="B158" t="str">
        <v>YUCALPETEN E2</v>
      </c>
      <c r="C158" t="str">
        <v>CLIENTES</v>
      </c>
      <c r="D158" t="str">
        <v>DEPTO B0605</v>
      </c>
      <c r="E158" t="str">
        <v>BONANZA</v>
      </c>
      <c r="F158" t="str">
        <v>B-605</v>
      </c>
      <c r="G158" t="str">
        <v>D2</v>
      </c>
      <c r="H158">
        <v>6</v>
      </c>
      <c r="I158" t="str">
        <v>MARINA</v>
      </c>
      <c r="J158">
        <v>182.53</v>
      </c>
      <c r="K158">
        <v>4400000</v>
      </c>
    </row>
    <row r="159">
      <c r="B159" t="str">
        <v>YUCALPETEN E2</v>
      </c>
      <c r="C159" t="str">
        <v>CLIENTES</v>
      </c>
      <c r="D159" t="str">
        <v>DEPTO B0613</v>
      </c>
      <c r="E159" t="str">
        <v>BONANZA</v>
      </c>
      <c r="F159" t="str">
        <v>BO-613</v>
      </c>
      <c r="G159" t="str">
        <v>D2</v>
      </c>
      <c r="H159">
        <v>6</v>
      </c>
      <c r="I159" t="str">
        <v>MARINA</v>
      </c>
      <c r="J159">
        <v>182.53</v>
      </c>
      <c r="K159">
        <v>4400000</v>
      </c>
    </row>
    <row r="160">
      <c r="B160" t="str">
        <v>YUCALPETEN E2</v>
      </c>
      <c r="C160" t="str">
        <v>CLIENTES</v>
      </c>
      <c r="D160" t="str">
        <v>DEPTO B0614</v>
      </c>
      <c r="E160" t="str">
        <v>BONANZA</v>
      </c>
      <c r="F160" t="str">
        <v>B-614</v>
      </c>
      <c r="G160" t="str">
        <v>D2</v>
      </c>
      <c r="H160">
        <v>6</v>
      </c>
      <c r="I160" t="str">
        <v>MAR</v>
      </c>
      <c r="J160">
        <v>182.53</v>
      </c>
      <c r="K160">
        <v>4400000</v>
      </c>
    </row>
    <row r="161">
      <c r="B161" t="str">
        <v>YUCALPETEN E2</v>
      </c>
      <c r="C161" t="str">
        <v>CLIENTES</v>
      </c>
      <c r="D161" t="str">
        <v>DEPTO B0704</v>
      </c>
      <c r="E161" t="str">
        <v>BONANZA</v>
      </c>
      <c r="F161" t="str">
        <v>BO-704</v>
      </c>
      <c r="G161" t="str">
        <v>D2</v>
      </c>
      <c r="H161">
        <v>7</v>
      </c>
      <c r="I161" t="str">
        <v>MAR</v>
      </c>
      <c r="J161">
        <v>182.53</v>
      </c>
      <c r="K161">
        <v>4400000</v>
      </c>
    </row>
    <row r="162">
      <c r="B162" t="str">
        <v>YUCALPETEN E2</v>
      </c>
      <c r="C162" t="str">
        <v>CLIENTES</v>
      </c>
      <c r="D162" t="str">
        <v>DEPTO B0705</v>
      </c>
      <c r="E162" t="str">
        <v>BONANZA</v>
      </c>
      <c r="F162" t="str">
        <v>BO-705</v>
      </c>
      <c r="G162" t="str">
        <v>D2</v>
      </c>
      <c r="H162">
        <v>7</v>
      </c>
      <c r="I162" t="str">
        <v>MARINA</v>
      </c>
      <c r="J162">
        <v>182.53</v>
      </c>
      <c r="K162">
        <v>4400000</v>
      </c>
    </row>
    <row r="163">
      <c r="B163" t="str">
        <v>YUCALPETEN E2</v>
      </c>
      <c r="C163" t="str">
        <v>CLIENTES</v>
      </c>
      <c r="D163" t="str">
        <v>DEPTO B0713</v>
      </c>
      <c r="E163" t="str">
        <v>BONANZA</v>
      </c>
      <c r="F163" t="str">
        <v>BO-713</v>
      </c>
      <c r="G163" t="str">
        <v>D2</v>
      </c>
      <c r="H163">
        <v>7</v>
      </c>
      <c r="I163" t="str">
        <v>MARINA</v>
      </c>
      <c r="J163">
        <v>182.53</v>
      </c>
      <c r="K163">
        <v>4400000</v>
      </c>
    </row>
    <row r="164">
      <c r="B164" t="str">
        <v>YUCALPETEN E2</v>
      </c>
      <c r="C164" t="str">
        <v>CLIENTES</v>
      </c>
      <c r="D164" t="str">
        <v>DEPTO B0714</v>
      </c>
      <c r="E164" t="str">
        <v>BONANZA</v>
      </c>
      <c r="F164" t="str">
        <v>B-714</v>
      </c>
      <c r="G164" t="str">
        <v>D2</v>
      </c>
      <c r="H164">
        <v>7</v>
      </c>
      <c r="I164" t="str">
        <v>MAR</v>
      </c>
      <c r="J164">
        <v>182.53</v>
      </c>
      <c r="K164">
        <v>4400000</v>
      </c>
    </row>
    <row r="165">
      <c r="B165" t="str">
        <v>YUCALPETEN E2</v>
      </c>
      <c r="C165" t="str">
        <v>CLIENTES</v>
      </c>
      <c r="D165" t="str">
        <v>DEPTO B0804</v>
      </c>
      <c r="E165" t="str">
        <v>BONANZA</v>
      </c>
      <c r="F165" t="str">
        <v>B-804</v>
      </c>
      <c r="G165" t="str">
        <v>D2</v>
      </c>
      <c r="H165">
        <v>8</v>
      </c>
      <c r="I165" t="str">
        <v>MAR</v>
      </c>
      <c r="J165">
        <v>182.53</v>
      </c>
      <c r="K165">
        <v>4400000</v>
      </c>
    </row>
    <row r="166">
      <c r="B166" t="str">
        <v>YUCALPETEN E2</v>
      </c>
      <c r="C166" t="str">
        <v>CLIENTES</v>
      </c>
      <c r="D166" t="str">
        <v>DEPTO B0805</v>
      </c>
      <c r="E166" t="str">
        <v>BONANZA</v>
      </c>
      <c r="F166" t="str">
        <v>B-805</v>
      </c>
      <c r="G166" t="str">
        <v>D2</v>
      </c>
      <c r="H166">
        <v>8</v>
      </c>
      <c r="I166" t="str">
        <v>MARINA</v>
      </c>
      <c r="J166">
        <v>182.53</v>
      </c>
      <c r="K166">
        <v>4400000</v>
      </c>
    </row>
    <row r="167">
      <c r="B167" t="str">
        <v>YUCALPETEN E2</v>
      </c>
      <c r="C167" t="str">
        <v>CLIENTES</v>
      </c>
      <c r="D167" t="str">
        <v>DEPTO B0813</v>
      </c>
      <c r="E167" t="str">
        <v>BONANZA</v>
      </c>
      <c r="F167" t="str">
        <v>B-813</v>
      </c>
      <c r="G167" t="str">
        <v>D2</v>
      </c>
      <c r="H167">
        <v>8</v>
      </c>
      <c r="I167" t="str">
        <v>MARINA</v>
      </c>
      <c r="J167">
        <v>182.53</v>
      </c>
      <c r="K167">
        <v>4400000</v>
      </c>
    </row>
    <row r="168">
      <c r="B168" t="str">
        <v>YUCALPETEN E2</v>
      </c>
      <c r="C168" t="str">
        <v>CLIENTES</v>
      </c>
      <c r="D168" t="str">
        <v>DEPTO B0814</v>
      </c>
      <c r="E168" t="str">
        <v>BONANZA</v>
      </c>
      <c r="F168" t="str">
        <v>B-814</v>
      </c>
      <c r="G168" t="str">
        <v>D2</v>
      </c>
      <c r="H168">
        <v>8</v>
      </c>
      <c r="I168" t="str">
        <v>MAR</v>
      </c>
      <c r="J168">
        <v>182.53</v>
      </c>
      <c r="K168">
        <v>4400000</v>
      </c>
    </row>
    <row r="169">
      <c r="B169" t="str">
        <v>YUCALPETEN E2</v>
      </c>
      <c r="C169" t="str">
        <v>CLIENTES</v>
      </c>
      <c r="D169" t="str">
        <v>DEPTO B0904</v>
      </c>
      <c r="E169" t="str">
        <v>BONANZA</v>
      </c>
      <c r="F169" t="str">
        <v>B-904</v>
      </c>
      <c r="G169" t="str">
        <v>D2</v>
      </c>
      <c r="H169">
        <v>9</v>
      </c>
      <c r="I169" t="str">
        <v>MAR</v>
      </c>
      <c r="J169">
        <v>182.53</v>
      </c>
      <c r="K169">
        <v>4400000</v>
      </c>
    </row>
    <row r="170">
      <c r="B170" t="str">
        <v>YUCALPETEN E2</v>
      </c>
      <c r="C170" t="str">
        <v>CLIENTES</v>
      </c>
      <c r="D170" t="str">
        <v>DEPTO B0905</v>
      </c>
      <c r="E170" t="str">
        <v>BONANZA</v>
      </c>
      <c r="F170" t="str">
        <v>B-905</v>
      </c>
      <c r="G170" t="str">
        <v>D2</v>
      </c>
      <c r="H170">
        <v>9</v>
      </c>
      <c r="I170" t="str">
        <v>MARINA</v>
      </c>
      <c r="J170">
        <v>182.53</v>
      </c>
      <c r="K170">
        <v>4400000</v>
      </c>
    </row>
    <row r="171">
      <c r="B171" t="str">
        <v>YUCALPETEN E2</v>
      </c>
      <c r="C171" t="str">
        <v>CLIENTES</v>
      </c>
      <c r="D171" t="str">
        <v>DEPTO B0913</v>
      </c>
      <c r="E171" t="str">
        <v>BONANZA</v>
      </c>
      <c r="F171" t="str">
        <v>B-913</v>
      </c>
      <c r="G171" t="str">
        <v>D2</v>
      </c>
      <c r="H171">
        <v>9</v>
      </c>
      <c r="I171" t="str">
        <v>MARINA</v>
      </c>
      <c r="J171">
        <v>182.53</v>
      </c>
      <c r="K171">
        <v>4400000</v>
      </c>
    </row>
    <row r="172">
      <c r="B172" t="str">
        <v>YUCALPETEN E2</v>
      </c>
      <c r="C172" t="str">
        <v>CLIENTES</v>
      </c>
      <c r="D172" t="str">
        <v>DEPTO B0914</v>
      </c>
      <c r="E172" t="str">
        <v>BONANZA</v>
      </c>
      <c r="F172" t="str">
        <v>B-914</v>
      </c>
      <c r="G172" t="str">
        <v>D2</v>
      </c>
      <c r="H172">
        <v>9</v>
      </c>
      <c r="I172" t="str">
        <v>MAR</v>
      </c>
      <c r="J172">
        <v>182.53</v>
      </c>
      <c r="K172">
        <v>4400000</v>
      </c>
    </row>
    <row r="173">
      <c r="B173" t="str">
        <v>YUCALPETEN E2</v>
      </c>
      <c r="C173" t="str">
        <v>CLIENTES</v>
      </c>
      <c r="D173" t="str">
        <v>DEPTO B1004</v>
      </c>
      <c r="E173" t="str">
        <v>BONANZA</v>
      </c>
      <c r="F173" t="str">
        <v>B-1004</v>
      </c>
      <c r="G173" t="str">
        <v>D2</v>
      </c>
      <c r="H173">
        <v>10</v>
      </c>
      <c r="I173" t="str">
        <v>MAR</v>
      </c>
      <c r="J173">
        <v>182.53</v>
      </c>
      <c r="K173">
        <v>4400000</v>
      </c>
    </row>
    <row r="174">
      <c r="B174" t="str">
        <v>YUCALPETEN E2</v>
      </c>
      <c r="C174" t="str">
        <v>CLIENTES</v>
      </c>
      <c r="D174" t="str">
        <v>DEPTO B1005</v>
      </c>
      <c r="E174" t="str">
        <v>BONANZA</v>
      </c>
      <c r="F174" t="str">
        <v>B-1005</v>
      </c>
      <c r="G174" t="str">
        <v>D2</v>
      </c>
      <c r="H174">
        <v>10</v>
      </c>
      <c r="I174" t="str">
        <v>MARINA</v>
      </c>
      <c r="J174">
        <v>182.53</v>
      </c>
      <c r="K174">
        <v>4400000</v>
      </c>
    </row>
    <row r="175">
      <c r="B175" t="str">
        <v>YUCALPETEN E2</v>
      </c>
      <c r="C175" t="str">
        <v>CLIENTES</v>
      </c>
      <c r="D175" t="str">
        <v>DEPTO B1013</v>
      </c>
      <c r="E175" t="str">
        <v>BONANZA</v>
      </c>
      <c r="F175" t="str">
        <v>B-1013</v>
      </c>
      <c r="G175" t="str">
        <v>D2</v>
      </c>
      <c r="H175">
        <v>10</v>
      </c>
      <c r="I175" t="str">
        <v>MARINA</v>
      </c>
      <c r="J175">
        <v>182.53</v>
      </c>
      <c r="K175">
        <v>4400000</v>
      </c>
    </row>
    <row r="176">
      <c r="B176" t="str">
        <v>YUCALPETEN E2</v>
      </c>
      <c r="C176" t="str">
        <v>CLIENTES</v>
      </c>
      <c r="D176" t="str">
        <v>DEPTO B1014</v>
      </c>
      <c r="E176" t="str">
        <v>BONANZA</v>
      </c>
      <c r="F176" t="str">
        <v>B-1014</v>
      </c>
      <c r="G176" t="str">
        <v>D2</v>
      </c>
      <c r="H176">
        <v>10</v>
      </c>
      <c r="I176" t="str">
        <v>MAR</v>
      </c>
      <c r="J176">
        <v>182.53</v>
      </c>
      <c r="K176">
        <v>4400000</v>
      </c>
    </row>
    <row r="177">
      <c r="B177" t="str">
        <v>YUCALPETEN E2</v>
      </c>
      <c r="C177" t="str">
        <v>CLIENTES</v>
      </c>
      <c r="D177" t="str">
        <v>DEPTO B1104</v>
      </c>
      <c r="E177" t="str">
        <v>BONANZA</v>
      </c>
      <c r="F177" t="str">
        <v>BO-1104</v>
      </c>
      <c r="G177" t="str">
        <v>D1</v>
      </c>
      <c r="H177">
        <v>11</v>
      </c>
      <c r="I177" t="str">
        <v>MARINA</v>
      </c>
      <c r="J177">
        <v>182.53</v>
      </c>
      <c r="K177">
        <v>4400000</v>
      </c>
    </row>
    <row r="178">
      <c r="B178" t="str">
        <v>YUCALPETEN E2</v>
      </c>
      <c r="C178" t="str">
        <v>CLIENTES</v>
      </c>
      <c r="D178" t="str">
        <v>DEPTO B1105</v>
      </c>
      <c r="E178" t="str">
        <v>BONANZA</v>
      </c>
      <c r="F178" t="str">
        <v>BO-1105</v>
      </c>
      <c r="G178" t="str">
        <v>D1</v>
      </c>
      <c r="H178">
        <v>11</v>
      </c>
      <c r="I178" t="str">
        <v>MAR</v>
      </c>
      <c r="J178">
        <v>182.53</v>
      </c>
      <c r="K178">
        <v>4400000</v>
      </c>
    </row>
    <row r="179">
      <c r="B179" t="str">
        <v>YUCALPETEN E2</v>
      </c>
      <c r="C179" t="str">
        <v>CLIENTES</v>
      </c>
      <c r="D179" t="str">
        <v>DEPTO B1113</v>
      </c>
      <c r="E179" t="str">
        <v>BONANZA</v>
      </c>
      <c r="F179" t="str">
        <v>BO-1113</v>
      </c>
      <c r="G179" t="str">
        <v>D1</v>
      </c>
      <c r="H179">
        <v>11</v>
      </c>
      <c r="I179" t="str">
        <v>MAR</v>
      </c>
      <c r="J179">
        <v>182.53</v>
      </c>
      <c r="K179">
        <v>4400000</v>
      </c>
    </row>
    <row r="180">
      <c r="B180" t="str">
        <v>YUCALPETEN E2</v>
      </c>
      <c r="C180" t="str">
        <v>CLIENTES</v>
      </c>
      <c r="D180" t="str">
        <v>DEPTO B1114</v>
      </c>
      <c r="E180" t="str">
        <v>BONANZA</v>
      </c>
      <c r="F180" t="str">
        <v>BO-1114</v>
      </c>
      <c r="G180" t="str">
        <v>D1</v>
      </c>
      <c r="H180">
        <v>11</v>
      </c>
      <c r="I180" t="str">
        <v>MARINA</v>
      </c>
      <c r="J180">
        <v>182.53</v>
      </c>
      <c r="K180">
        <v>4400000</v>
      </c>
    </row>
    <row r="181">
      <c r="B181" t="str">
        <v>YUCALPETEN E2</v>
      </c>
      <c r="C181" t="str">
        <v>CLIENTES</v>
      </c>
      <c r="D181" t="str">
        <v>DEPTO B0021</v>
      </c>
      <c r="E181" t="str">
        <v>BONANZA</v>
      </c>
      <c r="F181" t="str">
        <v>BO-21</v>
      </c>
      <c r="G181" t="str">
        <v>VILLA E</v>
      </c>
      <c r="H181">
        <v>0</v>
      </c>
      <c r="I181" t="str">
        <v>MARINA</v>
      </c>
      <c r="J181">
        <v>184.41</v>
      </c>
      <c r="K181">
        <v>4400000</v>
      </c>
    </row>
    <row r="182">
      <c r="B182" t="str">
        <v>YUCALPETEN E2</v>
      </c>
      <c r="C182" t="str">
        <v>CLIENTES</v>
      </c>
      <c r="D182" t="str">
        <v>DEPTO B0001</v>
      </c>
      <c r="E182" t="str">
        <v>BONANZA</v>
      </c>
      <c r="F182" t="str">
        <v>B-01</v>
      </c>
      <c r="G182" t="str">
        <v>VILLA UNICA ESQUINA</v>
      </c>
      <c r="H182">
        <v>0</v>
      </c>
      <c r="I182" t="str">
        <v>MAR</v>
      </c>
      <c r="J182">
        <v>201.27</v>
      </c>
      <c r="K182">
        <v>4400000</v>
      </c>
    </row>
    <row r="183">
      <c r="B183" t="str">
        <v>YUCALPETEN E2</v>
      </c>
      <c r="C183" t="str">
        <v>CLIENTES</v>
      </c>
      <c r="D183" t="str">
        <v>DEPTO B0010</v>
      </c>
      <c r="E183" t="str">
        <v>BONANZA</v>
      </c>
      <c r="F183" t="str">
        <v>BO-10</v>
      </c>
      <c r="G183" t="str">
        <v>VILLA D</v>
      </c>
      <c r="H183">
        <v>0</v>
      </c>
      <c r="I183" t="str">
        <v>MAR/MARINA</v>
      </c>
      <c r="J183">
        <v>248.93</v>
      </c>
      <c r="K183">
        <v>4400000</v>
      </c>
    </row>
    <row r="184">
      <c r="B184" t="str">
        <v>YUCALPETEN E2</v>
      </c>
      <c r="C184" t="str">
        <v>CLIENTES</v>
      </c>
      <c r="D184" t="str">
        <v>DEPTO B1201</v>
      </c>
      <c r="E184" t="str">
        <v>BONANZA</v>
      </c>
      <c r="F184" t="str">
        <v>B-1201</v>
      </c>
      <c r="G184" t="str">
        <v>C2 PH/SOL</v>
      </c>
      <c r="H184">
        <v>12</v>
      </c>
      <c r="I184" t="str">
        <v>MAR</v>
      </c>
      <c r="J184">
        <v>264.17</v>
      </c>
      <c r="K184">
        <v>7160000</v>
      </c>
    </row>
    <row r="185">
      <c r="B185" t="str">
        <v>YUCALPETEN E2</v>
      </c>
      <c r="C185" t="str">
        <v>CLIENTES</v>
      </c>
      <c r="D185" t="str">
        <v>DEPTO B1202</v>
      </c>
      <c r="E185" t="str">
        <v>BONANZA</v>
      </c>
      <c r="F185" t="str">
        <v>BO-1202</v>
      </c>
      <c r="G185" t="str">
        <v>C5 PH/SOL</v>
      </c>
      <c r="H185">
        <v>12</v>
      </c>
      <c r="I185" t="str">
        <v>MARINA</v>
      </c>
      <c r="J185">
        <v>264.17</v>
      </c>
      <c r="K185">
        <v>7160000</v>
      </c>
    </row>
    <row r="186">
      <c r="B186" t="str">
        <v>YUCALPETEN E2</v>
      </c>
      <c r="C186" t="str">
        <v>CLIENTES</v>
      </c>
      <c r="D186" t="str">
        <v>DEPTO B1203</v>
      </c>
      <c r="E186" t="str">
        <v>BONANZA</v>
      </c>
      <c r="F186" t="str">
        <v>BO-1203</v>
      </c>
      <c r="G186" t="str">
        <v>C3 PH/SOL</v>
      </c>
      <c r="H186">
        <v>12</v>
      </c>
      <c r="I186" t="str">
        <v>MAR</v>
      </c>
      <c r="J186">
        <v>264.17</v>
      </c>
      <c r="K186">
        <v>7160000</v>
      </c>
    </row>
    <row r="187">
      <c r="B187" t="str">
        <v>YUCALPETEN E2</v>
      </c>
      <c r="C187" t="str">
        <v>CLIENTES</v>
      </c>
      <c r="D187" t="str">
        <v>DEPTO B1206</v>
      </c>
      <c r="E187" t="str">
        <v>BONANZA</v>
      </c>
      <c r="F187" t="str">
        <v>B-1206</v>
      </c>
      <c r="G187" t="str">
        <v>C3 PH/SOL</v>
      </c>
      <c r="H187">
        <v>12</v>
      </c>
      <c r="I187" t="str">
        <v>MARINA</v>
      </c>
      <c r="J187">
        <v>264.17</v>
      </c>
      <c r="K187">
        <v>7160000</v>
      </c>
    </row>
    <row r="188">
      <c r="B188" t="str">
        <v>YUCALPETEN E2</v>
      </c>
      <c r="C188" t="str">
        <v>CLIENTES</v>
      </c>
      <c r="D188" t="str">
        <v>DEPTO B1212</v>
      </c>
      <c r="E188" t="str">
        <v>BONANZA</v>
      </c>
      <c r="F188" t="str">
        <v>B-1212</v>
      </c>
      <c r="G188" t="str">
        <v>C3 PH/SOL</v>
      </c>
      <c r="H188">
        <v>12</v>
      </c>
      <c r="I188" t="str">
        <v>MARINA</v>
      </c>
      <c r="J188">
        <v>264.17</v>
      </c>
      <c r="K188">
        <v>7160000</v>
      </c>
    </row>
    <row r="189">
      <c r="B189" t="str">
        <v>YUCALPETEN E2</v>
      </c>
      <c r="C189" t="str">
        <v>CLIENTES</v>
      </c>
      <c r="D189" t="str">
        <v>DEPTO B1215</v>
      </c>
      <c r="E189" t="str">
        <v>BONANZA</v>
      </c>
      <c r="F189" t="str">
        <v>BO-1215</v>
      </c>
      <c r="G189" t="str">
        <v>C3 PH/SOL</v>
      </c>
      <c r="H189">
        <v>12</v>
      </c>
      <c r="I189" t="str">
        <v>MAR</v>
      </c>
      <c r="J189">
        <v>264.17</v>
      </c>
      <c r="K189">
        <v>7160000</v>
      </c>
    </row>
    <row r="190">
      <c r="B190" t="str">
        <v>YUCALPETEN E2</v>
      </c>
      <c r="C190" t="str">
        <v>CLIENTES</v>
      </c>
      <c r="D190" t="str">
        <v>DEPTO B1216</v>
      </c>
      <c r="E190" t="str">
        <v>BONANZA</v>
      </c>
      <c r="F190" t="str">
        <v>B-1216</v>
      </c>
      <c r="G190" t="str">
        <v>C5 PH/SOL</v>
      </c>
      <c r="H190">
        <v>12</v>
      </c>
      <c r="I190" t="str">
        <v>MARINA</v>
      </c>
      <c r="J190">
        <v>264.17</v>
      </c>
      <c r="K190">
        <v>7160000</v>
      </c>
    </row>
    <row r="191">
      <c r="B191" t="str">
        <v>YUCALPETEN E2</v>
      </c>
      <c r="C191" t="str">
        <v>CLIENTES</v>
      </c>
      <c r="D191" t="str">
        <v>DEPTO B1217</v>
      </c>
      <c r="E191" t="str">
        <v>BONANZA</v>
      </c>
      <c r="F191" t="str">
        <v>B-1217</v>
      </c>
      <c r="G191" t="str">
        <v>C2 PH/SOL</v>
      </c>
      <c r="H191">
        <v>12</v>
      </c>
      <c r="I191" t="str">
        <v>MAR</v>
      </c>
      <c r="J191">
        <v>264.17</v>
      </c>
      <c r="K191">
        <v>7160000</v>
      </c>
    </row>
    <row r="192">
      <c r="B192" t="str">
        <v>YUCALPETEN E2</v>
      </c>
      <c r="C192" t="str">
        <v>CLIENTES</v>
      </c>
      <c r="D192" t="str">
        <v>DEPTO B1204</v>
      </c>
      <c r="E192" t="str">
        <v>BONANZA</v>
      </c>
      <c r="F192" t="str">
        <v>B-1204</v>
      </c>
      <c r="G192" t="str">
        <v xml:space="preserve"> D PH </v>
      </c>
      <c r="H192">
        <v>12</v>
      </c>
      <c r="I192" t="str">
        <v>MAR</v>
      </c>
      <c r="J192">
        <v>303.63</v>
      </c>
      <c r="K192">
        <v>7160000</v>
      </c>
    </row>
    <row r="193">
      <c r="B193" t="str">
        <v>YUCALPETEN E2</v>
      </c>
      <c r="C193" t="str">
        <v>CLIENTES</v>
      </c>
      <c r="D193" t="str">
        <v>DEPTO B1205</v>
      </c>
      <c r="E193" t="str">
        <v>BONANZA</v>
      </c>
      <c r="F193" t="str">
        <v>B-1205</v>
      </c>
      <c r="G193" t="str">
        <v xml:space="preserve"> D PH </v>
      </c>
      <c r="H193">
        <v>12</v>
      </c>
      <c r="I193" t="str">
        <v>MARINA</v>
      </c>
      <c r="J193">
        <v>303.63</v>
      </c>
      <c r="K193">
        <v>7160000</v>
      </c>
    </row>
    <row r="194">
      <c r="B194" t="str">
        <v>YUCALPETEN E2</v>
      </c>
      <c r="C194" t="str">
        <v>CLIENTES</v>
      </c>
      <c r="D194" t="str">
        <v>DEPTO B1213</v>
      </c>
      <c r="E194" t="str">
        <v>BONANZA</v>
      </c>
      <c r="F194" t="str">
        <v>B-1213</v>
      </c>
      <c r="G194" t="str">
        <v xml:space="preserve"> D PH </v>
      </c>
      <c r="H194">
        <v>12</v>
      </c>
      <c r="I194" t="str">
        <v>MARINA</v>
      </c>
      <c r="J194">
        <v>303.63</v>
      </c>
      <c r="K194">
        <v>7160000</v>
      </c>
    </row>
    <row r="195">
      <c r="B195" t="str">
        <v>YUCALPETEN E2</v>
      </c>
      <c r="C195" t="str">
        <v>CLIENTES</v>
      </c>
      <c r="D195" t="str">
        <v>DEPTO B1214</v>
      </c>
      <c r="E195" t="str">
        <v>BONANZA</v>
      </c>
      <c r="F195" t="str">
        <v>BO-1214</v>
      </c>
      <c r="G195" t="str">
        <v xml:space="preserve"> D PH </v>
      </c>
      <c r="H195">
        <v>12</v>
      </c>
      <c r="I195" t="str">
        <v>MAR</v>
      </c>
      <c r="J195">
        <v>303.63</v>
      </c>
      <c r="K195">
        <v>7160000</v>
      </c>
    </row>
  </sheetData>
  <autoFilter ref="B4:K195"/>
  <pageMargins left="0.7" right="0.7" top="0.75" bottom="0.75" header="0.3" footer="0.3"/>
  <ignoredErrors>
    <ignoredError numberStoredAsText="1" sqref="B2:K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H10"/>
  <sheetViews>
    <sheetView workbookViewId="0" rightToLeft="0"/>
  </sheetViews>
  <sheetData>
    <row r="2">
      <c r="B2" t="str">
        <v>EDIFICIO</v>
      </c>
      <c r="C2" t="str">
        <v>UNIDADES</v>
      </c>
      <c r="D2" t="str">
        <v>SOLD</v>
      </c>
      <c r="E2" t="str">
        <v>AVAILABLE</v>
      </c>
      <c r="F2" t="str">
        <v>ENT OBRA A POSTV</v>
      </c>
      <c r="G2" t="str">
        <v>ENT A CTES</v>
      </c>
      <c r="H2" t="str">
        <v>CUST X ENTREG</v>
      </c>
    </row>
    <row r="3">
      <c r="B3" t="str">
        <v>A</v>
      </c>
      <c r="C3">
        <f>COUNTIF(Bonanza!$A$7:$A$197,'Vendidos x Ent Obra'!$B3)</f>
        <v>0</v>
      </c>
      <c r="D3">
        <f>COUNTIFS(Bonanza!$A$7:$A$197,'Vendidos x Ent Obra'!$B3,Bonanza!$O$7:$O$197,'Vendidos x Ent Obra'!D$2)</f>
        <v>0</v>
      </c>
      <c r="E3">
        <f>C3-D3</f>
        <v>0</v>
      </c>
      <c r="F3" t="e">
        <f>COUNTIFS(Bonanza!$A$7:$A$197,'Vendidos x Ent Obra'!$B3,Bonanza!#REF!,"ENTREGADO")</f>
        <v>#REF!</v>
      </c>
      <c r="G3">
        <f>COUNTIFS(Bonanza!$A$7:$A$197,'Vendidos x Ent Obra'!$B3,Bonanza!$AE$7:$AE$197,"ENTREGADO")</f>
        <v>0</v>
      </c>
      <c r="H3">
        <f>COUNTIFS(Bonanza!$A$7:$A$197,'Vendidos x Ent Obra'!$B3,Bonanza!$AE$7:$AE$197,"CUSTODIA")</f>
        <v>0</v>
      </c>
    </row>
    <row r="4">
      <c r="B4" t="str">
        <v>B</v>
      </c>
      <c r="C4">
        <f>COUNTIF(Bonanza!$A$7:$A$197,'Vendidos x Ent Obra'!$B4)</f>
        <v>0</v>
      </c>
      <c r="D4">
        <f>COUNTIFS(Bonanza!$A$7:$A$197,'Vendidos x Ent Obra'!$B4,Bonanza!$O$7:$O$197,'Vendidos x Ent Obra'!D$2)</f>
        <v>0</v>
      </c>
      <c r="E4">
        <f>C4-D4</f>
        <v>0</v>
      </c>
      <c r="F4" t="e">
        <f>COUNTIFS(Bonanza!$A$7:$A$197,'Vendidos x Ent Obra'!$B4,Bonanza!#REF!,"ENTREGADO")</f>
        <v>#REF!</v>
      </c>
      <c r="G4">
        <f>COUNTIFS(Bonanza!$A$7:$A$197,'Vendidos x Ent Obra'!$B4,Bonanza!$AE$7:$AE$197,"ENTREGADO")</f>
        <v>0</v>
      </c>
      <c r="H4">
        <f>COUNTIFS(Bonanza!$A$7:$A$197,'Vendidos x Ent Obra'!$B4,Bonanza!$AE$7:$AE$197,"CUSTODIA")</f>
        <v>0</v>
      </c>
    </row>
    <row r="5">
      <c r="B5" t="str">
        <v>C</v>
      </c>
      <c r="C5">
        <f>COUNTIF(Bonanza!$A$7:$A$197,'Vendidos x Ent Obra'!$B5)</f>
        <v>0</v>
      </c>
      <c r="D5">
        <f>COUNTIFS(Bonanza!$A$7:$A$197,'Vendidos x Ent Obra'!$B5,Bonanza!$O$7:$O$197,'Vendidos x Ent Obra'!D$2)</f>
        <v>0</v>
      </c>
      <c r="E5">
        <f>C5-D5</f>
        <v>0</v>
      </c>
      <c r="F5" t="e">
        <f>COUNTIFS(Bonanza!$A$7:$A$197,'Vendidos x Ent Obra'!$B5,Bonanza!#REF!,"ENTREGADO")</f>
        <v>#REF!</v>
      </c>
      <c r="G5">
        <f>COUNTIFS(Bonanza!$A$7:$A$197,'Vendidos x Ent Obra'!$B5,Bonanza!$AE$7:$AE$197,"ENTREGADO")</f>
        <v>0</v>
      </c>
      <c r="H5">
        <f>COUNTIFS(Bonanza!$A$7:$A$197,'Vendidos x Ent Obra'!$B5,Bonanza!$AE$7:$AE$197,"CUSTODIA")</f>
        <v>0</v>
      </c>
    </row>
    <row r="6">
      <c r="B6" t="str">
        <v>D</v>
      </c>
      <c r="C6">
        <f>COUNTIF(Bonanza!$A$7:$A$197,'Vendidos x Ent Obra'!$B6)</f>
        <v>0</v>
      </c>
      <c r="D6">
        <f>COUNTIFS(Bonanza!$A$7:$A$197,'Vendidos x Ent Obra'!$B6,Bonanza!$O$7:$O$197,'Vendidos x Ent Obra'!D$2)</f>
        <v>0</v>
      </c>
      <c r="E6">
        <f>C6-D6</f>
        <v>0</v>
      </c>
      <c r="F6" t="e">
        <f>COUNTIFS(Bonanza!$A$7:$A$197,'Vendidos x Ent Obra'!$B6,Bonanza!#REF!,"ENTREGADO")</f>
        <v>#REF!</v>
      </c>
      <c r="G6">
        <f>COUNTIFS(Bonanza!$A$7:$A$197,'Vendidos x Ent Obra'!$B6,Bonanza!$AE$7:$AE$197,"ENTREGADO")</f>
        <v>0</v>
      </c>
      <c r="H6">
        <f>COUNTIFS(Bonanza!$A$7:$A$197,'Vendidos x Ent Obra'!$B6,Bonanza!$AE$7:$AE$197,"CUSTODIA")</f>
        <v>0</v>
      </c>
    </row>
    <row r="7">
      <c r="B7" t="str">
        <v>E</v>
      </c>
      <c r="C7">
        <f>COUNTIF(Bonanza!$A$7:$A$197,'Vendidos x Ent Obra'!$B7)</f>
        <v>0</v>
      </c>
      <c r="D7">
        <f>COUNTIFS(Bonanza!$A$7:$A$197,'Vendidos x Ent Obra'!$B7,Bonanza!$O$7:$O$197,'Vendidos x Ent Obra'!D$2)</f>
        <v>0</v>
      </c>
      <c r="E7">
        <f>C7-D7</f>
        <v>0</v>
      </c>
      <c r="F7" t="e">
        <f>COUNTIFS(Bonanza!$A$7:$A$197,'Vendidos x Ent Obra'!$B7,Bonanza!#REF!,"ENTREGADO")</f>
        <v>#REF!</v>
      </c>
      <c r="G7">
        <f>COUNTIFS(Bonanza!$A$7:$A$197,'Vendidos x Ent Obra'!$B7,Bonanza!$AE$7:$AE$197,"ENTREGADO")</f>
        <v>0</v>
      </c>
      <c r="H7">
        <f>COUNTIFS(Bonanza!$A$7:$A$197,'Vendidos x Ent Obra'!$B7,Bonanza!$AE$7:$AE$197,"CUSTODIA")</f>
        <v>0</v>
      </c>
    </row>
    <row r="9">
      <c r="B9" t="str">
        <v>TOTALES</v>
      </c>
      <c r="C9">
        <f>SUM(C3:C8)</f>
        <v>0</v>
      </c>
      <c r="D9">
        <f>SUM(D3:D8)</f>
        <v>0</v>
      </c>
      <c r="E9">
        <f>SUM(E3:E8)</f>
        <v>0</v>
      </c>
      <c r="F9" t="e">
        <f>SUM(F3:F8)</f>
        <v>#REF!</v>
      </c>
      <c r="G9">
        <f>SUM(G3:G8)</f>
        <v>0</v>
      </c>
      <c r="H9">
        <f>SUM(H3:H8)</f>
        <v>0</v>
      </c>
    </row>
    <row r="10">
      <c r="F10" t="e">
        <f>IF(F9=SUM(G9:H9),"OK","ERROR")</f>
        <v>#REF!</v>
      </c>
    </row>
  </sheetData>
  <mergeCells count="1">
    <mergeCell ref="F10:H10"/>
  </mergeCells>
  <pageMargins left="0.7" right="0.7" top="0.75" bottom="0.75" header="0.3" footer="0.3"/>
  <ignoredErrors>
    <ignoredError numberStoredAsText="1" sqref="B2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 rightToLeft="0"/>
  </sheetViews>
  <sheetData>
    <row r="1">
      <c r="A1" t="str">
        <v>DEPTO</v>
      </c>
      <c r="B1" t="str">
        <v>TYPE</v>
      </c>
      <c r="C1" t="str">
        <v>NOMBRE (S)</v>
      </c>
      <c r="D1" t="str">
        <v>APELLIDO 1</v>
      </c>
      <c r="E1" t="str">
        <v>APELLIDO 2</v>
      </c>
      <c r="F1" t="str">
        <v>ALIAS / RAZON SOCIAL</v>
      </c>
      <c r="G1" t="str">
        <v>@mail</v>
      </c>
      <c r="H1" t="str">
        <v>LADA</v>
      </c>
      <c r="I1" t="str">
        <v>Telefono</v>
      </c>
      <c r="J1" t="str">
        <v>TIPO CLIENTE</v>
      </c>
      <c r="K1" t="str">
        <v>TIPO CONTRATO</v>
      </c>
      <c r="L1" t="str">
        <v>STATUS SISTEMA</v>
      </c>
      <c r="M1" t="str">
        <v>Monto Venta</v>
      </c>
      <c r="N1" t="str">
        <v>PAGADO</v>
      </c>
      <c r="O1" t="str">
        <v>SALDO</v>
      </c>
      <c r="P1" t="str">
        <v>SALDO MN</v>
      </c>
      <c r="Q1" t="str">
        <v>FECHA COBRO SALDO</v>
      </c>
      <c r="R1" t="str">
        <v>FORMA PAGO</v>
      </c>
      <c r="S1" t="str">
        <v>VALOR LIBERACION</v>
      </c>
      <c r="T1" t="str">
        <v>PAGADO LIBERACION</v>
      </c>
      <c r="U1" t="str">
        <v>X PAGAR</v>
      </c>
      <c r="V1" t="str">
        <v>FECHA LIBERACIÓN</v>
      </c>
      <c r="W1" t="str">
        <v>ESCRITURACION</v>
      </c>
      <c r="X1" t="str">
        <v>FECHA ESCRITURACION</v>
      </c>
      <c r="Y1" t="str">
        <v>NOTARIA</v>
      </c>
      <c r="Z1" t="str">
        <v>STATUS SOS</v>
      </c>
      <c r="AA1" t="str">
        <v>FECHA SEGÚN CONTRATO</v>
      </c>
      <c r="AB1" t="str">
        <v>FECHA SOS</v>
      </c>
      <c r="AC1" t="str">
        <v>FECHA ENTREGA OBRA</v>
      </c>
      <c r="AD1" t="str">
        <v>FECHA ENTREGA CLIENTE</v>
      </c>
      <c r="AE1" t="str">
        <v>COMENTARIOS</v>
      </c>
      <c r="AF1" t="str">
        <v>TICKET</v>
      </c>
    </row>
  </sheetData>
  <pageMargins left="0.7" right="0.7" top="0.75" bottom="0.75" header="0.3" footer="0.3"/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Graficas</vt:lpstr>
      <vt:lpstr>RESUMEN</vt:lpstr>
      <vt:lpstr>Bonanza</vt:lpstr>
      <vt:lpstr>Banorte</vt:lpstr>
      <vt:lpstr>Vendidos x Ent Obra</vt:lpstr>
      <vt:lpstr>CANCELACIONES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2024-11-11T19:43:26Z</dcterms:created>
  <dcterms:modified xsi:type="dcterms:W3CDTF">2026-02-13T01:00:02Z</dcterms:modified>
  <cp:lastModifiedBy>Martin Barroso</cp:lastModifiedBy>
  <dc:creator>Gabriela Miguel Magaña</dc:creator>
</cp:coreProperties>
</file>