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00" windowHeight="9405"/>
  </bookViews>
  <sheets>
    <sheet name="Sheet3" sheetId="3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18" i="3"/>
  <c r="D18"/>
  <c r="B18"/>
  <c r="F4" i="2"/>
  <c r="F5"/>
  <c r="F6"/>
  <c r="F7"/>
  <c r="F8"/>
  <c r="F9"/>
  <c r="F10"/>
  <c r="F11"/>
  <c r="F12"/>
  <c r="F13"/>
  <c r="H5"/>
  <c r="H6"/>
  <c r="H7"/>
  <c r="H8"/>
  <c r="H9"/>
  <c r="H10"/>
  <c r="H11"/>
  <c r="H12"/>
  <c r="H13"/>
  <c r="H4"/>
  <c r="G13"/>
  <c r="G12"/>
  <c r="G11"/>
  <c r="G10"/>
  <c r="G9"/>
  <c r="G8"/>
  <c r="G7"/>
  <c r="G6"/>
  <c r="G5"/>
  <c r="G4"/>
  <c r="D14"/>
  <c r="B14"/>
  <c r="E13"/>
  <c r="E12"/>
  <c r="E11"/>
  <c r="E10"/>
  <c r="E9"/>
  <c r="E8"/>
  <c r="E7"/>
  <c r="E6"/>
  <c r="E5"/>
  <c r="E4"/>
  <c r="C13"/>
  <c r="C12" s="1"/>
  <c r="C11" s="1"/>
  <c r="C10" s="1"/>
  <c r="C9" s="1"/>
  <c r="C8" s="1"/>
  <c r="C7" s="1"/>
  <c r="C6" s="1"/>
  <c r="C5" s="1"/>
  <c r="C4" s="1"/>
</calcChain>
</file>

<file path=xl/sharedStrings.xml><?xml version="1.0" encoding="utf-8"?>
<sst xmlns="http://schemas.openxmlformats.org/spreadsheetml/2006/main" count="36" uniqueCount="33">
  <si>
    <t>表名称</t>
    <phoneticPr fontId="1" type="noConversion"/>
  </si>
  <si>
    <t>Lipase(U/L)</t>
    <phoneticPr fontId="1" type="noConversion"/>
  </si>
  <si>
    <t>急性胰腺炎</t>
    <phoneticPr fontId="1" type="noConversion"/>
  </si>
  <si>
    <t>人数</t>
    <phoneticPr fontId="1" type="noConversion"/>
  </si>
  <si>
    <t>累计人数</t>
    <phoneticPr fontId="1" type="noConversion"/>
  </si>
  <si>
    <t>非急性胰腺炎</t>
    <phoneticPr fontId="1" type="noConversion"/>
  </si>
  <si>
    <t>灵敏度
(TPR)</t>
    <phoneticPr fontId="1" type="noConversion"/>
  </si>
  <si>
    <t>特异性
(TNR)</t>
    <phoneticPr fontId="1" type="noConversion"/>
  </si>
  <si>
    <t>1-特异性
(FPR)</t>
    <phoneticPr fontId="1" type="noConversion"/>
  </si>
  <si>
    <t>&gt;401</t>
    <phoneticPr fontId="1" type="noConversion"/>
  </si>
  <si>
    <t>频数</t>
    <phoneticPr fontId="1" type="noConversion"/>
  </si>
  <si>
    <t>Cx/B14</t>
    <phoneticPr fontId="1" type="noConversion"/>
  </si>
  <si>
    <t>图片数</t>
    <phoneticPr fontId="1" type="noConversion"/>
  </si>
  <si>
    <t>医师数</t>
    <phoneticPr fontId="1" type="noConversion"/>
  </si>
  <si>
    <t>每张图片被分级次数</t>
    <phoneticPr fontId="1" type="noConversion"/>
  </si>
  <si>
    <t>每个医师的处理数量</t>
    <phoneticPr fontId="1" type="noConversion"/>
  </si>
  <si>
    <t>病人数</t>
    <phoneticPr fontId="1" type="noConversion"/>
  </si>
  <si>
    <t>病人平均年龄</t>
    <phoneticPr fontId="1" type="noConversion"/>
  </si>
  <si>
    <t>完全可分级数</t>
    <phoneticPr fontId="1" type="noConversion"/>
  </si>
  <si>
    <t>评估了图像质量的图片数</t>
    <phoneticPr fontId="1" type="noConversion"/>
  </si>
  <si>
    <t>评估了视网膜病变和黄斑水肿的图片总数</t>
    <phoneticPr fontId="1" type="noConversion"/>
  </si>
  <si>
    <t>没有视网膜病变</t>
    <phoneticPr fontId="1" type="noConversion"/>
  </si>
  <si>
    <t>轻度视网膜病变</t>
    <phoneticPr fontId="1" type="noConversion"/>
  </si>
  <si>
    <t>中度视网膜病变</t>
    <phoneticPr fontId="1" type="noConversion"/>
  </si>
  <si>
    <t>严重视网膜病变</t>
    <phoneticPr fontId="1" type="noConversion"/>
  </si>
  <si>
    <t>增值性视网膜病变</t>
    <phoneticPr fontId="1" type="noConversion"/>
  </si>
  <si>
    <t>可归因的视网膜黄斑水肿</t>
    <phoneticPr fontId="1" type="noConversion"/>
  </si>
  <si>
    <t>可归因的视网膜病变</t>
    <phoneticPr fontId="1" type="noConversion"/>
  </si>
  <si>
    <t>开发集</t>
    <phoneticPr fontId="1" type="noConversion"/>
  </si>
  <si>
    <t>EyePACS1</t>
    <phoneticPr fontId="1" type="noConversion"/>
  </si>
  <si>
    <t>Messidor2</t>
    <phoneticPr fontId="1" type="noConversion"/>
  </si>
  <si>
    <t>3到7</t>
    <phoneticPr fontId="1" type="noConversion"/>
  </si>
  <si>
    <t>中度或更严重的视网膜病变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</si>
</sst>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/>
    <xf numFmtId="0" fontId="0" fillId="0" borderId="0" xfId="0" applyAlignment="1">
      <alignment horizontal="right"/>
    </xf>
    <xf numFmtId="0" fontId="0" fillId="0" borderId="0" xfId="0" applyFill="1" applyAlignment="1"/>
    <xf numFmtId="58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(Sheet2!$H$4,Sheet2!$H$5,Sheet2!$H$6,Sheet2!$H$7,Sheet2!$H$8,Sheet2!$H$9,Sheet2!$H$10,Sheet2!$H$11,Sheet2!$H$12,Sheet2!$H$13)</c:f>
              <c:numCache>
                <c:formatCode>General</c:formatCode>
                <c:ptCount val="10"/>
                <c:pt idx="0">
                  <c:v>0.83888888888888891</c:v>
                </c:pt>
                <c:pt idx="1">
                  <c:v>0.39444444444444449</c:v>
                </c:pt>
                <c:pt idx="2">
                  <c:v>0.23333333333333328</c:v>
                </c:pt>
                <c:pt idx="3">
                  <c:v>6.6666666666666652E-2</c:v>
                </c:pt>
                <c:pt idx="4">
                  <c:v>5.555555555555558E-2</c:v>
                </c:pt>
                <c:pt idx="5">
                  <c:v>2.2222222222222254E-2</c:v>
                </c:pt>
                <c:pt idx="6">
                  <c:v>1.6666666666666718E-2</c:v>
                </c:pt>
                <c:pt idx="7">
                  <c:v>1.1111111111111072E-2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(Sheet2!$F$4,Sheet2!$F$5,Sheet2!$F$6,Sheet2!$F$7,Sheet2!$F$8,Sheet2!$F$9,Sheet2!$F$10,Sheet2!$F$11,Sheet2!$F$12,Sheet2!$F$13)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0.95652173913043481</c:v>
                </c:pt>
                <c:pt idx="3">
                  <c:v>0.94202898550724634</c:v>
                </c:pt>
                <c:pt idx="4">
                  <c:v>0.89855072463768115</c:v>
                </c:pt>
                <c:pt idx="5">
                  <c:v>0.82608695652173914</c:v>
                </c:pt>
                <c:pt idx="6">
                  <c:v>0.66666666666666663</c:v>
                </c:pt>
                <c:pt idx="7">
                  <c:v>0.55072463768115942</c:v>
                </c:pt>
                <c:pt idx="8">
                  <c:v>0.43478260869565216</c:v>
                </c:pt>
                <c:pt idx="9">
                  <c:v>0.39130434782608697</c:v>
                </c:pt>
              </c:numCache>
            </c:numRef>
          </c:yVal>
          <c:smooth val="1"/>
        </c:ser>
        <c:axId val="310665216"/>
        <c:axId val="310605312"/>
      </c:scatterChart>
      <c:valAx>
        <c:axId val="310665216"/>
        <c:scaling>
          <c:orientation val="minMax"/>
        </c:scaling>
        <c:axPos val="b"/>
        <c:numFmt formatCode="General" sourceLinked="1"/>
        <c:tickLblPos val="nextTo"/>
        <c:crossAx val="310605312"/>
        <c:crosses val="autoZero"/>
        <c:crossBetween val="midCat"/>
      </c:valAx>
      <c:valAx>
        <c:axId val="310605312"/>
        <c:scaling>
          <c:orientation val="minMax"/>
        </c:scaling>
        <c:axPos val="l"/>
        <c:majorGridlines/>
        <c:numFmt formatCode="General" sourceLinked="1"/>
        <c:tickLblPos val="nextTo"/>
        <c:crossAx val="31066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152400</xdr:rowOff>
    </xdr:from>
    <xdr:to>
      <xdr:col>20</xdr:col>
      <xdr:colOff>200025</xdr:colOff>
      <xdr:row>16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F18" sqref="F18"/>
    </sheetView>
  </sheetViews>
  <sheetFormatPr defaultColWidth="9" defaultRowHeight="14.25"/>
  <cols>
    <col min="1" max="1" width="29.375" style="5" customWidth="1"/>
  </cols>
  <sheetData>
    <row r="1" spans="1:4">
      <c r="B1" t="s">
        <v>28</v>
      </c>
      <c r="C1" t="s">
        <v>29</v>
      </c>
      <c r="D1" t="s">
        <v>30</v>
      </c>
    </row>
    <row r="2" spans="1:4">
      <c r="A2" s="5" t="s">
        <v>12</v>
      </c>
      <c r="B2">
        <v>128175</v>
      </c>
      <c r="C2">
        <v>9963</v>
      </c>
      <c r="D2">
        <v>1748</v>
      </c>
    </row>
    <row r="3" spans="1:4">
      <c r="A3" s="5" t="s">
        <v>13</v>
      </c>
      <c r="B3">
        <v>54</v>
      </c>
      <c r="C3">
        <v>8</v>
      </c>
      <c r="D3">
        <v>7</v>
      </c>
    </row>
    <row r="4" spans="1:4">
      <c r="A4" s="5" t="s">
        <v>14</v>
      </c>
      <c r="B4" s="7" t="s">
        <v>31</v>
      </c>
      <c r="C4">
        <v>8</v>
      </c>
      <c r="D4">
        <v>7</v>
      </c>
    </row>
    <row r="5" spans="1:4">
      <c r="A5" s="5" t="s">
        <v>15</v>
      </c>
      <c r="B5">
        <v>2021</v>
      </c>
      <c r="C5">
        <v>8906</v>
      </c>
      <c r="D5">
        <v>1745</v>
      </c>
    </row>
    <row r="6" spans="1:4">
      <c r="A6" s="5" t="s">
        <v>16</v>
      </c>
      <c r="B6">
        <v>69573</v>
      </c>
      <c r="C6">
        <v>4997</v>
      </c>
      <c r="D6">
        <v>874</v>
      </c>
    </row>
    <row r="7" spans="1:4">
      <c r="A7" s="5" t="s">
        <v>17</v>
      </c>
      <c r="B7">
        <v>55.1</v>
      </c>
      <c r="C7">
        <v>54.4</v>
      </c>
      <c r="D7">
        <v>57.6</v>
      </c>
    </row>
    <row r="8" spans="1:4">
      <c r="A8" s="5" t="s">
        <v>18</v>
      </c>
      <c r="B8">
        <v>52311</v>
      </c>
      <c r="C8">
        <v>8788</v>
      </c>
      <c r="D8">
        <v>1745</v>
      </c>
    </row>
    <row r="9" spans="1:4">
      <c r="A9" s="5" t="s">
        <v>19</v>
      </c>
      <c r="B9">
        <v>69598</v>
      </c>
      <c r="C9">
        <v>9946</v>
      </c>
      <c r="D9">
        <v>1748</v>
      </c>
    </row>
    <row r="10" spans="1:4">
      <c r="A10" s="5" t="s">
        <v>20</v>
      </c>
      <c r="B10" s="4">
        <v>118419</v>
      </c>
      <c r="C10" s="4">
        <v>8788</v>
      </c>
      <c r="D10" s="4">
        <v>1745</v>
      </c>
    </row>
    <row r="11" spans="1:4">
      <c r="A11" s="5" t="s">
        <v>21</v>
      </c>
      <c r="B11" s="4">
        <v>53759</v>
      </c>
      <c r="C11" s="4">
        <v>7252</v>
      </c>
      <c r="D11" s="4">
        <v>1217</v>
      </c>
    </row>
    <row r="12" spans="1:4">
      <c r="A12" s="5" t="s">
        <v>22</v>
      </c>
      <c r="B12" s="4">
        <v>30637</v>
      </c>
      <c r="C12" s="4">
        <v>842</v>
      </c>
      <c r="D12" s="4">
        <v>264</v>
      </c>
    </row>
    <row r="13" spans="1:4">
      <c r="A13" s="5" t="s">
        <v>23</v>
      </c>
      <c r="B13" s="4">
        <v>24366</v>
      </c>
      <c r="C13" s="4">
        <v>545</v>
      </c>
      <c r="D13" s="4">
        <v>211</v>
      </c>
    </row>
    <row r="14" spans="1:4">
      <c r="A14" s="5" t="s">
        <v>24</v>
      </c>
      <c r="B14" s="4">
        <v>5298</v>
      </c>
      <c r="C14" s="4">
        <v>54</v>
      </c>
      <c r="D14" s="4">
        <v>28</v>
      </c>
    </row>
    <row r="15" spans="1:4">
      <c r="A15" s="5" t="s">
        <v>25</v>
      </c>
      <c r="B15" s="4">
        <v>4359</v>
      </c>
      <c r="C15" s="4">
        <v>95</v>
      </c>
      <c r="D15" s="4">
        <v>25</v>
      </c>
    </row>
    <row r="16" spans="1:4">
      <c r="A16" s="5" t="s">
        <v>26</v>
      </c>
      <c r="B16" s="1">
        <v>18224</v>
      </c>
      <c r="C16" s="1">
        <v>272</v>
      </c>
      <c r="D16" s="1">
        <v>125</v>
      </c>
    </row>
    <row r="17" spans="1:4">
      <c r="A17" s="5" t="s">
        <v>27</v>
      </c>
      <c r="B17" s="4">
        <v>33246</v>
      </c>
      <c r="C17" s="4">
        <v>683</v>
      </c>
      <c r="D17" s="4">
        <v>254</v>
      </c>
    </row>
    <row r="18" spans="1:4">
      <c r="A18" s="5" t="s">
        <v>32</v>
      </c>
      <c r="B18">
        <f>SUM(B13,B14,B15)</f>
        <v>34023</v>
      </c>
      <c r="C18">
        <f t="shared" ref="C18:D18" si="0">SUM(C13,C14,C15)</f>
        <v>694</v>
      </c>
      <c r="D18">
        <f t="shared" si="0"/>
        <v>264</v>
      </c>
    </row>
  </sheetData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Roman"&amp;12&amp;B&amp;G&amp;R&amp;"宋体"&amp;12秘密 Confidential▲</oddHeader>
    <oddFooter>&amp;L&amp;10&lt;本文中的所有信息均为中兴通讯股份有限公司内部信息，未经允许，不得外传&gt;&amp;R&amp;10共 &amp;N 页 , 第 &amp;P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selection activeCell="A20" sqref="A20:A22"/>
    </sheetView>
  </sheetViews>
  <sheetFormatPr defaultColWidth="9" defaultRowHeight="14.25"/>
  <cols>
    <col min="1" max="1" width="11.75" customWidth="1"/>
    <col min="11" max="20" width="5.5" customWidth="1"/>
  </cols>
  <sheetData>
    <row r="1" spans="1:19">
      <c r="A1" t="s">
        <v>0</v>
      </c>
      <c r="B1" t="s">
        <v>10</v>
      </c>
      <c r="D1" t="s">
        <v>10</v>
      </c>
      <c r="F1" t="s">
        <v>11</v>
      </c>
    </row>
    <row r="2" spans="1:19">
      <c r="A2" s="2" t="s">
        <v>1</v>
      </c>
      <c r="B2" s="2" t="s">
        <v>2</v>
      </c>
      <c r="C2" s="2"/>
      <c r="D2" s="2" t="s">
        <v>5</v>
      </c>
      <c r="E2" s="2"/>
      <c r="F2" s="3" t="s">
        <v>6</v>
      </c>
      <c r="G2" s="3" t="s">
        <v>7</v>
      </c>
      <c r="H2" s="3" t="s">
        <v>8</v>
      </c>
      <c r="N2" s="6"/>
      <c r="S2" s="6"/>
    </row>
    <row r="3" spans="1:19">
      <c r="A3" s="2"/>
      <c r="B3" s="4" t="s">
        <v>3</v>
      </c>
      <c r="C3" s="4" t="s">
        <v>4</v>
      </c>
      <c r="D3" s="4" t="s">
        <v>3</v>
      </c>
      <c r="E3" s="4" t="s">
        <v>4</v>
      </c>
      <c r="F3" s="2"/>
      <c r="G3" s="2"/>
      <c r="H3" s="2"/>
      <c r="K3" s="6"/>
      <c r="M3" s="6"/>
    </row>
    <row r="4" spans="1:19">
      <c r="A4">
        <v>10</v>
      </c>
      <c r="B4">
        <v>0</v>
      </c>
      <c r="C4">
        <f>B4+C5</f>
        <v>69</v>
      </c>
      <c r="D4">
        <v>29</v>
      </c>
      <c r="E4">
        <f>D4</f>
        <v>29</v>
      </c>
      <c r="F4">
        <f>C4/B14</f>
        <v>1</v>
      </c>
      <c r="G4">
        <f>E4/D14</f>
        <v>0.16111111111111112</v>
      </c>
      <c r="H4">
        <f>1-G4</f>
        <v>0.83888888888888891</v>
      </c>
    </row>
    <row r="5" spans="1:19">
      <c r="A5">
        <v>21</v>
      </c>
      <c r="B5">
        <v>3</v>
      </c>
      <c r="C5">
        <f>B5+C6</f>
        <v>69</v>
      </c>
      <c r="D5">
        <v>109</v>
      </c>
      <c r="E5">
        <f>D5+E4</f>
        <v>138</v>
      </c>
      <c r="F5">
        <f>C5/B14</f>
        <v>1</v>
      </c>
      <c r="G5">
        <f>D5/D14</f>
        <v>0.60555555555555551</v>
      </c>
      <c r="H5">
        <f t="shared" ref="H5:H13" si="0">1-G5</f>
        <v>0.39444444444444449</v>
      </c>
    </row>
    <row r="6" spans="1:19">
      <c r="A6">
        <v>41</v>
      </c>
      <c r="B6">
        <v>1</v>
      </c>
      <c r="C6">
        <f>B6+C7</f>
        <v>66</v>
      </c>
      <c r="D6">
        <v>24</v>
      </c>
      <c r="E6">
        <f>D6+E5</f>
        <v>162</v>
      </c>
      <c r="F6">
        <f>C6/B14</f>
        <v>0.95652173913043481</v>
      </c>
      <c r="G6">
        <f>E5/D14</f>
        <v>0.76666666666666672</v>
      </c>
      <c r="H6">
        <f t="shared" si="0"/>
        <v>0.23333333333333328</v>
      </c>
    </row>
    <row r="7" spans="1:19">
      <c r="A7">
        <v>61</v>
      </c>
      <c r="B7">
        <v>3</v>
      </c>
      <c r="C7">
        <f>B7+C8</f>
        <v>65</v>
      </c>
      <c r="D7">
        <v>6</v>
      </c>
      <c r="E7">
        <f>D7+E6</f>
        <v>168</v>
      </c>
      <c r="F7">
        <f>C7/B14</f>
        <v>0.94202898550724634</v>
      </c>
      <c r="G7">
        <f>E7/D14</f>
        <v>0.93333333333333335</v>
      </c>
      <c r="H7">
        <f t="shared" si="0"/>
        <v>6.6666666666666652E-2</v>
      </c>
    </row>
    <row r="8" spans="1:19">
      <c r="A8">
        <v>81</v>
      </c>
      <c r="B8">
        <v>5</v>
      </c>
      <c r="C8">
        <f>B8+C9</f>
        <v>62</v>
      </c>
      <c r="D8">
        <v>2</v>
      </c>
      <c r="E8">
        <f>D8+E7</f>
        <v>170</v>
      </c>
      <c r="F8">
        <f>C8/B14</f>
        <v>0.89855072463768115</v>
      </c>
      <c r="G8">
        <f>E8/D14</f>
        <v>0.94444444444444442</v>
      </c>
      <c r="H8">
        <f t="shared" si="0"/>
        <v>5.555555555555558E-2</v>
      </c>
    </row>
    <row r="9" spans="1:19">
      <c r="A9">
        <v>101</v>
      </c>
      <c r="B9">
        <v>11</v>
      </c>
      <c r="C9">
        <f>B9+C10</f>
        <v>57</v>
      </c>
      <c r="D9">
        <v>6</v>
      </c>
      <c r="E9">
        <f>D9+E8</f>
        <v>176</v>
      </c>
      <c r="F9">
        <f>C9/B14</f>
        <v>0.82608695652173914</v>
      </c>
      <c r="G9">
        <f>E9/D14</f>
        <v>0.97777777777777775</v>
      </c>
      <c r="H9">
        <f t="shared" si="0"/>
        <v>2.2222222222222254E-2</v>
      </c>
    </row>
    <row r="10" spans="1:19">
      <c r="A10">
        <v>151</v>
      </c>
      <c r="B10">
        <v>8</v>
      </c>
      <c r="C10">
        <f>B10+C11</f>
        <v>46</v>
      </c>
      <c r="D10">
        <v>1</v>
      </c>
      <c r="E10">
        <f>D10+E9</f>
        <v>177</v>
      </c>
      <c r="F10">
        <f>C10/B14</f>
        <v>0.66666666666666663</v>
      </c>
      <c r="G10">
        <f>E10/D14</f>
        <v>0.98333333333333328</v>
      </c>
      <c r="H10">
        <f t="shared" si="0"/>
        <v>1.6666666666666718E-2</v>
      </c>
    </row>
    <row r="11" spans="1:19">
      <c r="A11">
        <v>201</v>
      </c>
      <c r="B11">
        <v>8</v>
      </c>
      <c r="C11">
        <f>B11+C12</f>
        <v>38</v>
      </c>
      <c r="D11">
        <v>1</v>
      </c>
      <c r="E11">
        <f>D11+E10</f>
        <v>178</v>
      </c>
      <c r="F11">
        <f>C11/B14</f>
        <v>0.55072463768115942</v>
      </c>
      <c r="G11">
        <f>E11/D14</f>
        <v>0.98888888888888893</v>
      </c>
      <c r="H11">
        <f t="shared" si="0"/>
        <v>1.1111111111111072E-2</v>
      </c>
    </row>
    <row r="12" spans="1:19">
      <c r="A12">
        <v>301</v>
      </c>
      <c r="B12">
        <v>3</v>
      </c>
      <c r="C12">
        <f>B12+C13</f>
        <v>30</v>
      </c>
      <c r="D12">
        <v>2</v>
      </c>
      <c r="E12">
        <f>D12+E11</f>
        <v>180</v>
      </c>
      <c r="F12">
        <f>C12/B14</f>
        <v>0.43478260869565216</v>
      </c>
      <c r="G12">
        <f>E12/D14</f>
        <v>1</v>
      </c>
      <c r="H12">
        <f t="shared" si="0"/>
        <v>0</v>
      </c>
    </row>
    <row r="13" spans="1:19">
      <c r="A13" s="5" t="s">
        <v>9</v>
      </c>
      <c r="B13">
        <v>27</v>
      </c>
      <c r="C13">
        <f>B13</f>
        <v>27</v>
      </c>
      <c r="D13">
        <v>0</v>
      </c>
      <c r="E13">
        <f>D13+E12</f>
        <v>180</v>
      </c>
      <c r="F13">
        <f>C13/B14</f>
        <v>0.39130434782608697</v>
      </c>
      <c r="G13">
        <f>E13/D14</f>
        <v>1</v>
      </c>
      <c r="H13">
        <f t="shared" si="0"/>
        <v>0</v>
      </c>
    </row>
    <row r="14" spans="1:19">
      <c r="B14">
        <f>SUM(B4:B13)</f>
        <v>69</v>
      </c>
      <c r="D14">
        <f>SUM(D4:D13)</f>
        <v>180</v>
      </c>
    </row>
  </sheetData>
  <mergeCells count="6">
    <mergeCell ref="A2:A3"/>
    <mergeCell ref="B2:C2"/>
    <mergeCell ref="D2:E2"/>
    <mergeCell ref="F2:F3"/>
    <mergeCell ref="G2:G3"/>
    <mergeCell ref="H2:H3"/>
  </mergeCells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Roman"&amp;12&amp;B&amp;G&amp;R&amp;"宋体"&amp;12秘密 Confidential▲</oddHeader>
    <oddFooter>&amp;L&amp;10&lt;本文中的所有信息均为中兴通讯股份有限公司内部信息，未经允许，不得外传&gt;&amp;R&amp;10共 &amp;N 页 , 第 &amp;P 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123123</dc:creator>
  <cp:lastModifiedBy>123123</cp:lastModifiedBy>
  <cp:lastPrinted>2015-07-14T08:23:33Z</cp:lastPrinted>
  <dcterms:created xsi:type="dcterms:W3CDTF">1996-12-17T01:32:00Z</dcterms:created>
  <dcterms:modified xsi:type="dcterms:W3CDTF">2017-02-24T09:54:59Z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