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eynolds/NJH/Downey/Downey 2019/Aschner/ALDH/"/>
    </mc:Choice>
  </mc:AlternateContent>
  <xr:revisionPtr revIDLastSave="0" documentId="13_ncr:1_{C846588B-EB45-D446-BFFE-89E42DED94E1}" xr6:coauthVersionLast="36" xr6:coauthVersionMax="36" xr10:uidLastSave="{00000000-0000-0000-0000-000000000000}"/>
  <bookViews>
    <workbookView xWindow="15500" yWindow="500" windowWidth="21540" windowHeight="19680" activeTab="4" xr2:uid="{2823D85E-0A53-A24D-A839-E6EEBD81002F}"/>
  </bookViews>
  <sheets>
    <sheet name="PCLS16 Samples" sheetId="1" r:id="rId1"/>
    <sheet name="PCLS16 RNA cDNA" sheetId="2" r:id="rId2"/>
    <sheet name="PCLS16 v bGUS" sheetId="3" r:id="rId3"/>
    <sheet name="PCLS16 v PPIA" sheetId="4" r:id="rId4"/>
    <sheet name="PCLS16 Summary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4" l="1"/>
  <c r="D70" i="4"/>
  <c r="E68" i="4"/>
  <c r="D68" i="4"/>
  <c r="F44" i="4" s="1"/>
  <c r="G44" i="4" s="1"/>
  <c r="H44" i="4" s="1"/>
  <c r="E66" i="4"/>
  <c r="D66" i="4"/>
  <c r="E64" i="4"/>
  <c r="D64" i="4"/>
  <c r="F40" i="4" s="1"/>
  <c r="G40" i="4" s="1"/>
  <c r="H40" i="4" s="1"/>
  <c r="I40" i="4" s="1"/>
  <c r="G62" i="4"/>
  <c r="F62" i="4"/>
  <c r="E62" i="4"/>
  <c r="D62" i="4"/>
  <c r="F26" i="4" s="1"/>
  <c r="G26" i="4" s="1"/>
  <c r="H26" i="4" s="1"/>
  <c r="E58" i="4"/>
  <c r="D58" i="4"/>
  <c r="F58" i="4" s="1"/>
  <c r="F56" i="4"/>
  <c r="E56" i="4"/>
  <c r="D56" i="4"/>
  <c r="E54" i="4"/>
  <c r="D54" i="4"/>
  <c r="F54" i="4" s="1"/>
  <c r="F52" i="4"/>
  <c r="G52" i="4" s="1"/>
  <c r="H52" i="4" s="1"/>
  <c r="I52" i="4" s="1"/>
  <c r="E52" i="4"/>
  <c r="D52" i="4"/>
  <c r="E50" i="4"/>
  <c r="D50" i="4"/>
  <c r="F50" i="4" s="1"/>
  <c r="G50" i="4" s="1"/>
  <c r="H50" i="4" s="1"/>
  <c r="F46" i="4"/>
  <c r="E46" i="4"/>
  <c r="D46" i="4"/>
  <c r="E44" i="4"/>
  <c r="D44" i="4"/>
  <c r="E42" i="4"/>
  <c r="D42" i="4"/>
  <c r="F42" i="4" s="1"/>
  <c r="G42" i="4" s="1"/>
  <c r="H42" i="4" s="1"/>
  <c r="E40" i="4"/>
  <c r="D40" i="4"/>
  <c r="F38" i="4"/>
  <c r="G38" i="4" s="1"/>
  <c r="H38" i="4" s="1"/>
  <c r="E38" i="4"/>
  <c r="D38" i="4"/>
  <c r="F34" i="4"/>
  <c r="E34" i="4"/>
  <c r="D34" i="4"/>
  <c r="E32" i="4"/>
  <c r="D32" i="4"/>
  <c r="F32" i="4" s="1"/>
  <c r="G32" i="4" s="1"/>
  <c r="H32" i="4" s="1"/>
  <c r="F30" i="4"/>
  <c r="G30" i="4" s="1"/>
  <c r="H30" i="4" s="1"/>
  <c r="E30" i="4"/>
  <c r="D30" i="4"/>
  <c r="E28" i="4"/>
  <c r="D28" i="4"/>
  <c r="F28" i="4" s="1"/>
  <c r="G28" i="4" s="1"/>
  <c r="H28" i="4" s="1"/>
  <c r="E26" i="4"/>
  <c r="D26" i="4"/>
  <c r="E22" i="4"/>
  <c r="D22" i="4"/>
  <c r="F22" i="4" s="1"/>
  <c r="E20" i="4"/>
  <c r="D20" i="4"/>
  <c r="F20" i="4" s="1"/>
  <c r="G20" i="4" s="1"/>
  <c r="H20" i="4" s="1"/>
  <c r="F18" i="4"/>
  <c r="E18" i="4"/>
  <c r="D18" i="4"/>
  <c r="E16" i="4"/>
  <c r="D16" i="4"/>
  <c r="F16" i="4" s="1"/>
  <c r="E14" i="4"/>
  <c r="D14" i="4"/>
  <c r="F14" i="4" s="1"/>
  <c r="E10" i="4"/>
  <c r="D10" i="4"/>
  <c r="F10" i="4" s="1"/>
  <c r="F8" i="4"/>
  <c r="G8" i="4" s="1"/>
  <c r="H8" i="4" s="1"/>
  <c r="E8" i="4"/>
  <c r="D8" i="4"/>
  <c r="E6" i="4"/>
  <c r="D6" i="4"/>
  <c r="F6" i="4" s="1"/>
  <c r="G6" i="4" s="1"/>
  <c r="H6" i="4" s="1"/>
  <c r="J6" i="4" s="1"/>
  <c r="F4" i="4"/>
  <c r="E4" i="4"/>
  <c r="D4" i="4"/>
  <c r="E2" i="4"/>
  <c r="D2" i="4"/>
  <c r="F2" i="4" s="1"/>
  <c r="G2" i="4" s="1"/>
  <c r="H2" i="4" s="1"/>
  <c r="E70" i="3"/>
  <c r="D70" i="3"/>
  <c r="E68" i="3"/>
  <c r="D68" i="3"/>
  <c r="F44" i="3" s="1"/>
  <c r="G44" i="3" s="1"/>
  <c r="H44" i="3" s="1"/>
  <c r="E66" i="3"/>
  <c r="D66" i="3"/>
  <c r="E64" i="3"/>
  <c r="D64" i="3"/>
  <c r="F40" i="3" s="1"/>
  <c r="G40" i="3" s="1"/>
  <c r="H40" i="3" s="1"/>
  <c r="I40" i="3" s="1"/>
  <c r="G62" i="3"/>
  <c r="F62" i="3"/>
  <c r="E62" i="3"/>
  <c r="D62" i="3"/>
  <c r="F26" i="3" s="1"/>
  <c r="G26" i="3" s="1"/>
  <c r="H26" i="3" s="1"/>
  <c r="E58" i="3"/>
  <c r="D58" i="3"/>
  <c r="F58" i="3" s="1"/>
  <c r="F56" i="3"/>
  <c r="G56" i="3" s="1"/>
  <c r="H56" i="3" s="1"/>
  <c r="E56" i="3"/>
  <c r="D56" i="3"/>
  <c r="E54" i="3"/>
  <c r="D54" i="3"/>
  <c r="F54" i="3" s="1"/>
  <c r="G54" i="3" s="1"/>
  <c r="H54" i="3" s="1"/>
  <c r="F52" i="3"/>
  <c r="G52" i="3" s="1"/>
  <c r="H52" i="3" s="1"/>
  <c r="E52" i="3"/>
  <c r="D52" i="3"/>
  <c r="E50" i="3"/>
  <c r="D50" i="3"/>
  <c r="F50" i="3" s="1"/>
  <c r="G50" i="3" s="1"/>
  <c r="H50" i="3" s="1"/>
  <c r="F46" i="3"/>
  <c r="E46" i="3"/>
  <c r="D46" i="3"/>
  <c r="E44" i="3"/>
  <c r="D44" i="3"/>
  <c r="E42" i="3"/>
  <c r="D42" i="3"/>
  <c r="F42" i="3" s="1"/>
  <c r="G42" i="3" s="1"/>
  <c r="H42" i="3" s="1"/>
  <c r="J42" i="3" s="1"/>
  <c r="E40" i="3"/>
  <c r="D40" i="3"/>
  <c r="F38" i="3"/>
  <c r="G38" i="3" s="1"/>
  <c r="H38" i="3" s="1"/>
  <c r="E38" i="3"/>
  <c r="D38" i="3"/>
  <c r="F34" i="3"/>
  <c r="E34" i="3"/>
  <c r="D34" i="3"/>
  <c r="E32" i="3"/>
  <c r="D32" i="3"/>
  <c r="F32" i="3" s="1"/>
  <c r="G32" i="3" s="1"/>
  <c r="H32" i="3" s="1"/>
  <c r="F30" i="3"/>
  <c r="G30" i="3" s="1"/>
  <c r="H30" i="3" s="1"/>
  <c r="E30" i="3"/>
  <c r="D30" i="3"/>
  <c r="E28" i="3"/>
  <c r="D28" i="3"/>
  <c r="F28" i="3" s="1"/>
  <c r="G28" i="3" s="1"/>
  <c r="H28" i="3" s="1"/>
  <c r="E26" i="3"/>
  <c r="D26" i="3"/>
  <c r="E22" i="3"/>
  <c r="D22" i="3"/>
  <c r="F22" i="3" s="1"/>
  <c r="E20" i="3"/>
  <c r="D20" i="3"/>
  <c r="F20" i="3" s="1"/>
  <c r="G20" i="3" s="1"/>
  <c r="H20" i="3" s="1"/>
  <c r="F18" i="3"/>
  <c r="E18" i="3"/>
  <c r="D18" i="3"/>
  <c r="E16" i="3"/>
  <c r="D16" i="3"/>
  <c r="F16" i="3" s="1"/>
  <c r="E14" i="3"/>
  <c r="D14" i="3"/>
  <c r="F14" i="3" s="1"/>
  <c r="G14" i="3" s="1"/>
  <c r="H14" i="3" s="1"/>
  <c r="E10" i="3"/>
  <c r="D10" i="3"/>
  <c r="F10" i="3" s="1"/>
  <c r="F8" i="3"/>
  <c r="G8" i="3" s="1"/>
  <c r="H8" i="3" s="1"/>
  <c r="E8" i="3"/>
  <c r="D8" i="3"/>
  <c r="E6" i="3"/>
  <c r="D6" i="3"/>
  <c r="F6" i="3" s="1"/>
  <c r="G6" i="3" s="1"/>
  <c r="H6" i="3" s="1"/>
  <c r="F4" i="3"/>
  <c r="G4" i="3" s="1"/>
  <c r="H4" i="3" s="1"/>
  <c r="E4" i="3"/>
  <c r="D4" i="3"/>
  <c r="E2" i="3"/>
  <c r="D2" i="3"/>
  <c r="F2" i="3" s="1"/>
  <c r="G2" i="3" s="1"/>
  <c r="H2" i="3" s="1"/>
  <c r="I44" i="4" l="1"/>
  <c r="J44" i="4"/>
  <c r="G4" i="4"/>
  <c r="H4" i="4" s="1"/>
  <c r="I4" i="4" s="1"/>
  <c r="G14" i="4"/>
  <c r="H14" i="4" s="1"/>
  <c r="J42" i="4"/>
  <c r="G54" i="4"/>
  <c r="H54" i="4" s="1"/>
  <c r="J54" i="4" s="1"/>
  <c r="G56" i="4"/>
  <c r="H56" i="4" s="1"/>
  <c r="I8" i="4"/>
  <c r="J8" i="4"/>
  <c r="I28" i="4"/>
  <c r="J30" i="4"/>
  <c r="G16" i="4"/>
  <c r="H16" i="4" s="1"/>
  <c r="I16" i="4" s="1"/>
  <c r="G18" i="4"/>
  <c r="H18" i="4" s="1"/>
  <c r="J18" i="4" s="1"/>
  <c r="J32" i="4"/>
  <c r="I32" i="4"/>
  <c r="J44" i="3"/>
  <c r="I44" i="3"/>
  <c r="J54" i="3"/>
  <c r="J6" i="3"/>
  <c r="I8" i="3"/>
  <c r="J8" i="3"/>
  <c r="I28" i="3"/>
  <c r="J30" i="3"/>
  <c r="I52" i="3"/>
  <c r="I4" i="3"/>
  <c r="I56" i="3"/>
  <c r="J56" i="3"/>
  <c r="G16" i="3"/>
  <c r="H16" i="3" s="1"/>
  <c r="I16" i="3" s="1"/>
  <c r="G18" i="3"/>
  <c r="H18" i="3" s="1"/>
  <c r="J18" i="3" s="1"/>
  <c r="I32" i="3"/>
  <c r="J32" i="3"/>
  <c r="B25" i="2"/>
  <c r="D5" i="2"/>
  <c r="C4" i="2"/>
  <c r="D4" i="2" s="1"/>
  <c r="C5" i="2"/>
  <c r="C6" i="2"/>
  <c r="D6" i="2" s="1"/>
  <c r="C3" i="2"/>
  <c r="D3" i="2" s="1"/>
  <c r="I20" i="4" l="1"/>
  <c r="I56" i="4"/>
  <c r="J56" i="4"/>
  <c r="J20" i="4"/>
  <c r="I20" i="3"/>
  <c r="J20" i="3"/>
</calcChain>
</file>

<file path=xl/sharedStrings.xml><?xml version="1.0" encoding="utf-8"?>
<sst xmlns="http://schemas.openxmlformats.org/spreadsheetml/2006/main" count="514" uniqueCount="76">
  <si>
    <t>Sample</t>
  </si>
  <si>
    <t>Conc (ng/uL)</t>
  </si>
  <si>
    <t>260/280</t>
  </si>
  <si>
    <t>Sample ID on tube</t>
  </si>
  <si>
    <t>Sample Description</t>
  </si>
  <si>
    <t>ng/ul</t>
  </si>
  <si>
    <t>ul H20</t>
  </si>
  <si>
    <t>ul XLT</t>
  </si>
  <si>
    <t>Sample ID</t>
  </si>
  <si>
    <t>Plate1</t>
  </si>
  <si>
    <t>CALIB</t>
  </si>
  <si>
    <t>NTC</t>
  </si>
  <si>
    <t>H20</t>
  </si>
  <si>
    <t>Probe</t>
  </si>
  <si>
    <t>2X</t>
  </si>
  <si>
    <t>14X</t>
  </si>
  <si>
    <t>H20 after cDNA synthesis</t>
  </si>
  <si>
    <t>Species: Human</t>
  </si>
  <si>
    <t>CC,FC + DMSO or Alda-1</t>
  </si>
  <si>
    <r>
      <rPr>
        <b/>
        <sz val="11"/>
        <color theme="1"/>
        <rFont val="Calibri"/>
        <family val="2"/>
        <scheme val="minor"/>
      </rPr>
      <t xml:space="preserve">TARGETS: </t>
    </r>
    <r>
      <rPr>
        <sz val="11"/>
        <color theme="1"/>
        <rFont val="Calibri"/>
        <family val="2"/>
        <scheme val="minor"/>
      </rPr>
      <t>Acta2, Col1a1, Ctgf, Cyr61, Fn, bGus, Ppia, Serpine1</t>
    </r>
  </si>
  <si>
    <t>Human Samples</t>
  </si>
  <si>
    <t>PCLS16  RNA concentrations and cDNA Reactions, 2/20/23</t>
  </si>
  <si>
    <t>PCLS16_1</t>
  </si>
  <si>
    <t>PCLS16_2</t>
  </si>
  <si>
    <t>PCLS16_3</t>
  </si>
  <si>
    <t>PCLS16_4</t>
  </si>
  <si>
    <t>Real Time Plate Layout for PCLS16</t>
  </si>
  <si>
    <t>PCLS16 #1</t>
  </si>
  <si>
    <t>PCLS16 #2</t>
  </si>
  <si>
    <t>PCLS16 #3</t>
  </si>
  <si>
    <t>PCLS16 #4</t>
  </si>
  <si>
    <t>PCLS16 Sample Info and Targets</t>
  </si>
  <si>
    <t>PCLS16_CC+DMSO</t>
  </si>
  <si>
    <t>PCLS16_CC+Alda-1</t>
  </si>
  <si>
    <t>PCLS16_FC+DMSO</t>
  </si>
  <si>
    <t>PCLS16_FC+Alda-1</t>
  </si>
  <si>
    <t>ACTA2</t>
  </si>
  <si>
    <t>COL1A1</t>
  </si>
  <si>
    <t>CTGF</t>
  </si>
  <si>
    <t>CYR61</t>
  </si>
  <si>
    <t>FN</t>
  </si>
  <si>
    <t>SERPINE1</t>
  </si>
  <si>
    <t>bGUS</t>
  </si>
  <si>
    <t>PPIA</t>
  </si>
  <si>
    <t>ul 400 ng</t>
  </si>
  <si>
    <t>Target</t>
  </si>
  <si>
    <t>Cq</t>
  </si>
  <si>
    <t>Hs_ACTA2</t>
  </si>
  <si>
    <t>Hs_COL1A1</t>
  </si>
  <si>
    <t>Hs_CYR61</t>
  </si>
  <si>
    <t>Hs_FN</t>
  </si>
  <si>
    <t>Hs_SERPINE1</t>
  </si>
  <si>
    <t>Hs_bGUS</t>
  </si>
  <si>
    <t>Hs_PPIA</t>
  </si>
  <si>
    <t>Average Ct</t>
  </si>
  <si>
    <t>StDev Ct</t>
  </si>
  <si>
    <t>dCt</t>
  </si>
  <si>
    <t>ddCt</t>
  </si>
  <si>
    <t>2-(expddCt)</t>
  </si>
  <si>
    <t>Relative Expression Alda-1/DMSO</t>
  </si>
  <si>
    <t>Relative Expression , FC/CC</t>
  </si>
  <si>
    <t>Description</t>
  </si>
  <si>
    <t>CC + DMSO</t>
  </si>
  <si>
    <t>CC + Alda-1</t>
  </si>
  <si>
    <t>FC + DMSO</t>
  </si>
  <si>
    <t>FC + Alda-1</t>
  </si>
  <si>
    <t>CC+DMSO</t>
  </si>
  <si>
    <t>CC+Alda-1</t>
  </si>
  <si>
    <t>FC+DMSO</t>
  </si>
  <si>
    <t>FC+Alda-1</t>
  </si>
  <si>
    <t>2-(expddCt) v bGUS</t>
  </si>
  <si>
    <t>Relative Expression Alda-1/DMSO v bGUS</t>
  </si>
  <si>
    <t>Relative Expression , FC/CC v bGUS</t>
  </si>
  <si>
    <t>2-(expddCt) v PPIA</t>
  </si>
  <si>
    <t>Relative Expression Alda-1/DMSO v PPIA</t>
  </si>
  <si>
    <t>Relative Expression , FC/CC v PPIA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</si>
</sst>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2" fontId="5" fillId="0" borderId="4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0" xfId="1" applyFont="1"/>
    <xf numFmtId="2" fontId="6" fillId="0" borderId="3" xfId="1" applyNumberFormat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" fontId="6" fillId="0" borderId="0" xfId="1" applyNumberFormat="1" applyFont="1" applyBorder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0" fontId="6" fillId="0" borderId="0" xfId="1" applyFont="1" applyBorder="1" applyAlignment="1">
      <alignment horizontal="left"/>
    </xf>
    <xf numFmtId="2" fontId="6" fillId="0" borderId="0" xfId="1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2" fontId="6" fillId="0" borderId="0" xfId="1" applyNumberFormat="1" applyFont="1" applyAlignment="1">
      <alignment horizontal="center" wrapText="1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7" fillId="2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03E8116-75A5-0B44-9AF3-EFA03BA88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3AE6-8F93-C446-81C4-4683D75EAA74}">
  <dimension ref="A1:N36"/>
  <sheetViews>
    <sheetView workbookViewId="0">
      <selection activeCell="A6" sqref="A6:A9"/>
    </sheetView>
  </sheetViews>
  <sheetFormatPr baseColWidth="10" defaultColWidth="8.83203125" defaultRowHeight="15" x14ac:dyDescent="0.2"/>
  <cols>
    <col min="1" max="1" width="20.83203125" style="1" customWidth="1"/>
    <col min="2" max="3" width="8.83203125" style="1"/>
    <col min="4" max="4" width="18.33203125" style="1" customWidth="1"/>
    <col min="5" max="9" width="8.83203125" style="1"/>
    <col min="10" max="10" width="16.6640625" style="1" customWidth="1"/>
    <col min="11" max="16384" width="8.83203125" style="1"/>
  </cols>
  <sheetData>
    <row r="1" spans="1:7" x14ac:dyDescent="0.2">
      <c r="A1" s="44" t="s">
        <v>31</v>
      </c>
      <c r="B1" s="44"/>
      <c r="C1" s="44"/>
      <c r="D1" s="44"/>
      <c r="E1" s="44"/>
      <c r="F1" s="44"/>
      <c r="G1" s="44"/>
    </row>
    <row r="2" spans="1:7" ht="17" customHeight="1" x14ac:dyDescent="0.2">
      <c r="A2" s="46" t="s">
        <v>18</v>
      </c>
      <c r="B2" s="46"/>
      <c r="C2" s="46"/>
      <c r="D2" s="46"/>
      <c r="E2" s="46"/>
      <c r="F2" s="46"/>
      <c r="G2" s="46"/>
    </row>
    <row r="3" spans="1:7" ht="17" customHeight="1" x14ac:dyDescent="0.2">
      <c r="A3" s="47"/>
      <c r="B3" s="47"/>
      <c r="C3" s="47"/>
      <c r="D3" s="47"/>
      <c r="E3" s="47"/>
      <c r="F3" s="47"/>
      <c r="G3" s="47"/>
    </row>
    <row r="5" spans="1:7" ht="33" thickBot="1" x14ac:dyDescent="0.25">
      <c r="A5" s="2" t="s">
        <v>0</v>
      </c>
      <c r="B5" s="2" t="s">
        <v>1</v>
      </c>
      <c r="C5" s="2" t="s">
        <v>2</v>
      </c>
      <c r="D5" s="3" t="s">
        <v>3</v>
      </c>
    </row>
    <row r="6" spans="1:7" ht="16" x14ac:dyDescent="0.2">
      <c r="A6" s="4" t="s">
        <v>32</v>
      </c>
      <c r="B6" s="4">
        <v>38</v>
      </c>
      <c r="C6" s="4">
        <v>1.94</v>
      </c>
      <c r="D6" s="5" t="s">
        <v>22</v>
      </c>
    </row>
    <row r="7" spans="1:7" ht="16" x14ac:dyDescent="0.2">
      <c r="A7" s="6" t="s">
        <v>33</v>
      </c>
      <c r="B7" s="6">
        <v>39.5</v>
      </c>
      <c r="C7" s="6">
        <v>1.91</v>
      </c>
      <c r="D7" s="5" t="s">
        <v>23</v>
      </c>
    </row>
    <row r="8" spans="1:7" ht="16" x14ac:dyDescent="0.2">
      <c r="A8" s="4" t="s">
        <v>34</v>
      </c>
      <c r="B8" s="6">
        <v>24.9</v>
      </c>
      <c r="C8" s="6">
        <v>1.91</v>
      </c>
      <c r="D8" s="5" t="s">
        <v>24</v>
      </c>
    </row>
    <row r="9" spans="1:7" ht="16" x14ac:dyDescent="0.2">
      <c r="A9" s="6" t="s">
        <v>35</v>
      </c>
      <c r="B9" s="6">
        <v>24.9</v>
      </c>
      <c r="C9" s="6">
        <v>1.9</v>
      </c>
      <c r="D9" s="5" t="s">
        <v>25</v>
      </c>
    </row>
    <row r="10" spans="1:7" ht="16" customHeight="1" x14ac:dyDescent="0.2"/>
    <row r="11" spans="1:7" ht="17" customHeight="1" x14ac:dyDescent="0.2">
      <c r="B11" s="45" t="s">
        <v>17</v>
      </c>
      <c r="C11" s="45"/>
    </row>
    <row r="12" spans="1:7" ht="15" customHeight="1" x14ac:dyDescent="0.2">
      <c r="A12" s="45" t="s">
        <v>19</v>
      </c>
      <c r="B12" s="45"/>
      <c r="C12" s="45"/>
      <c r="D12" s="45"/>
      <c r="E12" s="7"/>
      <c r="F12" s="7"/>
      <c r="G12" s="7"/>
    </row>
    <row r="27" spans="9:14" x14ac:dyDescent="0.2">
      <c r="I27"/>
      <c r="J27"/>
      <c r="K27"/>
      <c r="L27"/>
      <c r="M27"/>
      <c r="N27"/>
    </row>
    <row r="28" spans="9:14" x14ac:dyDescent="0.2">
      <c r="I28"/>
      <c r="J28"/>
      <c r="K28"/>
      <c r="L28"/>
      <c r="M28"/>
      <c r="N28"/>
    </row>
    <row r="29" spans="9:14" x14ac:dyDescent="0.2">
      <c r="I29"/>
      <c r="J29"/>
      <c r="K29"/>
      <c r="L29"/>
      <c r="M29"/>
      <c r="N29"/>
    </row>
    <row r="30" spans="9:14" x14ac:dyDescent="0.2">
      <c r="I30"/>
      <c r="J30"/>
      <c r="K30"/>
      <c r="L30"/>
      <c r="M30"/>
      <c r="N30"/>
    </row>
    <row r="31" spans="9:14" x14ac:dyDescent="0.2">
      <c r="I31"/>
      <c r="J31"/>
      <c r="K31"/>
      <c r="L31"/>
      <c r="M31"/>
      <c r="N31"/>
    </row>
    <row r="32" spans="9:14" x14ac:dyDescent="0.2">
      <c r="I32"/>
      <c r="J32"/>
      <c r="K32"/>
      <c r="L32"/>
      <c r="M32"/>
      <c r="N32"/>
    </row>
    <row r="33" spans="9:14" x14ac:dyDescent="0.2">
      <c r="I33"/>
      <c r="J33"/>
      <c r="K33"/>
      <c r="L33"/>
      <c r="M33"/>
      <c r="N33"/>
    </row>
    <row r="34" spans="9:14" x14ac:dyDescent="0.2">
      <c r="I34"/>
      <c r="J34"/>
      <c r="K34"/>
      <c r="L34"/>
      <c r="M34"/>
      <c r="N34"/>
    </row>
    <row r="35" spans="9:14" x14ac:dyDescent="0.2">
      <c r="I35"/>
      <c r="J35"/>
      <c r="K35"/>
      <c r="L35"/>
      <c r="M35"/>
      <c r="N35"/>
    </row>
    <row r="36" spans="9:14" x14ac:dyDescent="0.2">
      <c r="I36"/>
      <c r="J36"/>
      <c r="K36"/>
      <c r="L36"/>
      <c r="M36"/>
      <c r="N36"/>
    </row>
  </sheetData>
  <mergeCells count="4">
    <mergeCell ref="A1:G1"/>
    <mergeCell ref="B11:C11"/>
    <mergeCell ref="A12:D12"/>
    <mergeCell ref="A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C35B-21A7-0240-897A-433B636FA763}">
  <dimension ref="A1:H25"/>
  <sheetViews>
    <sheetView workbookViewId="0">
      <selection activeCell="E8" sqref="E8"/>
    </sheetView>
  </sheetViews>
  <sheetFormatPr baseColWidth="10" defaultRowHeight="14" x14ac:dyDescent="0.2"/>
  <cols>
    <col min="1" max="1" width="20.1640625" style="9" customWidth="1"/>
    <col min="2" max="2" width="13.6640625" style="9" customWidth="1"/>
    <col min="3" max="5" width="11.33203125" style="9" customWidth="1"/>
    <col min="6" max="6" width="11.33203125" style="8" customWidth="1"/>
    <col min="7" max="7" width="12.33203125" style="8" customWidth="1"/>
    <col min="8" max="8" width="9.1640625" style="9" customWidth="1"/>
    <col min="9" max="9" width="9" style="9" customWidth="1"/>
    <col min="10" max="10" width="10.33203125" style="9" customWidth="1"/>
    <col min="11" max="11" width="6.83203125" style="9" customWidth="1"/>
    <col min="12" max="12" width="9.83203125" style="9" customWidth="1"/>
    <col min="13" max="13" width="7.83203125" style="9" customWidth="1"/>
    <col min="14" max="16384" width="10.83203125" style="9"/>
  </cols>
  <sheetData>
    <row r="1" spans="1:8" x14ac:dyDescent="0.2">
      <c r="A1" s="48" t="s">
        <v>21</v>
      </c>
      <c r="B1" s="48"/>
      <c r="C1" s="48"/>
      <c r="D1" s="48"/>
      <c r="E1" s="48"/>
      <c r="F1" s="48"/>
      <c r="G1" s="9"/>
    </row>
    <row r="2" spans="1:8" s="13" customFormat="1" ht="31" thickBot="1" x14ac:dyDescent="0.25">
      <c r="A2" s="10" t="s">
        <v>4</v>
      </c>
      <c r="B2" s="10" t="s">
        <v>5</v>
      </c>
      <c r="C2" s="11" t="s">
        <v>44</v>
      </c>
      <c r="D2" s="11" t="s">
        <v>6</v>
      </c>
      <c r="E2" s="10" t="s">
        <v>7</v>
      </c>
      <c r="F2" s="12" t="s">
        <v>8</v>
      </c>
      <c r="G2" s="39" t="s">
        <v>16</v>
      </c>
      <c r="H2" s="14"/>
    </row>
    <row r="3" spans="1:8" s="13" customFormat="1" ht="14" customHeight="1" x14ac:dyDescent="0.2">
      <c r="A3" s="4" t="s">
        <v>32</v>
      </c>
      <c r="B3" s="4">
        <v>38</v>
      </c>
      <c r="C3" s="15">
        <f>400/B3</f>
        <v>10.526315789473685</v>
      </c>
      <c r="D3" s="15">
        <f>20-C3</f>
        <v>9.473684210526315</v>
      </c>
      <c r="E3" s="16">
        <v>5</v>
      </c>
      <c r="F3" s="5" t="s">
        <v>22</v>
      </c>
      <c r="G3" s="37">
        <v>20</v>
      </c>
    </row>
    <row r="4" spans="1:8" s="13" customFormat="1" ht="14" customHeight="1" x14ac:dyDescent="0.2">
      <c r="A4" s="6" t="s">
        <v>33</v>
      </c>
      <c r="B4" s="6">
        <v>39.5</v>
      </c>
      <c r="C4" s="15">
        <f t="shared" ref="C4:C6" si="0">400/B4</f>
        <v>10.126582278481013</v>
      </c>
      <c r="D4" s="15">
        <f t="shared" ref="D4:D6" si="1">20-C4</f>
        <v>9.8734177215189867</v>
      </c>
      <c r="E4" s="17">
        <v>5</v>
      </c>
      <c r="F4" s="5" t="s">
        <v>23</v>
      </c>
      <c r="G4" s="37">
        <v>20</v>
      </c>
    </row>
    <row r="5" spans="1:8" s="13" customFormat="1" ht="14" customHeight="1" x14ac:dyDescent="0.2">
      <c r="A5" s="4" t="s">
        <v>34</v>
      </c>
      <c r="B5" s="6">
        <v>24.9</v>
      </c>
      <c r="C5" s="15">
        <f t="shared" si="0"/>
        <v>16.064257028112451</v>
      </c>
      <c r="D5" s="15">
        <f t="shared" si="1"/>
        <v>3.9357429718875494</v>
      </c>
      <c r="E5" s="17">
        <v>5</v>
      </c>
      <c r="F5" s="5" t="s">
        <v>24</v>
      </c>
      <c r="G5" s="37">
        <v>20</v>
      </c>
      <c r="H5" s="14"/>
    </row>
    <row r="6" spans="1:8" s="13" customFormat="1" ht="14" customHeight="1" x14ac:dyDescent="0.2">
      <c r="A6" s="6" t="s">
        <v>35</v>
      </c>
      <c r="B6" s="6">
        <v>24.9</v>
      </c>
      <c r="C6" s="15">
        <f t="shared" si="0"/>
        <v>16.064257028112451</v>
      </c>
      <c r="D6" s="15">
        <f t="shared" si="1"/>
        <v>3.9357429718875494</v>
      </c>
      <c r="E6" s="17">
        <v>5</v>
      </c>
      <c r="F6" s="5" t="s">
        <v>25</v>
      </c>
      <c r="G6" s="37">
        <v>20</v>
      </c>
    </row>
    <row r="7" spans="1:8" s="13" customFormat="1" ht="14" customHeight="1" x14ac:dyDescent="0.2">
      <c r="A7" s="18"/>
      <c r="B7" s="19"/>
      <c r="C7" s="20"/>
      <c r="D7" s="20"/>
      <c r="E7" s="21"/>
      <c r="F7" s="22"/>
    </row>
    <row r="8" spans="1:8" s="13" customFormat="1" ht="14" customHeight="1" x14ac:dyDescent="0.2">
      <c r="A8" s="19"/>
      <c r="B8" s="23"/>
      <c r="C8" s="24"/>
      <c r="D8" s="20"/>
      <c r="E8" s="20"/>
      <c r="F8" s="21"/>
      <c r="G8" s="14"/>
    </row>
    <row r="9" spans="1:8" x14ac:dyDescent="0.2">
      <c r="A9" s="25"/>
      <c r="B9" s="25"/>
      <c r="C9" s="23"/>
      <c r="D9" s="26"/>
      <c r="E9" s="20"/>
      <c r="F9" s="20"/>
      <c r="G9" s="21"/>
    </row>
    <row r="10" spans="1:8" x14ac:dyDescent="0.2">
      <c r="A10" s="27"/>
      <c r="B10" s="49" t="s">
        <v>20</v>
      </c>
      <c r="C10" s="49"/>
      <c r="D10" s="13"/>
      <c r="E10" s="28"/>
      <c r="F10" s="28"/>
      <c r="G10" s="13"/>
    </row>
    <row r="11" spans="1:8" ht="16" customHeight="1" thickBot="1" x14ac:dyDescent="0.25">
      <c r="A11" s="50" t="s">
        <v>26</v>
      </c>
      <c r="B11" s="51"/>
      <c r="C11" s="51"/>
      <c r="D11" s="51"/>
      <c r="E11" s="51"/>
      <c r="F11" s="52"/>
      <c r="G11" s="29" t="s">
        <v>9</v>
      </c>
    </row>
    <row r="12" spans="1:8" ht="15" x14ac:dyDescent="0.2">
      <c r="A12" s="30" t="s">
        <v>27</v>
      </c>
      <c r="B12" s="30" t="s">
        <v>28</v>
      </c>
      <c r="C12" s="30" t="s">
        <v>29</v>
      </c>
      <c r="D12" s="30" t="s">
        <v>30</v>
      </c>
      <c r="E12" s="33" t="s">
        <v>10</v>
      </c>
      <c r="F12" s="34" t="s">
        <v>11</v>
      </c>
      <c r="G12" s="31" t="s">
        <v>36</v>
      </c>
    </row>
    <row r="13" spans="1:8" ht="15" x14ac:dyDescent="0.2">
      <c r="A13" s="30" t="s">
        <v>27</v>
      </c>
      <c r="B13" s="30" t="s">
        <v>28</v>
      </c>
      <c r="C13" s="30" t="s">
        <v>29</v>
      </c>
      <c r="D13" s="30" t="s">
        <v>30</v>
      </c>
      <c r="E13" s="33" t="s">
        <v>10</v>
      </c>
      <c r="F13" s="34" t="s">
        <v>11</v>
      </c>
      <c r="G13" s="32" t="s">
        <v>37</v>
      </c>
    </row>
    <row r="14" spans="1:8" ht="15" x14ac:dyDescent="0.2">
      <c r="A14" s="30" t="s">
        <v>27</v>
      </c>
      <c r="B14" s="30" t="s">
        <v>28</v>
      </c>
      <c r="C14" s="30" t="s">
        <v>29</v>
      </c>
      <c r="D14" s="30" t="s">
        <v>30</v>
      </c>
      <c r="E14" s="33" t="s">
        <v>10</v>
      </c>
      <c r="F14" s="34" t="s">
        <v>11</v>
      </c>
      <c r="G14" s="32" t="s">
        <v>38</v>
      </c>
    </row>
    <row r="15" spans="1:8" ht="15" x14ac:dyDescent="0.2">
      <c r="A15" s="30" t="s">
        <v>27</v>
      </c>
      <c r="B15" s="30" t="s">
        <v>28</v>
      </c>
      <c r="C15" s="30" t="s">
        <v>29</v>
      </c>
      <c r="D15" s="30" t="s">
        <v>30</v>
      </c>
      <c r="E15" s="33" t="s">
        <v>10</v>
      </c>
      <c r="F15" s="34" t="s">
        <v>11</v>
      </c>
      <c r="G15" s="38" t="s">
        <v>39</v>
      </c>
    </row>
    <row r="16" spans="1:8" ht="15" x14ac:dyDescent="0.2">
      <c r="A16" s="30" t="s">
        <v>27</v>
      </c>
      <c r="B16" s="30" t="s">
        <v>28</v>
      </c>
      <c r="C16" s="30" t="s">
        <v>29</v>
      </c>
      <c r="D16" s="30" t="s">
        <v>30</v>
      </c>
      <c r="E16" s="33" t="s">
        <v>10</v>
      </c>
      <c r="F16" s="34" t="s">
        <v>11</v>
      </c>
      <c r="G16" s="32" t="s">
        <v>40</v>
      </c>
    </row>
    <row r="17" spans="1:7" ht="15" x14ac:dyDescent="0.2">
      <c r="A17" s="30" t="s">
        <v>27</v>
      </c>
      <c r="B17" s="30" t="s">
        <v>28</v>
      </c>
      <c r="C17" s="30" t="s">
        <v>29</v>
      </c>
      <c r="D17" s="30" t="s">
        <v>30</v>
      </c>
      <c r="E17" s="33" t="s">
        <v>10</v>
      </c>
      <c r="F17" s="34" t="s">
        <v>11</v>
      </c>
      <c r="G17" s="32" t="s">
        <v>41</v>
      </c>
    </row>
    <row r="18" spans="1:7" ht="15" x14ac:dyDescent="0.2">
      <c r="A18" s="30" t="s">
        <v>27</v>
      </c>
      <c r="B18" s="30" t="s">
        <v>28</v>
      </c>
      <c r="C18" s="30" t="s">
        <v>29</v>
      </c>
      <c r="D18" s="30" t="s">
        <v>30</v>
      </c>
      <c r="E18" s="33" t="s">
        <v>10</v>
      </c>
      <c r="F18" s="34" t="s">
        <v>11</v>
      </c>
      <c r="G18" s="31" t="s">
        <v>42</v>
      </c>
    </row>
    <row r="19" spans="1:7" ht="15" x14ac:dyDescent="0.2">
      <c r="A19" s="30" t="s">
        <v>27</v>
      </c>
      <c r="B19" s="30" t="s">
        <v>28</v>
      </c>
      <c r="C19" s="30" t="s">
        <v>29</v>
      </c>
      <c r="D19" s="30" t="s">
        <v>30</v>
      </c>
      <c r="E19" s="33" t="s">
        <v>10</v>
      </c>
      <c r="F19" s="34" t="s">
        <v>11</v>
      </c>
      <c r="G19" s="35" t="s">
        <v>43</v>
      </c>
    </row>
    <row r="21" spans="1:7" ht="15" thickBot="1" x14ac:dyDescent="0.25">
      <c r="B21" s="36" t="s">
        <v>15</v>
      </c>
    </row>
    <row r="22" spans="1:7" x14ac:dyDescent="0.2">
      <c r="A22" s="31" t="s">
        <v>12</v>
      </c>
      <c r="B22" s="37">
        <v>98</v>
      </c>
    </row>
    <row r="23" spans="1:7" x14ac:dyDescent="0.2">
      <c r="A23" s="31" t="s">
        <v>13</v>
      </c>
      <c r="B23" s="31">
        <v>14</v>
      </c>
      <c r="E23" s="14"/>
      <c r="G23" s="26"/>
    </row>
    <row r="24" spans="1:7" ht="15" thickBot="1" x14ac:dyDescent="0.25">
      <c r="A24" s="31" t="s">
        <v>14</v>
      </c>
      <c r="B24" s="36">
        <v>140</v>
      </c>
      <c r="G24" s="23"/>
    </row>
    <row r="25" spans="1:7" x14ac:dyDescent="0.2">
      <c r="B25" s="37">
        <f>SUM(B22:B24)/14</f>
        <v>18</v>
      </c>
      <c r="G25" s="26"/>
    </row>
  </sheetData>
  <mergeCells count="3">
    <mergeCell ref="A1:F1"/>
    <mergeCell ref="B10:C10"/>
    <mergeCell ref="A11:F11"/>
  </mergeCells>
  <pageMargins left="0.5" right="0.5" top="0.5" bottom="0.5" header="0.5" footer="0.3"/>
  <pageSetup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1B44-4AC2-394D-A426-BAEC5B2C6B64}">
  <dimension ref="A1:K73"/>
  <sheetViews>
    <sheetView topLeftCell="A27" workbookViewId="0">
      <selection activeCell="D27" sqref="D1:K1048576"/>
    </sheetView>
  </sheetViews>
  <sheetFormatPr baseColWidth="10" defaultRowHeight="14" x14ac:dyDescent="0.2"/>
  <cols>
    <col min="1" max="5" width="10.83203125" style="40"/>
    <col min="6" max="10" width="10.83203125" style="43"/>
    <col min="11" max="16384" width="10.83203125" style="40"/>
  </cols>
  <sheetData>
    <row r="1" spans="1:11" ht="45" x14ac:dyDescent="0.2">
      <c r="A1" s="40" t="s">
        <v>45</v>
      </c>
      <c r="B1" s="40" t="s">
        <v>0</v>
      </c>
      <c r="C1" s="40" t="s">
        <v>46</v>
      </c>
      <c r="D1" s="41" t="s">
        <v>54</v>
      </c>
      <c r="E1" s="41" t="s">
        <v>55</v>
      </c>
      <c r="F1" s="42" t="s">
        <v>56</v>
      </c>
      <c r="G1" s="42" t="s">
        <v>57</v>
      </c>
      <c r="H1" s="42" t="s">
        <v>58</v>
      </c>
      <c r="I1" s="42" t="s">
        <v>59</v>
      </c>
      <c r="J1" s="42" t="s">
        <v>60</v>
      </c>
      <c r="K1" s="41" t="s">
        <v>61</v>
      </c>
    </row>
    <row r="2" spans="1:11" x14ac:dyDescent="0.2">
      <c r="A2" s="40" t="s">
        <v>47</v>
      </c>
      <c r="B2" s="40" t="s">
        <v>27</v>
      </c>
      <c r="C2" s="40">
        <v>26.988503044907802</v>
      </c>
      <c r="D2" s="40">
        <f>AVERAGE(C2:C3)</f>
        <v>26.993296007704849</v>
      </c>
      <c r="E2" s="40">
        <f>STDEV(C2:C3)</f>
        <v>6.7782729915368423E-3</v>
      </c>
      <c r="F2" s="43">
        <f>D2-D62</f>
        <v>-2.039029597483804</v>
      </c>
      <c r="G2" s="43">
        <f>F2-$F$10</f>
        <v>-0.87592236299030546</v>
      </c>
      <c r="H2" s="43">
        <f>POWER(2,-G2)</f>
        <v>1.8351810037654064</v>
      </c>
      <c r="K2" s="40" t="s">
        <v>66</v>
      </c>
    </row>
    <row r="3" spans="1:11" x14ac:dyDescent="0.2">
      <c r="A3" s="40" t="s">
        <v>47</v>
      </c>
      <c r="B3" s="40" t="s">
        <v>27</v>
      </c>
      <c r="C3" s="40">
        <v>26.9980889705019</v>
      </c>
    </row>
    <row r="4" spans="1:11" x14ac:dyDescent="0.2">
      <c r="A4" s="40" t="s">
        <v>47</v>
      </c>
      <c r="B4" s="40" t="s">
        <v>28</v>
      </c>
      <c r="C4" s="40">
        <v>26.049175257646102</v>
      </c>
      <c r="D4" s="40">
        <f t="shared" ref="D4" si="0">AVERAGE(C4:C5)</f>
        <v>26.008408294553853</v>
      </c>
      <c r="E4" s="40">
        <f t="shared" ref="E4" si="1">STDEV(C4:C5)</f>
        <v>5.7653192101824659E-2</v>
      </c>
      <c r="F4" s="43">
        <f t="shared" ref="F4" si="2">D4-D64</f>
        <v>-4.2061556174819472</v>
      </c>
      <c r="G4" s="43">
        <f t="shared" ref="G4" si="3">F4-$F$10</f>
        <v>-3.0430483829884487</v>
      </c>
      <c r="H4" s="43">
        <f t="shared" ref="H4" si="4">POWER(2,-G4)</f>
        <v>8.2423080427532671</v>
      </c>
      <c r="I4" s="43">
        <f>H4/H2</f>
        <v>4.4912779861178711</v>
      </c>
      <c r="K4" s="40" t="s">
        <v>67</v>
      </c>
    </row>
    <row r="5" spans="1:11" x14ac:dyDescent="0.2">
      <c r="A5" s="40" t="s">
        <v>47</v>
      </c>
      <c r="B5" s="40" t="s">
        <v>28</v>
      </c>
      <c r="C5" s="40">
        <v>25.9676413314616</v>
      </c>
    </row>
    <row r="6" spans="1:11" x14ac:dyDescent="0.2">
      <c r="A6" s="40" t="s">
        <v>47</v>
      </c>
      <c r="B6" s="40" t="s">
        <v>29</v>
      </c>
      <c r="C6" s="40">
        <v>27.442009802136599</v>
      </c>
      <c r="D6" s="40">
        <f t="shared" ref="D6" si="5">AVERAGE(C6:C7)</f>
        <v>27.407258929471702</v>
      </c>
      <c r="E6" s="40">
        <f t="shared" ref="E6" si="6">STDEV(C6:C7)</f>
        <v>4.9145155427001042E-2</v>
      </c>
      <c r="F6" s="43">
        <f t="shared" ref="F6" si="7">D6-D66</f>
        <v>-4.3380538193248981</v>
      </c>
      <c r="G6" s="43">
        <f t="shared" ref="G6" si="8">F6-$F$10</f>
        <v>-3.1749465848313996</v>
      </c>
      <c r="H6" s="43">
        <f t="shared" ref="H6" si="9">POWER(2,-G6)</f>
        <v>9.0313808492345888</v>
      </c>
      <c r="J6" s="43">
        <f>H6/H2</f>
        <v>4.9212480026243135</v>
      </c>
      <c r="K6" s="40" t="s">
        <v>68</v>
      </c>
    </row>
    <row r="7" spans="1:11" x14ac:dyDescent="0.2">
      <c r="A7" s="40" t="s">
        <v>47</v>
      </c>
      <c r="B7" s="40" t="s">
        <v>29</v>
      </c>
      <c r="C7" s="40">
        <v>27.372508056806801</v>
      </c>
    </row>
    <row r="8" spans="1:11" x14ac:dyDescent="0.2">
      <c r="A8" s="40" t="s">
        <v>47</v>
      </c>
      <c r="B8" s="40" t="s">
        <v>30</v>
      </c>
      <c r="C8" s="40">
        <v>29.592255469588601</v>
      </c>
      <c r="D8" s="40">
        <f t="shared" ref="D8" si="10">AVERAGE(C8:C9)</f>
        <v>29.599651296740401</v>
      </c>
      <c r="E8" s="40">
        <f t="shared" ref="E8" si="11">STDEV(C8:C9)</f>
        <v>1.0459279063043029E-2</v>
      </c>
      <c r="F8" s="43">
        <f t="shared" ref="F8" si="12">D8-D68</f>
        <v>-2.4926250043694473</v>
      </c>
      <c r="G8" s="43">
        <f t="shared" ref="G8" si="13">F8-$F$10</f>
        <v>-1.3295177698759488</v>
      </c>
      <c r="H8" s="43">
        <f t="shared" ref="H8" si="14">POWER(2,-G8)</f>
        <v>2.5131865598122944</v>
      </c>
      <c r="I8" s="43">
        <f>H8/H6</f>
        <v>0.27827268075238876</v>
      </c>
      <c r="J8" s="43">
        <f>H8/H4</f>
        <v>0.30491296209463042</v>
      </c>
      <c r="K8" s="40" t="s">
        <v>69</v>
      </c>
    </row>
    <row r="9" spans="1:11" x14ac:dyDescent="0.2">
      <c r="A9" s="40" t="s">
        <v>47</v>
      </c>
      <c r="B9" s="40" t="s">
        <v>30</v>
      </c>
      <c r="C9" s="40">
        <v>29.607047123892201</v>
      </c>
    </row>
    <row r="10" spans="1:11" x14ac:dyDescent="0.2">
      <c r="A10" s="40" t="s">
        <v>47</v>
      </c>
      <c r="B10" s="40" t="s">
        <v>10</v>
      </c>
      <c r="C10" s="40">
        <v>25.701029848286101</v>
      </c>
      <c r="D10" s="40">
        <f t="shared" ref="D10" si="15">AVERAGE(C10:C11)</f>
        <v>25.7698333551802</v>
      </c>
      <c r="E10" s="40">
        <f t="shared" ref="E10" si="16">STDEV(C10:C11)</f>
        <v>9.7302852588465674E-2</v>
      </c>
      <c r="F10" s="43">
        <f t="shared" ref="F10" si="17">D10-D70</f>
        <v>-1.1631072344934985</v>
      </c>
    </row>
    <row r="11" spans="1:11" x14ac:dyDescent="0.2">
      <c r="A11" s="40" t="s">
        <v>47</v>
      </c>
      <c r="B11" s="40" t="s">
        <v>10</v>
      </c>
      <c r="C11" s="40">
        <v>25.838636862074299</v>
      </c>
    </row>
    <row r="12" spans="1:11" x14ac:dyDescent="0.2">
      <c r="A12" s="40" t="s">
        <v>47</v>
      </c>
      <c r="B12" s="40" t="s">
        <v>11</v>
      </c>
    </row>
    <row r="13" spans="1:11" x14ac:dyDescent="0.2">
      <c r="A13" s="40" t="s">
        <v>47</v>
      </c>
      <c r="B13" s="40" t="s">
        <v>11</v>
      </c>
    </row>
    <row r="14" spans="1:11" x14ac:dyDescent="0.2">
      <c r="A14" s="40" t="s">
        <v>48</v>
      </c>
      <c r="B14" s="40" t="s">
        <v>27</v>
      </c>
      <c r="C14" s="40">
        <v>25.604072823276098</v>
      </c>
      <c r="D14" s="40">
        <f>AVERAGE(C14:C15)</f>
        <v>25.588334999321347</v>
      </c>
      <c r="E14" s="40">
        <f>STDEV(C14:C15)</f>
        <v>2.2256644079046824E-2</v>
      </c>
      <c r="F14" s="43">
        <f>D14-D62</f>
        <v>-3.443990605867306</v>
      </c>
      <c r="G14" s="43">
        <f>F14-$F$22</f>
        <v>2.0370574981406406</v>
      </c>
      <c r="H14" s="43">
        <f>POWER(2,-G14)</f>
        <v>0.24366019653165313</v>
      </c>
      <c r="K14" s="40" t="s">
        <v>62</v>
      </c>
    </row>
    <row r="15" spans="1:11" x14ac:dyDescent="0.2">
      <c r="A15" s="40" t="s">
        <v>48</v>
      </c>
      <c r="B15" s="40" t="s">
        <v>27</v>
      </c>
      <c r="C15" s="40">
        <v>25.572597175366599</v>
      </c>
    </row>
    <row r="16" spans="1:11" x14ac:dyDescent="0.2">
      <c r="A16" s="40" t="s">
        <v>48</v>
      </c>
      <c r="B16" s="40" t="s">
        <v>28</v>
      </c>
      <c r="C16" s="40">
        <v>26.317388323138101</v>
      </c>
      <c r="D16" s="40">
        <f t="shared" ref="D16" si="18">AVERAGE(C16:C17)</f>
        <v>26.357231866337003</v>
      </c>
      <c r="E16" s="40">
        <f t="shared" ref="E16" si="19">STDEV(C16:C17)</f>
        <v>5.6347279164883204E-2</v>
      </c>
      <c r="F16" s="43">
        <f t="shared" ref="F16" si="20">D16-D64</f>
        <v>-3.8573320456987972</v>
      </c>
      <c r="G16" s="43">
        <f t="shared" ref="G16" si="21">F16-$F$22</f>
        <v>1.6237160583091494</v>
      </c>
      <c r="H16" s="43">
        <f t="shared" ref="H16" si="22">POWER(2,-G16)</f>
        <v>0.32449855110784587</v>
      </c>
      <c r="I16" s="43">
        <f>H16/H14</f>
        <v>1.3317667625934599</v>
      </c>
      <c r="K16" s="40" t="s">
        <v>63</v>
      </c>
    </row>
    <row r="17" spans="1:11" x14ac:dyDescent="0.2">
      <c r="A17" s="40" t="s">
        <v>48</v>
      </c>
      <c r="B17" s="40" t="s">
        <v>28</v>
      </c>
      <c r="C17" s="40">
        <v>26.397075409535901</v>
      </c>
    </row>
    <row r="18" spans="1:11" x14ac:dyDescent="0.2">
      <c r="A18" s="40" t="s">
        <v>48</v>
      </c>
      <c r="B18" s="40" t="s">
        <v>29</v>
      </c>
      <c r="C18" s="40">
        <v>23.860528283027801</v>
      </c>
      <c r="D18" s="40">
        <f t="shared" ref="D18" si="23">AVERAGE(C18:C19)</f>
        <v>23.850420495175751</v>
      </c>
      <c r="E18" s="40">
        <f t="shared" ref="E18" si="24">STDEV(C18:C19)</f>
        <v>1.4294570665958998E-2</v>
      </c>
      <c r="F18" s="43">
        <f t="shared" ref="F18" si="25">D18-D66</f>
        <v>-7.8948922536208492</v>
      </c>
      <c r="G18" s="43">
        <f t="shared" ref="G18" si="26">F18-$F$22</f>
        <v>-2.4138441496129026</v>
      </c>
      <c r="H18" s="43">
        <f t="shared" ref="H18" si="27">POWER(2,-G18)</f>
        <v>5.3289236002768625</v>
      </c>
      <c r="J18" s="43">
        <f>H18/H14</f>
        <v>21.870308224858544</v>
      </c>
      <c r="K18" s="40" t="s">
        <v>64</v>
      </c>
    </row>
    <row r="19" spans="1:11" x14ac:dyDescent="0.2">
      <c r="A19" s="40" t="s">
        <v>48</v>
      </c>
      <c r="B19" s="40" t="s">
        <v>29</v>
      </c>
      <c r="C19" s="40">
        <v>23.840312707323701</v>
      </c>
    </row>
    <row r="20" spans="1:11" x14ac:dyDescent="0.2">
      <c r="A20" s="40" t="s">
        <v>48</v>
      </c>
      <c r="B20" s="40" t="s">
        <v>30</v>
      </c>
      <c r="C20" s="40">
        <v>25.631045129922502</v>
      </c>
      <c r="D20" s="40">
        <f t="shared" ref="D20" si="28">AVERAGE(C20:C21)</f>
        <v>25.609313391922651</v>
      </c>
      <c r="E20" s="40">
        <f t="shared" ref="E20" si="29">STDEV(C20:C21)</f>
        <v>3.0733318613327346E-2</v>
      </c>
      <c r="F20" s="43">
        <f t="shared" ref="F20" si="30">D20-D68</f>
        <v>-6.4829629091871972</v>
      </c>
      <c r="G20" s="43">
        <f t="shared" ref="G20" si="31">F20-$F$22</f>
        <v>-1.0019148051792506</v>
      </c>
      <c r="H20" s="43">
        <f t="shared" ref="H20" si="32">POWER(2,-G20)</f>
        <v>2.0026562459730664</v>
      </c>
      <c r="I20" s="43">
        <f>H20/H18</f>
        <v>0.37580877419016084</v>
      </c>
      <c r="J20" s="43">
        <f>H20/H16</f>
        <v>6.1715414110046094</v>
      </c>
      <c r="K20" s="40" t="s">
        <v>65</v>
      </c>
    </row>
    <row r="21" spans="1:11" x14ac:dyDescent="0.2">
      <c r="A21" s="40" t="s">
        <v>48</v>
      </c>
      <c r="B21" s="40" t="s">
        <v>30</v>
      </c>
      <c r="C21" s="40">
        <v>25.5875816539228</v>
      </c>
    </row>
    <row r="22" spans="1:11" x14ac:dyDescent="0.2">
      <c r="A22" s="40" t="s">
        <v>48</v>
      </c>
      <c r="B22" s="40" t="s">
        <v>10</v>
      </c>
      <c r="C22" s="40">
        <v>21.4718216812959</v>
      </c>
      <c r="D22" s="40">
        <f t="shared" ref="D22" si="33">AVERAGE(C22:C23)</f>
        <v>21.451892485665752</v>
      </c>
      <c r="E22" s="40">
        <f t="shared" ref="E22" si="34">STDEV(C22:C23)</f>
        <v>2.8184138747344354E-2</v>
      </c>
      <c r="F22" s="43">
        <f t="shared" ref="F22" si="35">D22-D70</f>
        <v>-5.4810481040079466</v>
      </c>
    </row>
    <row r="23" spans="1:11" x14ac:dyDescent="0.2">
      <c r="A23" s="40" t="s">
        <v>48</v>
      </c>
      <c r="B23" s="40" t="s">
        <v>10</v>
      </c>
      <c r="C23" s="40">
        <v>21.431963290035601</v>
      </c>
    </row>
    <row r="24" spans="1:11" x14ac:dyDescent="0.2">
      <c r="A24" s="40" t="s">
        <v>48</v>
      </c>
      <c r="B24" s="40" t="s">
        <v>11</v>
      </c>
      <c r="C24" s="40">
        <v>38.830794893864301</v>
      </c>
    </row>
    <row r="25" spans="1:11" x14ac:dyDescent="0.2">
      <c r="A25" s="40" t="s">
        <v>48</v>
      </c>
      <c r="B25" s="40" t="s">
        <v>11</v>
      </c>
    </row>
    <row r="26" spans="1:11" x14ac:dyDescent="0.2">
      <c r="A26" s="40" t="s">
        <v>49</v>
      </c>
      <c r="B26" s="40" t="s">
        <v>27</v>
      </c>
      <c r="C26" s="40">
        <v>25.620035425574699</v>
      </c>
      <c r="D26" s="40">
        <f>AVERAGE(C26:C27)</f>
        <v>25.730599012947351</v>
      </c>
      <c r="E26" s="40">
        <f>STDEV(C26:C27)</f>
        <v>0.15636052476702561</v>
      </c>
      <c r="F26" s="43">
        <f>D26-D62</f>
        <v>-3.3017265922413017</v>
      </c>
      <c r="G26" s="43">
        <f>F26-$F$34</f>
        <v>-1.0110054697690529</v>
      </c>
      <c r="H26" s="43">
        <f>POWER(2,-G26)</f>
        <v>2.0153151615817331</v>
      </c>
      <c r="K26" s="40" t="s">
        <v>62</v>
      </c>
    </row>
    <row r="27" spans="1:11" x14ac:dyDescent="0.2">
      <c r="A27" s="40" t="s">
        <v>49</v>
      </c>
      <c r="B27" s="40" t="s">
        <v>27</v>
      </c>
      <c r="C27" s="40">
        <v>25.841162600320001</v>
      </c>
    </row>
    <row r="28" spans="1:11" x14ac:dyDescent="0.2">
      <c r="A28" s="40" t="s">
        <v>49</v>
      </c>
      <c r="B28" s="40" t="s">
        <v>28</v>
      </c>
      <c r="C28" s="40">
        <v>26.344825319687999</v>
      </c>
      <c r="D28" s="40">
        <f t="shared" ref="D28" si="36">AVERAGE(C28:C29)</f>
        <v>26.363352566734498</v>
      </c>
      <c r="E28" s="40">
        <f t="shared" ref="E28" si="37">STDEV(C28:C29)</f>
        <v>2.6201484046598889E-2</v>
      </c>
      <c r="F28" s="43">
        <f t="shared" ref="F28" si="38">D28-D64</f>
        <v>-3.8512113453013015</v>
      </c>
      <c r="G28" s="43">
        <f t="shared" ref="G28" si="39">F28-$F$34</f>
        <v>-1.5604902228290527</v>
      </c>
      <c r="H28" s="43">
        <f t="shared" ref="H28" si="40">POWER(2,-G28)</f>
        <v>2.9495405080750325</v>
      </c>
      <c r="I28" s="43">
        <f>H28/H26</f>
        <v>1.4635629028663024</v>
      </c>
      <c r="K28" s="40" t="s">
        <v>63</v>
      </c>
    </row>
    <row r="29" spans="1:11" x14ac:dyDescent="0.2">
      <c r="A29" s="40" t="s">
        <v>49</v>
      </c>
      <c r="B29" s="40" t="s">
        <v>28</v>
      </c>
      <c r="C29" s="40">
        <v>26.381879813781001</v>
      </c>
    </row>
    <row r="30" spans="1:11" x14ac:dyDescent="0.2">
      <c r="A30" s="40" t="s">
        <v>49</v>
      </c>
      <c r="B30" s="40" t="s">
        <v>29</v>
      </c>
      <c r="C30" s="40">
        <v>28.742057698492101</v>
      </c>
      <c r="D30" s="40">
        <f t="shared" ref="D30" si="41">AVERAGE(C30:C31)</f>
        <v>28.751823823466701</v>
      </c>
      <c r="E30" s="40">
        <f t="shared" ref="E30" si="42">STDEV(C30:C31)</f>
        <v>1.3811386390910467E-2</v>
      </c>
      <c r="F30" s="43">
        <f t="shared" ref="F30" si="43">D30-D66</f>
        <v>-2.9934889253298991</v>
      </c>
      <c r="G30" s="43">
        <f t="shared" ref="G30" si="44">F30-$F$34</f>
        <v>-0.70276780285765028</v>
      </c>
      <c r="H30" s="43">
        <f t="shared" ref="H30" si="45">POWER(2,-G30)</f>
        <v>1.627624388130845</v>
      </c>
      <c r="J30" s="43">
        <f>H30/H26</f>
        <v>0.80762771955399448</v>
      </c>
      <c r="K30" s="40" t="s">
        <v>64</v>
      </c>
    </row>
    <row r="31" spans="1:11" x14ac:dyDescent="0.2">
      <c r="A31" s="40" t="s">
        <v>49</v>
      </c>
      <c r="B31" s="40" t="s">
        <v>29</v>
      </c>
      <c r="C31" s="40">
        <v>28.761589948441301</v>
      </c>
    </row>
    <row r="32" spans="1:11" x14ac:dyDescent="0.2">
      <c r="A32" s="40" t="s">
        <v>49</v>
      </c>
      <c r="B32" s="40" t="s">
        <v>30</v>
      </c>
      <c r="C32" s="40">
        <v>29.003526365270101</v>
      </c>
      <c r="D32" s="40">
        <f t="shared" ref="D32" si="46">AVERAGE(C32:C33)</f>
        <v>29.0289281844674</v>
      </c>
      <c r="E32" s="40">
        <f t="shared" ref="E32" si="47">STDEV(C32:C33)</f>
        <v>3.5923597217769339E-2</v>
      </c>
      <c r="F32" s="43">
        <f t="shared" ref="F32" si="48">D32-D68</f>
        <v>-3.0633481166424481</v>
      </c>
      <c r="G32" s="43">
        <f t="shared" ref="G32" si="49">F32-$F$34</f>
        <v>-0.77262699417019931</v>
      </c>
      <c r="H32" s="43">
        <f t="shared" ref="H32" si="50">POWER(2,-G32)</f>
        <v>1.7083777271337242</v>
      </c>
      <c r="I32" s="43">
        <f>H32/H30</f>
        <v>1.0496142350727589</v>
      </c>
      <c r="J32" s="43">
        <f>H32/H28</f>
        <v>0.57920131032499966</v>
      </c>
      <c r="K32" s="40" t="s">
        <v>65</v>
      </c>
    </row>
    <row r="33" spans="1:11" x14ac:dyDescent="0.2">
      <c r="A33" s="40" t="s">
        <v>49</v>
      </c>
      <c r="B33" s="40" t="s">
        <v>30</v>
      </c>
      <c r="C33" s="40">
        <v>29.054330003664699</v>
      </c>
    </row>
    <row r="34" spans="1:11" x14ac:dyDescent="0.2">
      <c r="A34" s="40" t="s">
        <v>49</v>
      </c>
      <c r="B34" s="40" t="s">
        <v>10</v>
      </c>
      <c r="C34" s="40">
        <v>24.600404118236401</v>
      </c>
      <c r="D34" s="40">
        <f t="shared" ref="D34" si="51">AVERAGE(C34:C35)</f>
        <v>24.64221946720145</v>
      </c>
      <c r="E34" s="40">
        <f t="shared" ref="E34" si="52">STDEV(C34:C35)</f>
        <v>5.9135833621735454E-2</v>
      </c>
      <c r="F34" s="43">
        <f t="shared" ref="F34" si="53">D34-D70</f>
        <v>-2.2907211224722488</v>
      </c>
    </row>
    <row r="35" spans="1:11" x14ac:dyDescent="0.2">
      <c r="A35" s="40" t="s">
        <v>49</v>
      </c>
      <c r="B35" s="40" t="s">
        <v>10</v>
      </c>
      <c r="C35" s="40">
        <v>24.684034816166498</v>
      </c>
    </row>
    <row r="36" spans="1:11" x14ac:dyDescent="0.2">
      <c r="A36" s="40" t="s">
        <v>49</v>
      </c>
      <c r="B36" s="40" t="s">
        <v>11</v>
      </c>
    </row>
    <row r="37" spans="1:11" x14ac:dyDescent="0.2">
      <c r="A37" s="40" t="s">
        <v>49</v>
      </c>
      <c r="B37" s="40" t="s">
        <v>11</v>
      </c>
    </row>
    <row r="38" spans="1:11" x14ac:dyDescent="0.2">
      <c r="A38" s="40" t="s">
        <v>50</v>
      </c>
      <c r="B38" s="40" t="s">
        <v>27</v>
      </c>
      <c r="C38" s="40">
        <v>22.1332590236503</v>
      </c>
      <c r="D38" s="40">
        <f>AVERAGE(C38:C39)</f>
        <v>22.205140252829651</v>
      </c>
      <c r="E38" s="40">
        <f>STDEV(C38:C39)</f>
        <v>0.1016554091854861</v>
      </c>
      <c r="F38" s="43">
        <f>D38-D62</f>
        <v>-6.8271853523590025</v>
      </c>
      <c r="G38" s="43">
        <f>F38-$F$46</f>
        <v>-0.78855353356590285</v>
      </c>
      <c r="H38" s="43">
        <f>POWER(2,-G38)</f>
        <v>1.7273417368994992</v>
      </c>
      <c r="K38" s="40" t="s">
        <v>62</v>
      </c>
    </row>
    <row r="39" spans="1:11" x14ac:dyDescent="0.2">
      <c r="A39" s="40" t="s">
        <v>50</v>
      </c>
      <c r="B39" s="40" t="s">
        <v>27</v>
      </c>
      <c r="C39" s="40">
        <v>22.277021482009001</v>
      </c>
    </row>
    <row r="40" spans="1:11" x14ac:dyDescent="0.2">
      <c r="A40" s="40" t="s">
        <v>50</v>
      </c>
      <c r="B40" s="40" t="s">
        <v>28</v>
      </c>
      <c r="C40" s="40">
        <v>22.5642361632102</v>
      </c>
      <c r="D40" s="40">
        <f t="shared" ref="D40" si="54">AVERAGE(C40:C41)</f>
        <v>22.570362272630199</v>
      </c>
      <c r="E40" s="40">
        <f t="shared" ref="E40" si="55">STDEV(C40:C41)</f>
        <v>8.6636270263459256E-3</v>
      </c>
      <c r="F40" s="43">
        <f t="shared" ref="F40" si="56">D40-D64</f>
        <v>-7.6442016394056012</v>
      </c>
      <c r="G40" s="43">
        <f t="shared" ref="G40" si="57">F40-$F$46</f>
        <v>-1.6055698206125015</v>
      </c>
      <c r="H40" s="43">
        <f t="shared" ref="H40" si="58">POWER(2,-G40)</f>
        <v>3.0431592243778218</v>
      </c>
      <c r="I40" s="43">
        <f>H40/H38</f>
        <v>1.7617586371994669</v>
      </c>
      <c r="K40" s="40" t="s">
        <v>63</v>
      </c>
    </row>
    <row r="41" spans="1:11" x14ac:dyDescent="0.2">
      <c r="A41" s="40" t="s">
        <v>50</v>
      </c>
      <c r="B41" s="40" t="s">
        <v>28</v>
      </c>
      <c r="C41" s="40">
        <v>22.576488382050201</v>
      </c>
    </row>
    <row r="42" spans="1:11" x14ac:dyDescent="0.2">
      <c r="A42" s="40" t="s">
        <v>50</v>
      </c>
      <c r="B42" s="40" t="s">
        <v>29</v>
      </c>
      <c r="C42" s="40">
        <v>22.846822916737199</v>
      </c>
      <c r="D42" s="40">
        <f t="shared" ref="D42" si="59">AVERAGE(C42:C43)</f>
        <v>22.825206548059349</v>
      </c>
      <c r="E42" s="40">
        <f t="shared" ref="E42" si="60">STDEV(C42:C43)</f>
        <v>3.0570161753471017E-2</v>
      </c>
      <c r="F42" s="43">
        <f t="shared" ref="F42" si="61">D42-D66</f>
        <v>-8.9201062007372514</v>
      </c>
      <c r="G42" s="43">
        <f t="shared" ref="G42" si="62">F42-$F$46</f>
        <v>-2.8814743819441517</v>
      </c>
      <c r="H42" s="43">
        <f t="shared" ref="H42" si="63">POWER(2,-G42)</f>
        <v>7.3690282374389593</v>
      </c>
      <c r="J42" s="43">
        <f>H42/H38</f>
        <v>4.26610906227857</v>
      </c>
      <c r="K42" s="40" t="s">
        <v>64</v>
      </c>
    </row>
    <row r="43" spans="1:11" x14ac:dyDescent="0.2">
      <c r="A43" s="40" t="s">
        <v>50</v>
      </c>
      <c r="B43" s="40" t="s">
        <v>29</v>
      </c>
      <c r="C43" s="40">
        <v>22.803590179381501</v>
      </c>
    </row>
    <row r="44" spans="1:11" x14ac:dyDescent="0.2">
      <c r="A44" s="40" t="s">
        <v>50</v>
      </c>
      <c r="B44" s="40" t="s">
        <v>30</v>
      </c>
      <c r="C44" s="40">
        <v>23.892771466250299</v>
      </c>
      <c r="D44" s="40">
        <f t="shared" ref="D44" si="64">AVERAGE(C44:C45)</f>
        <v>23.942417954546052</v>
      </c>
      <c r="E44" s="40">
        <f t="shared" ref="E44" si="65">STDEV(C44:C45)</f>
        <v>7.0210737072048848E-2</v>
      </c>
      <c r="F44" s="43">
        <f t="shared" ref="F44" si="66">D44-D68</f>
        <v>-8.1498583465637964</v>
      </c>
      <c r="G44" s="43">
        <f t="shared" ref="G44" si="67">F44-$F$46</f>
        <v>-2.1112265277706967</v>
      </c>
      <c r="H44" s="43">
        <f t="shared" ref="H44" si="68">POWER(2,-G44)</f>
        <v>4.3205845916742556</v>
      </c>
      <c r="I44" s="43">
        <f>H44/H42</f>
        <v>0.58631673708660348</v>
      </c>
      <c r="J44" s="43">
        <f>H44/H40</f>
        <v>1.4197694806973518</v>
      </c>
      <c r="K44" s="40" t="s">
        <v>65</v>
      </c>
    </row>
    <row r="45" spans="1:11" x14ac:dyDescent="0.2">
      <c r="A45" s="40" t="s">
        <v>50</v>
      </c>
      <c r="B45" s="40" t="s">
        <v>30</v>
      </c>
      <c r="C45" s="40">
        <v>23.992064442841802</v>
      </c>
    </row>
    <row r="46" spans="1:11" x14ac:dyDescent="0.2">
      <c r="A46" s="40" t="s">
        <v>50</v>
      </c>
      <c r="B46" s="40" t="s">
        <v>10</v>
      </c>
      <c r="C46" s="40">
        <v>20.8850141856596</v>
      </c>
      <c r="D46" s="40">
        <f t="shared" ref="D46" si="69">AVERAGE(C46:C47)</f>
        <v>20.894308770880599</v>
      </c>
      <c r="E46" s="40">
        <f t="shared" ref="E46" si="70">STDEV(C46:C47)</f>
        <v>1.3144528476169814E-2</v>
      </c>
      <c r="F46" s="43">
        <f t="shared" ref="F46" si="71">D46-D70</f>
        <v>-6.0386318187930996</v>
      </c>
    </row>
    <row r="47" spans="1:11" x14ac:dyDescent="0.2">
      <c r="A47" s="40" t="s">
        <v>50</v>
      </c>
      <c r="B47" s="40" t="s">
        <v>10</v>
      </c>
      <c r="C47" s="40">
        <v>20.903603356101598</v>
      </c>
    </row>
    <row r="48" spans="1:11" x14ac:dyDescent="0.2">
      <c r="A48" s="40" t="s">
        <v>50</v>
      </c>
      <c r="B48" s="40" t="s">
        <v>11</v>
      </c>
    </row>
    <row r="49" spans="1:11" x14ac:dyDescent="0.2">
      <c r="A49" s="40" t="s">
        <v>50</v>
      </c>
      <c r="B49" s="40" t="s">
        <v>11</v>
      </c>
    </row>
    <row r="50" spans="1:11" x14ac:dyDescent="0.2">
      <c r="A50" s="40" t="s">
        <v>51</v>
      </c>
      <c r="B50" s="40" t="s">
        <v>27</v>
      </c>
      <c r="C50" s="40">
        <v>26.030293686554899</v>
      </c>
      <c r="D50" s="40">
        <f>AVERAGE(C50:C51)</f>
        <v>26.096064131861951</v>
      </c>
      <c r="E50" s="40">
        <f>STDEV(C50:C51)</f>
        <v>9.3013455756548624E-2</v>
      </c>
      <c r="F50" s="43">
        <f>D50-D62</f>
        <v>-2.9362614733267023</v>
      </c>
      <c r="G50" s="43">
        <f>F50-$F$58</f>
        <v>-0.39431523650225486</v>
      </c>
      <c r="H50" s="43">
        <f>POWER(2,-G50)</f>
        <v>1.3143187813859585</v>
      </c>
      <c r="K50" s="40" t="s">
        <v>62</v>
      </c>
    </row>
    <row r="51" spans="1:11" x14ac:dyDescent="0.2">
      <c r="A51" s="40" t="s">
        <v>51</v>
      </c>
      <c r="B51" s="40" t="s">
        <v>27</v>
      </c>
      <c r="C51" s="40">
        <v>26.161834577169</v>
      </c>
    </row>
    <row r="52" spans="1:11" x14ac:dyDescent="0.2">
      <c r="A52" s="40" t="s">
        <v>51</v>
      </c>
      <c r="B52" s="40" t="s">
        <v>28</v>
      </c>
      <c r="C52" s="40">
        <v>27.113025823377399</v>
      </c>
      <c r="D52" s="40">
        <f t="shared" ref="D52" si="72">AVERAGE(C52:C53)</f>
        <v>27.08991968035005</v>
      </c>
      <c r="E52" s="40">
        <f t="shared" ref="E52" si="73">STDEV(C52:C53)</f>
        <v>3.2677020843408747E-2</v>
      </c>
      <c r="F52" s="43">
        <f t="shared" ref="F52" si="74">D52-D64</f>
        <v>-3.1246442316857497</v>
      </c>
      <c r="G52" s="43">
        <f t="shared" ref="G52" si="75">F52-$F$58</f>
        <v>-0.58269799486130225</v>
      </c>
      <c r="H52" s="43">
        <f t="shared" ref="H52" si="76">POWER(2,-G52)</f>
        <v>1.4976473930729315</v>
      </c>
      <c r="I52" s="43">
        <f>H52/H50</f>
        <v>1.1394856516420253</v>
      </c>
      <c r="K52" s="40" t="s">
        <v>63</v>
      </c>
    </row>
    <row r="53" spans="1:11" x14ac:dyDescent="0.2">
      <c r="A53" s="40" t="s">
        <v>51</v>
      </c>
      <c r="B53" s="40" t="s">
        <v>28</v>
      </c>
      <c r="C53" s="40">
        <v>27.066813537322702</v>
      </c>
    </row>
    <row r="54" spans="1:11" x14ac:dyDescent="0.2">
      <c r="A54" s="40" t="s">
        <v>51</v>
      </c>
      <c r="B54" s="40" t="s">
        <v>29</v>
      </c>
      <c r="C54" s="40">
        <v>27.2178659897884</v>
      </c>
      <c r="D54" s="40">
        <f t="shared" ref="D54" si="77">AVERAGE(C54:C55)</f>
        <v>27.191757730548602</v>
      </c>
      <c r="E54" s="40">
        <f t="shared" ref="E54" si="78">STDEV(C54:C55)</f>
        <v>3.692265430687796E-2</v>
      </c>
      <c r="F54" s="43">
        <f t="shared" ref="F54" si="79">D54-D66</f>
        <v>-4.553555018247998</v>
      </c>
      <c r="G54" s="43">
        <f t="shared" ref="G54" si="80">F54-$F$58</f>
        <v>-2.0116087814235506</v>
      </c>
      <c r="H54" s="43">
        <f t="shared" ref="H54" si="81">POWER(2,-G54)</f>
        <v>4.032316219839557</v>
      </c>
      <c r="J54" s="43">
        <f>H54/H50</f>
        <v>3.0679894991589869</v>
      </c>
      <c r="K54" s="40" t="s">
        <v>64</v>
      </c>
    </row>
    <row r="55" spans="1:11" x14ac:dyDescent="0.2">
      <c r="A55" s="40" t="s">
        <v>51</v>
      </c>
      <c r="B55" s="40" t="s">
        <v>29</v>
      </c>
      <c r="C55" s="40">
        <v>27.1656494713088</v>
      </c>
    </row>
    <row r="56" spans="1:11" x14ac:dyDescent="0.2">
      <c r="A56" s="40" t="s">
        <v>51</v>
      </c>
      <c r="B56" s="40" t="s">
        <v>30</v>
      </c>
      <c r="C56" s="40">
        <v>27.2419957410427</v>
      </c>
      <c r="D56" s="40">
        <f t="shared" ref="D56" si="82">AVERAGE(C56:C57)</f>
        <v>27.21496996329655</v>
      </c>
      <c r="E56" s="40">
        <f t="shared" ref="E56" si="83">STDEV(C56:C57)</f>
        <v>3.8220221422286628E-2</v>
      </c>
      <c r="F56" s="43">
        <f t="shared" ref="F56" si="84">D56-D68</f>
        <v>-4.8773063378132981</v>
      </c>
      <c r="G56" s="43">
        <f t="shared" ref="G56" si="85">F56-$F$58</f>
        <v>-2.3353601009888507</v>
      </c>
      <c r="H56" s="43">
        <f t="shared" ref="H56" si="86">POWER(2,-G56)</f>
        <v>5.0467691667763876</v>
      </c>
      <c r="I56" s="43">
        <f>H56/H54</f>
        <v>1.2515807024125689</v>
      </c>
      <c r="J56" s="43">
        <f>H56/H52</f>
        <v>3.3697979845718087</v>
      </c>
      <c r="K56" s="40" t="s">
        <v>65</v>
      </c>
    </row>
    <row r="57" spans="1:11" x14ac:dyDescent="0.2">
      <c r="A57" s="40" t="s">
        <v>51</v>
      </c>
      <c r="B57" s="40" t="s">
        <v>30</v>
      </c>
      <c r="C57" s="40">
        <v>27.1879441855504</v>
      </c>
    </row>
    <row r="58" spans="1:11" x14ac:dyDescent="0.2">
      <c r="A58" s="40" t="s">
        <v>51</v>
      </c>
      <c r="B58" s="40" t="s">
        <v>10</v>
      </c>
      <c r="C58" s="40">
        <v>24.389266497229102</v>
      </c>
      <c r="D58" s="40">
        <f t="shared" ref="D58" si="87">AVERAGE(C58:C59)</f>
        <v>24.390994352849251</v>
      </c>
      <c r="E58" s="40">
        <f t="shared" ref="E58" si="88">STDEV(C58:C59)</f>
        <v>2.4435568518382158E-3</v>
      </c>
      <c r="F58" s="43">
        <f t="shared" ref="F58" si="89">D58-D70</f>
        <v>-2.5419462368244474</v>
      </c>
    </row>
    <row r="59" spans="1:11" x14ac:dyDescent="0.2">
      <c r="A59" s="40" t="s">
        <v>51</v>
      </c>
      <c r="B59" s="40" t="s">
        <v>10</v>
      </c>
      <c r="C59" s="40">
        <v>24.392722208469401</v>
      </c>
    </row>
    <row r="60" spans="1:11" x14ac:dyDescent="0.2">
      <c r="A60" s="40" t="s">
        <v>51</v>
      </c>
      <c r="B60" s="40" t="s">
        <v>11</v>
      </c>
    </row>
    <row r="61" spans="1:11" x14ac:dyDescent="0.2">
      <c r="A61" s="40" t="s">
        <v>51</v>
      </c>
      <c r="B61" s="40" t="s">
        <v>11</v>
      </c>
      <c r="C61" s="40">
        <v>37.758880224599203</v>
      </c>
    </row>
    <row r="62" spans="1:11" x14ac:dyDescent="0.2">
      <c r="A62" s="40" t="s">
        <v>52</v>
      </c>
      <c r="B62" s="40" t="s">
        <v>27</v>
      </c>
      <c r="C62" s="40">
        <v>29.022128245182301</v>
      </c>
      <c r="D62" s="40">
        <f>AVERAGE(C62:C63)</f>
        <v>29.032325605188653</v>
      </c>
      <c r="E62" s="40">
        <f>STDEV(C62:C63)</f>
        <v>1.4421244821380954E-2</v>
      </c>
      <c r="F62" s="43">
        <f>AVERAGE(C62:C69)</f>
        <v>30.771119641782725</v>
      </c>
      <c r="G62" s="43">
        <f>STDEV(C62:C69)</f>
        <v>1.3142070940519965</v>
      </c>
    </row>
    <row r="63" spans="1:11" x14ac:dyDescent="0.2">
      <c r="A63" s="40" t="s">
        <v>52</v>
      </c>
      <c r="B63" s="40" t="s">
        <v>27</v>
      </c>
      <c r="C63" s="40">
        <v>29.042522965195001</v>
      </c>
    </row>
    <row r="64" spans="1:11" x14ac:dyDescent="0.2">
      <c r="A64" s="40" t="s">
        <v>52</v>
      </c>
      <c r="B64" s="40" t="s">
        <v>28</v>
      </c>
      <c r="C64" s="40">
        <v>30.290833383420299</v>
      </c>
      <c r="D64" s="40">
        <f t="shared" ref="D64" si="90">AVERAGE(C64:C65)</f>
        <v>30.2145639120358</v>
      </c>
      <c r="E64" s="40">
        <f t="shared" ref="E64" si="91">STDEV(C64:C65)</f>
        <v>0.10786132082698566</v>
      </c>
    </row>
    <row r="65" spans="1:5" x14ac:dyDescent="0.2">
      <c r="A65" s="40" t="s">
        <v>52</v>
      </c>
      <c r="B65" s="40" t="s">
        <v>28</v>
      </c>
      <c r="C65" s="40">
        <v>30.1382944406513</v>
      </c>
    </row>
    <row r="66" spans="1:5" x14ac:dyDescent="0.2">
      <c r="A66" s="40" t="s">
        <v>52</v>
      </c>
      <c r="B66" s="40" t="s">
        <v>29</v>
      </c>
      <c r="C66" s="40">
        <v>31.8516448636958</v>
      </c>
      <c r="D66" s="40">
        <f t="shared" ref="D66" si="92">AVERAGE(C66:C67)</f>
        <v>31.7453127487966</v>
      </c>
      <c r="E66" s="40">
        <f t="shared" ref="E66" si="93">STDEV(C66:C67)</f>
        <v>0.1503763190062623</v>
      </c>
    </row>
    <row r="67" spans="1:5" x14ac:dyDescent="0.2">
      <c r="A67" s="40" t="s">
        <v>52</v>
      </c>
      <c r="B67" s="40" t="s">
        <v>29</v>
      </c>
      <c r="C67" s="40">
        <v>31.6389806338974</v>
      </c>
    </row>
    <row r="68" spans="1:5" x14ac:dyDescent="0.2">
      <c r="A68" s="40" t="s">
        <v>52</v>
      </c>
      <c r="B68" s="40" t="s">
        <v>30</v>
      </c>
      <c r="C68" s="40">
        <v>32.082409494343601</v>
      </c>
      <c r="D68" s="40">
        <f t="shared" ref="D68" si="94">AVERAGE(C68:C69)</f>
        <v>32.092276301109848</v>
      </c>
      <c r="E68" s="40">
        <f t="shared" ref="E68" si="95">STDEV(C68:C69)</f>
        <v>1.3953771946146568E-2</v>
      </c>
    </row>
    <row r="69" spans="1:5" x14ac:dyDescent="0.2">
      <c r="A69" s="40" t="s">
        <v>52</v>
      </c>
      <c r="B69" s="40" t="s">
        <v>30</v>
      </c>
      <c r="C69" s="40">
        <v>32.102143107876103</v>
      </c>
    </row>
    <row r="70" spans="1:5" x14ac:dyDescent="0.2">
      <c r="A70" s="40" t="s">
        <v>52</v>
      </c>
      <c r="B70" s="40" t="s">
        <v>10</v>
      </c>
      <c r="C70" s="40">
        <v>26.957020558628098</v>
      </c>
      <c r="D70" s="40">
        <f t="shared" ref="D70" si="96">AVERAGE(C70:C71)</f>
        <v>26.932940589673699</v>
      </c>
      <c r="E70" s="40">
        <f t="shared" ref="E70" si="97">STDEV(C70:C71)</f>
        <v>3.4054218676835259E-2</v>
      </c>
    </row>
    <row r="71" spans="1:5" x14ac:dyDescent="0.2">
      <c r="A71" s="40" t="s">
        <v>52</v>
      </c>
      <c r="B71" s="40" t="s">
        <v>10</v>
      </c>
      <c r="C71" s="40">
        <v>26.908860620719299</v>
      </c>
    </row>
    <row r="72" spans="1:5" x14ac:dyDescent="0.2">
      <c r="A72" s="40" t="s">
        <v>52</v>
      </c>
      <c r="B72" s="40" t="s">
        <v>11</v>
      </c>
    </row>
    <row r="73" spans="1:5" x14ac:dyDescent="0.2">
      <c r="A73" s="40" t="s">
        <v>52</v>
      </c>
      <c r="B73" s="4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99D2-5F52-8741-967F-6B7BF990E451}">
  <dimension ref="A1:K73"/>
  <sheetViews>
    <sheetView workbookViewId="0">
      <selection activeCell="H1" sqref="H1:J56"/>
    </sheetView>
  </sheetViews>
  <sheetFormatPr baseColWidth="10" defaultRowHeight="14" x14ac:dyDescent="0.2"/>
  <cols>
    <col min="1" max="5" width="10.83203125" style="40"/>
    <col min="6" max="10" width="10.83203125" style="43"/>
    <col min="11" max="16384" width="10.83203125" style="40"/>
  </cols>
  <sheetData>
    <row r="1" spans="1:11" ht="60" x14ac:dyDescent="0.2">
      <c r="A1" s="40" t="s">
        <v>45</v>
      </c>
      <c r="B1" s="40" t="s">
        <v>0</v>
      </c>
      <c r="C1" s="40" t="s">
        <v>46</v>
      </c>
      <c r="D1" s="41" t="s">
        <v>54</v>
      </c>
      <c r="E1" s="41" t="s">
        <v>55</v>
      </c>
      <c r="F1" s="42" t="s">
        <v>56</v>
      </c>
      <c r="G1" s="42" t="s">
        <v>57</v>
      </c>
      <c r="H1" s="42" t="s">
        <v>73</v>
      </c>
      <c r="I1" s="42" t="s">
        <v>74</v>
      </c>
      <c r="J1" s="42" t="s">
        <v>75</v>
      </c>
      <c r="K1" s="41" t="s">
        <v>61</v>
      </c>
    </row>
    <row r="2" spans="1:11" x14ac:dyDescent="0.2">
      <c r="A2" s="40" t="s">
        <v>47</v>
      </c>
      <c r="B2" s="40" t="s">
        <v>27</v>
      </c>
      <c r="C2" s="40">
        <v>26.988503044907802</v>
      </c>
      <c r="D2" s="40">
        <f>AVERAGE(C2:C3)</f>
        <v>26.993296007704849</v>
      </c>
      <c r="E2" s="40">
        <f>STDEV(C2:C3)</f>
        <v>6.7782729915368423E-3</v>
      </c>
      <c r="F2" s="43">
        <f>D2-D62</f>
        <v>0.78235606984314998</v>
      </c>
      <c r="G2" s="43">
        <f>F2-$F$10</f>
        <v>1.0342568456053485</v>
      </c>
      <c r="H2" s="43">
        <f>POWER(2,-G2)</f>
        <v>0.488267329627675</v>
      </c>
      <c r="K2" s="40" t="s">
        <v>66</v>
      </c>
    </row>
    <row r="3" spans="1:11" x14ac:dyDescent="0.2">
      <c r="A3" s="40" t="s">
        <v>47</v>
      </c>
      <c r="B3" s="40" t="s">
        <v>27</v>
      </c>
      <c r="C3" s="40">
        <v>26.9980889705019</v>
      </c>
    </row>
    <row r="4" spans="1:11" x14ac:dyDescent="0.2">
      <c r="A4" s="40" t="s">
        <v>47</v>
      </c>
      <c r="B4" s="40" t="s">
        <v>28</v>
      </c>
      <c r="C4" s="40">
        <v>26.049175257646102</v>
      </c>
      <c r="D4" s="40">
        <f t="shared" ref="D4" si="0">AVERAGE(C4:C5)</f>
        <v>26.008408294553853</v>
      </c>
      <c r="E4" s="40">
        <f t="shared" ref="E4" si="1">STDEV(C4:C5)</f>
        <v>5.7653192101824659E-2</v>
      </c>
      <c r="F4" s="43">
        <f t="shared" ref="F4" si="2">D4-D64</f>
        <v>-8.0054983585299055E-2</v>
      </c>
      <c r="G4" s="43">
        <f t="shared" ref="G4" si="3">F4-$F$10</f>
        <v>0.17184579217689944</v>
      </c>
      <c r="H4" s="43">
        <f t="shared" ref="H4" si="4">POWER(2,-G4)</f>
        <v>0.88770621797799376</v>
      </c>
      <c r="I4" s="43">
        <f>H4/H2</f>
        <v>1.8180741657544612</v>
      </c>
      <c r="K4" s="40" t="s">
        <v>67</v>
      </c>
    </row>
    <row r="5" spans="1:11" x14ac:dyDescent="0.2">
      <c r="A5" s="40" t="s">
        <v>47</v>
      </c>
      <c r="B5" s="40" t="s">
        <v>28</v>
      </c>
      <c r="C5" s="40">
        <v>25.9676413314616</v>
      </c>
    </row>
    <row r="6" spans="1:11" x14ac:dyDescent="0.2">
      <c r="A6" s="40" t="s">
        <v>47</v>
      </c>
      <c r="B6" s="40" t="s">
        <v>29</v>
      </c>
      <c r="C6" s="40">
        <v>27.442009802136599</v>
      </c>
      <c r="D6" s="40">
        <f t="shared" ref="D6" si="5">AVERAGE(C6:C7)</f>
        <v>27.407258929471702</v>
      </c>
      <c r="E6" s="40">
        <f t="shared" ref="E6" si="6">STDEV(C6:C7)</f>
        <v>4.9145155427001042E-2</v>
      </c>
      <c r="F6" s="43">
        <f t="shared" ref="F6" si="7">D6-D66</f>
        <v>0.96135641555805051</v>
      </c>
      <c r="G6" s="43">
        <f t="shared" ref="G6" si="8">F6-$F$10</f>
        <v>1.213257191320249</v>
      </c>
      <c r="H6" s="43">
        <f t="shared" ref="H6" si="9">POWER(2,-G6)</f>
        <v>0.43129377805528246</v>
      </c>
      <c r="J6" s="43">
        <f>H6/H2</f>
        <v>0.8833148398115489</v>
      </c>
      <c r="K6" s="40" t="s">
        <v>68</v>
      </c>
    </row>
    <row r="7" spans="1:11" x14ac:dyDescent="0.2">
      <c r="A7" s="40" t="s">
        <v>47</v>
      </c>
      <c r="B7" s="40" t="s">
        <v>29</v>
      </c>
      <c r="C7" s="40">
        <v>27.372508056806801</v>
      </c>
    </row>
    <row r="8" spans="1:11" x14ac:dyDescent="0.2">
      <c r="A8" s="40" t="s">
        <v>47</v>
      </c>
      <c r="B8" s="40" t="s">
        <v>30</v>
      </c>
      <c r="C8" s="40">
        <v>29.592255469588601</v>
      </c>
      <c r="D8" s="40">
        <f t="shared" ref="D8" si="10">AVERAGE(C8:C9)</f>
        <v>29.599651296740401</v>
      </c>
      <c r="E8" s="40">
        <f t="shared" ref="E8" si="11">STDEV(C8:C9)</f>
        <v>1.0459279063043029E-2</v>
      </c>
      <c r="F8" s="43">
        <f t="shared" ref="F8" si="12">D8-D68</f>
        <v>3.3489723574545529</v>
      </c>
      <c r="G8" s="43">
        <f t="shared" ref="G8" si="13">F8-$F$10</f>
        <v>3.6008731332167514</v>
      </c>
      <c r="H8" s="43">
        <f t="shared" ref="H8" si="14">POWER(2,-G8)</f>
        <v>8.2419348326446068E-2</v>
      </c>
      <c r="I8" s="43">
        <f>H8/H6</f>
        <v>0.19109793027406416</v>
      </c>
      <c r="J8" s="43">
        <f>H8/H4</f>
        <v>9.2845297979527328E-2</v>
      </c>
      <c r="K8" s="40" t="s">
        <v>69</v>
      </c>
    </row>
    <row r="9" spans="1:11" x14ac:dyDescent="0.2">
      <c r="A9" s="40" t="s">
        <v>47</v>
      </c>
      <c r="B9" s="40" t="s">
        <v>30</v>
      </c>
      <c r="C9" s="40">
        <v>29.607047123892201</v>
      </c>
    </row>
    <row r="10" spans="1:11" x14ac:dyDescent="0.2">
      <c r="A10" s="40" t="s">
        <v>47</v>
      </c>
      <c r="B10" s="40" t="s">
        <v>10</v>
      </c>
      <c r="C10" s="40">
        <v>25.701029848286101</v>
      </c>
      <c r="D10" s="40">
        <f t="shared" ref="D10" si="15">AVERAGE(C10:C11)</f>
        <v>25.7698333551802</v>
      </c>
      <c r="E10" s="40">
        <f t="shared" ref="E10" si="16">STDEV(C10:C11)</f>
        <v>9.7302852588465674E-2</v>
      </c>
      <c r="F10" s="43">
        <f t="shared" ref="F10" si="17">D10-D70</f>
        <v>-0.25190077576219849</v>
      </c>
    </row>
    <row r="11" spans="1:11" x14ac:dyDescent="0.2">
      <c r="A11" s="40" t="s">
        <v>47</v>
      </c>
      <c r="B11" s="40" t="s">
        <v>10</v>
      </c>
      <c r="C11" s="40">
        <v>25.838636862074299</v>
      </c>
    </row>
    <row r="12" spans="1:11" x14ac:dyDescent="0.2">
      <c r="A12" s="40" t="s">
        <v>47</v>
      </c>
      <c r="B12" s="40" t="s">
        <v>11</v>
      </c>
    </row>
    <row r="13" spans="1:11" x14ac:dyDescent="0.2">
      <c r="A13" s="40" t="s">
        <v>47</v>
      </c>
      <c r="B13" s="40" t="s">
        <v>11</v>
      </c>
    </row>
    <row r="14" spans="1:11" x14ac:dyDescent="0.2">
      <c r="A14" s="40" t="s">
        <v>48</v>
      </c>
      <c r="B14" s="40" t="s">
        <v>27</v>
      </c>
      <c r="C14" s="40">
        <v>25.604072823276098</v>
      </c>
      <c r="D14" s="40">
        <f>AVERAGE(C14:C15)</f>
        <v>25.588334999321347</v>
      </c>
      <c r="E14" s="40">
        <f>STDEV(C14:C15)</f>
        <v>2.2256644079046824E-2</v>
      </c>
      <c r="F14" s="43">
        <f>D14-D62</f>
        <v>-0.62260493854035204</v>
      </c>
      <c r="G14" s="43">
        <f>F14-$F$22</f>
        <v>3.9472367067362946</v>
      </c>
      <c r="H14" s="43">
        <f>POWER(2,-G14)</f>
        <v>6.4828108645937702E-2</v>
      </c>
      <c r="K14" s="40" t="s">
        <v>62</v>
      </c>
    </row>
    <row r="15" spans="1:11" x14ac:dyDescent="0.2">
      <c r="A15" s="40" t="s">
        <v>48</v>
      </c>
      <c r="B15" s="40" t="s">
        <v>27</v>
      </c>
      <c r="C15" s="40">
        <v>25.572597175366599</v>
      </c>
    </row>
    <row r="16" spans="1:11" x14ac:dyDescent="0.2">
      <c r="A16" s="40" t="s">
        <v>48</v>
      </c>
      <c r="B16" s="40" t="s">
        <v>28</v>
      </c>
      <c r="C16" s="40">
        <v>26.317388323138101</v>
      </c>
      <c r="D16" s="40">
        <f t="shared" ref="D16" si="18">AVERAGE(C16:C17)</f>
        <v>26.357231866337003</v>
      </c>
      <c r="E16" s="40">
        <f t="shared" ref="E16" si="19">STDEV(C16:C17)</f>
        <v>5.6347279164883204E-2</v>
      </c>
      <c r="F16" s="43">
        <f t="shared" ref="F16" si="20">D16-D64</f>
        <v>0.26876858819785099</v>
      </c>
      <c r="G16" s="43">
        <f t="shared" ref="G16" si="21">F16-$F$22</f>
        <v>4.8386102334744976</v>
      </c>
      <c r="H16" s="43">
        <f t="shared" ref="H16" si="22">POWER(2,-G16)</f>
        <v>3.4948873549630263E-2</v>
      </c>
      <c r="I16" s="43">
        <f>H16/H14</f>
        <v>0.53910061977136292</v>
      </c>
      <c r="K16" s="40" t="s">
        <v>63</v>
      </c>
    </row>
    <row r="17" spans="1:11" x14ac:dyDescent="0.2">
      <c r="A17" s="40" t="s">
        <v>48</v>
      </c>
      <c r="B17" s="40" t="s">
        <v>28</v>
      </c>
      <c r="C17" s="40">
        <v>26.397075409535901</v>
      </c>
    </row>
    <row r="18" spans="1:11" x14ac:dyDescent="0.2">
      <c r="A18" s="40" t="s">
        <v>48</v>
      </c>
      <c r="B18" s="40" t="s">
        <v>29</v>
      </c>
      <c r="C18" s="40">
        <v>23.860528283027801</v>
      </c>
      <c r="D18" s="40">
        <f t="shared" ref="D18" si="23">AVERAGE(C18:C19)</f>
        <v>23.850420495175751</v>
      </c>
      <c r="E18" s="40">
        <f t="shared" ref="E18" si="24">STDEV(C18:C19)</f>
        <v>1.4294570665958998E-2</v>
      </c>
      <c r="F18" s="43">
        <f t="shared" ref="F18" si="25">D18-D66</f>
        <v>-2.5954820187379006</v>
      </c>
      <c r="G18" s="43">
        <f t="shared" ref="G18" si="26">F18-$F$22</f>
        <v>1.974359626538746</v>
      </c>
      <c r="H18" s="43">
        <f t="shared" ref="H18" si="27">POWER(2,-G18)</f>
        <v>0.25448285604367465</v>
      </c>
      <c r="J18" s="43">
        <f>H18/H14</f>
        <v>3.9255017824682628</v>
      </c>
      <c r="K18" s="40" t="s">
        <v>64</v>
      </c>
    </row>
    <row r="19" spans="1:11" x14ac:dyDescent="0.2">
      <c r="A19" s="40" t="s">
        <v>48</v>
      </c>
      <c r="B19" s="40" t="s">
        <v>29</v>
      </c>
      <c r="C19" s="40">
        <v>23.840312707323701</v>
      </c>
    </row>
    <row r="20" spans="1:11" x14ac:dyDescent="0.2">
      <c r="A20" s="40" t="s">
        <v>48</v>
      </c>
      <c r="B20" s="40" t="s">
        <v>30</v>
      </c>
      <c r="C20" s="40">
        <v>25.631045129922502</v>
      </c>
      <c r="D20" s="40">
        <f t="shared" ref="D20" si="28">AVERAGE(C20:C21)</f>
        <v>25.609313391922651</v>
      </c>
      <c r="E20" s="40">
        <f t="shared" ref="E20" si="29">STDEV(C20:C21)</f>
        <v>3.0733318613327346E-2</v>
      </c>
      <c r="F20" s="43">
        <f t="shared" ref="F20" si="30">D20-D68</f>
        <v>-0.64136554736319695</v>
      </c>
      <c r="G20" s="43">
        <f t="shared" ref="G20" si="31">F20-$F$22</f>
        <v>3.9284760979134496</v>
      </c>
      <c r="H20" s="43">
        <f t="shared" ref="H20" si="32">POWER(2,-G20)</f>
        <v>6.5676629564386524E-2</v>
      </c>
      <c r="I20" s="43">
        <f>H20/H18</f>
        <v>0.25807879786257593</v>
      </c>
      <c r="J20" s="43">
        <f>H20/H16</f>
        <v>1.8792202120941131</v>
      </c>
      <c r="K20" s="40" t="s">
        <v>65</v>
      </c>
    </row>
    <row r="21" spans="1:11" x14ac:dyDescent="0.2">
      <c r="A21" s="40" t="s">
        <v>48</v>
      </c>
      <c r="B21" s="40" t="s">
        <v>30</v>
      </c>
      <c r="C21" s="40">
        <v>25.5875816539228</v>
      </c>
    </row>
    <row r="22" spans="1:11" x14ac:dyDescent="0.2">
      <c r="A22" s="40" t="s">
        <v>48</v>
      </c>
      <c r="B22" s="40" t="s">
        <v>10</v>
      </c>
      <c r="C22" s="40">
        <v>21.4718216812959</v>
      </c>
      <c r="D22" s="40">
        <f t="shared" ref="D22" si="33">AVERAGE(C22:C23)</f>
        <v>21.451892485665752</v>
      </c>
      <c r="E22" s="40">
        <f t="shared" ref="E22" si="34">STDEV(C22:C23)</f>
        <v>2.8184138747344354E-2</v>
      </c>
      <c r="F22" s="43">
        <f t="shared" ref="F22" si="35">D22-D70</f>
        <v>-4.5698416452766466</v>
      </c>
    </row>
    <row r="23" spans="1:11" x14ac:dyDescent="0.2">
      <c r="A23" s="40" t="s">
        <v>48</v>
      </c>
      <c r="B23" s="40" t="s">
        <v>10</v>
      </c>
      <c r="C23" s="40">
        <v>21.431963290035601</v>
      </c>
    </row>
    <row r="24" spans="1:11" x14ac:dyDescent="0.2">
      <c r="A24" s="40" t="s">
        <v>48</v>
      </c>
      <c r="B24" s="40" t="s">
        <v>11</v>
      </c>
      <c r="C24" s="40">
        <v>38.830794893864301</v>
      </c>
    </row>
    <row r="25" spans="1:11" x14ac:dyDescent="0.2">
      <c r="A25" s="40" t="s">
        <v>48</v>
      </c>
      <c r="B25" s="40" t="s">
        <v>11</v>
      </c>
    </row>
    <row r="26" spans="1:11" x14ac:dyDescent="0.2">
      <c r="A26" s="40" t="s">
        <v>49</v>
      </c>
      <c r="B26" s="40" t="s">
        <v>27</v>
      </c>
      <c r="C26" s="40">
        <v>25.620035425574699</v>
      </c>
      <c r="D26" s="40">
        <f>AVERAGE(C26:C27)</f>
        <v>25.730599012947351</v>
      </c>
      <c r="E26" s="40">
        <f>STDEV(C26:C27)</f>
        <v>0.15636052476702561</v>
      </c>
      <c r="F26" s="43">
        <f>D26-D62</f>
        <v>-0.48034092491434777</v>
      </c>
      <c r="G26" s="43">
        <f>F26-$F$34</f>
        <v>0.89917373882660101</v>
      </c>
      <c r="H26" s="43">
        <f>POWER(2,-G26)</f>
        <v>0.53619373254446934</v>
      </c>
      <c r="K26" s="40" t="s">
        <v>62</v>
      </c>
    </row>
    <row r="27" spans="1:11" x14ac:dyDescent="0.2">
      <c r="A27" s="40" t="s">
        <v>49</v>
      </c>
      <c r="B27" s="40" t="s">
        <v>27</v>
      </c>
      <c r="C27" s="40">
        <v>25.841162600320001</v>
      </c>
    </row>
    <row r="28" spans="1:11" x14ac:dyDescent="0.2">
      <c r="A28" s="40" t="s">
        <v>49</v>
      </c>
      <c r="B28" s="40" t="s">
        <v>28</v>
      </c>
      <c r="C28" s="40">
        <v>26.344825319687999</v>
      </c>
      <c r="D28" s="40">
        <f t="shared" ref="D28" si="36">AVERAGE(C28:C29)</f>
        <v>26.363352566734498</v>
      </c>
      <c r="E28" s="40">
        <f t="shared" ref="E28" si="37">STDEV(C28:C29)</f>
        <v>2.6201484046598889E-2</v>
      </c>
      <c r="F28" s="43">
        <f t="shared" ref="F28" si="38">D28-D64</f>
        <v>0.27488928859534667</v>
      </c>
      <c r="G28" s="43">
        <f t="shared" ref="G28" si="39">F28-$F$34</f>
        <v>1.6544039523362954</v>
      </c>
      <c r="H28" s="43">
        <f t="shared" ref="H28" si="40">POWER(2,-G28)</f>
        <v>0.31766896306408238</v>
      </c>
      <c r="I28" s="43">
        <f>H28/H26</f>
        <v>0.59245183929436629</v>
      </c>
      <c r="K28" s="40" t="s">
        <v>63</v>
      </c>
    </row>
    <row r="29" spans="1:11" x14ac:dyDescent="0.2">
      <c r="A29" s="40" t="s">
        <v>49</v>
      </c>
      <c r="B29" s="40" t="s">
        <v>28</v>
      </c>
      <c r="C29" s="40">
        <v>26.381879813781001</v>
      </c>
    </row>
    <row r="30" spans="1:11" x14ac:dyDescent="0.2">
      <c r="A30" s="40" t="s">
        <v>49</v>
      </c>
      <c r="B30" s="40" t="s">
        <v>29</v>
      </c>
      <c r="C30" s="40">
        <v>28.742057698492101</v>
      </c>
      <c r="D30" s="40">
        <f t="shared" ref="D30" si="41">AVERAGE(C30:C31)</f>
        <v>28.751823823466701</v>
      </c>
      <c r="E30" s="40">
        <f t="shared" ref="E30" si="42">STDEV(C30:C31)</f>
        <v>1.3811386390910467E-2</v>
      </c>
      <c r="F30" s="43">
        <f t="shared" ref="F30" si="43">D30-D66</f>
        <v>2.3059213095530495</v>
      </c>
      <c r="G30" s="43">
        <f t="shared" ref="G30" si="44">F30-$F$34</f>
        <v>3.6854359732939983</v>
      </c>
      <c r="H30" s="43">
        <f t="shared" ref="H30" si="45">POWER(2,-G30)</f>
        <v>7.7727236103808328E-2</v>
      </c>
      <c r="J30" s="43">
        <f>H30/H26</f>
        <v>0.14496110526126302</v>
      </c>
      <c r="K30" s="40" t="s">
        <v>64</v>
      </c>
    </row>
    <row r="31" spans="1:11" x14ac:dyDescent="0.2">
      <c r="A31" s="40" t="s">
        <v>49</v>
      </c>
      <c r="B31" s="40" t="s">
        <v>29</v>
      </c>
      <c r="C31" s="40">
        <v>28.761589948441301</v>
      </c>
    </row>
    <row r="32" spans="1:11" x14ac:dyDescent="0.2">
      <c r="A32" s="40" t="s">
        <v>49</v>
      </c>
      <c r="B32" s="40" t="s">
        <v>30</v>
      </c>
      <c r="C32" s="40">
        <v>29.003526365270101</v>
      </c>
      <c r="D32" s="40">
        <f t="shared" ref="D32" si="46">AVERAGE(C32:C33)</f>
        <v>29.0289281844674</v>
      </c>
      <c r="E32" s="40">
        <f t="shared" ref="E32" si="47">STDEV(C32:C33)</f>
        <v>3.5923597217769339E-2</v>
      </c>
      <c r="F32" s="43">
        <f t="shared" ref="F32" si="48">D32-D68</f>
        <v>2.7782492451815521</v>
      </c>
      <c r="G32" s="43">
        <f t="shared" ref="G32" si="49">F32-$F$34</f>
        <v>4.1577639089225009</v>
      </c>
      <c r="H32" s="43">
        <f t="shared" ref="H32" si="50">POWER(2,-G32)</f>
        <v>5.60258363693832E-2</v>
      </c>
      <c r="I32" s="43">
        <f>H32/H30</f>
        <v>0.72080057361821148</v>
      </c>
      <c r="J32" s="43">
        <f>H32/H28</f>
        <v>0.17636547124083155</v>
      </c>
      <c r="K32" s="40" t="s">
        <v>65</v>
      </c>
    </row>
    <row r="33" spans="1:11" x14ac:dyDescent="0.2">
      <c r="A33" s="40" t="s">
        <v>49</v>
      </c>
      <c r="B33" s="40" t="s">
        <v>30</v>
      </c>
      <c r="C33" s="40">
        <v>29.054330003664699</v>
      </c>
    </row>
    <row r="34" spans="1:11" x14ac:dyDescent="0.2">
      <c r="A34" s="40" t="s">
        <v>49</v>
      </c>
      <c r="B34" s="40" t="s">
        <v>10</v>
      </c>
      <c r="C34" s="40">
        <v>24.600404118236401</v>
      </c>
      <c r="D34" s="40">
        <f t="shared" ref="D34" si="51">AVERAGE(C34:C35)</f>
        <v>24.64221946720145</v>
      </c>
      <c r="E34" s="40">
        <f t="shared" ref="E34" si="52">STDEV(C34:C35)</f>
        <v>5.9135833621735454E-2</v>
      </c>
      <c r="F34" s="43">
        <f t="shared" ref="F34" si="53">D34-D70</f>
        <v>-1.3795146637409488</v>
      </c>
    </row>
    <row r="35" spans="1:11" x14ac:dyDescent="0.2">
      <c r="A35" s="40" t="s">
        <v>49</v>
      </c>
      <c r="B35" s="40" t="s">
        <v>10</v>
      </c>
      <c r="C35" s="40">
        <v>24.684034816166498</v>
      </c>
    </row>
    <row r="36" spans="1:11" x14ac:dyDescent="0.2">
      <c r="A36" s="40" t="s">
        <v>49</v>
      </c>
      <c r="B36" s="40" t="s">
        <v>11</v>
      </c>
    </row>
    <row r="37" spans="1:11" x14ac:dyDescent="0.2">
      <c r="A37" s="40" t="s">
        <v>49</v>
      </c>
      <c r="B37" s="40" t="s">
        <v>11</v>
      </c>
    </row>
    <row r="38" spans="1:11" x14ac:dyDescent="0.2">
      <c r="A38" s="40" t="s">
        <v>50</v>
      </c>
      <c r="B38" s="40" t="s">
        <v>27</v>
      </c>
      <c r="C38" s="40">
        <v>22.1332590236503</v>
      </c>
      <c r="D38" s="40">
        <f>AVERAGE(C38:C39)</f>
        <v>22.205140252829651</v>
      </c>
      <c r="E38" s="40">
        <f>STDEV(C38:C39)</f>
        <v>0.1016554091854861</v>
      </c>
      <c r="F38" s="43">
        <f>D38-D62</f>
        <v>-4.0057996850320485</v>
      </c>
      <c r="G38" s="43">
        <f>F38-$F$46</f>
        <v>1.1216256750297511</v>
      </c>
      <c r="H38" s="43">
        <f>POWER(2,-G38)</f>
        <v>0.45957566883040929</v>
      </c>
      <c r="K38" s="40" t="s">
        <v>62</v>
      </c>
    </row>
    <row r="39" spans="1:11" x14ac:dyDescent="0.2">
      <c r="A39" s="40" t="s">
        <v>50</v>
      </c>
      <c r="B39" s="40" t="s">
        <v>27</v>
      </c>
      <c r="C39" s="40">
        <v>22.277021482009001</v>
      </c>
    </row>
    <row r="40" spans="1:11" x14ac:dyDescent="0.2">
      <c r="A40" s="40" t="s">
        <v>50</v>
      </c>
      <c r="B40" s="40" t="s">
        <v>28</v>
      </c>
      <c r="C40" s="40">
        <v>22.5642361632102</v>
      </c>
      <c r="D40" s="40">
        <f t="shared" ref="D40" si="54">AVERAGE(C40:C41)</f>
        <v>22.570362272630199</v>
      </c>
      <c r="E40" s="40">
        <f t="shared" ref="E40" si="55">STDEV(C40:C41)</f>
        <v>8.6636270263459256E-3</v>
      </c>
      <c r="F40" s="43">
        <f t="shared" ref="F40" si="56">D40-D64</f>
        <v>-3.518101005508953</v>
      </c>
      <c r="G40" s="43">
        <f t="shared" ref="G40" si="57">F40-$F$46</f>
        <v>1.6093243545528466</v>
      </c>
      <c r="H40" s="43">
        <f t="shared" ref="H40" si="58">POWER(2,-G40)</f>
        <v>0.32775180832417561</v>
      </c>
      <c r="I40" s="43">
        <f>H40/H38</f>
        <v>0.7131617937004433</v>
      </c>
      <c r="K40" s="40" t="s">
        <v>63</v>
      </c>
    </row>
    <row r="41" spans="1:11" x14ac:dyDescent="0.2">
      <c r="A41" s="40" t="s">
        <v>50</v>
      </c>
      <c r="B41" s="40" t="s">
        <v>28</v>
      </c>
      <c r="C41" s="40">
        <v>22.576488382050201</v>
      </c>
    </row>
    <row r="42" spans="1:11" x14ac:dyDescent="0.2">
      <c r="A42" s="40" t="s">
        <v>50</v>
      </c>
      <c r="B42" s="40" t="s">
        <v>29</v>
      </c>
      <c r="C42" s="40">
        <v>22.846822916737199</v>
      </c>
      <c r="D42" s="40">
        <f t="shared" ref="D42" si="59">AVERAGE(C42:C43)</f>
        <v>22.825206548059349</v>
      </c>
      <c r="E42" s="40">
        <f t="shared" ref="E42" si="60">STDEV(C42:C43)</f>
        <v>3.0570161753471017E-2</v>
      </c>
      <c r="F42" s="43">
        <f t="shared" ref="F42" si="61">D42-D66</f>
        <v>-3.6206959658543028</v>
      </c>
      <c r="G42" s="43">
        <f t="shared" ref="G42" si="62">F42-$F$46</f>
        <v>1.5067293942074969</v>
      </c>
      <c r="H42" s="43">
        <f t="shared" ref="H42" si="63">POWER(2,-G42)</f>
        <v>0.35190809491667746</v>
      </c>
      <c r="J42" s="43">
        <f>H42/H38</f>
        <v>0.76572394664030208</v>
      </c>
      <c r="K42" s="40" t="s">
        <v>64</v>
      </c>
    </row>
    <row r="43" spans="1:11" x14ac:dyDescent="0.2">
      <c r="A43" s="40" t="s">
        <v>50</v>
      </c>
      <c r="B43" s="40" t="s">
        <v>29</v>
      </c>
      <c r="C43" s="40">
        <v>22.803590179381501</v>
      </c>
    </row>
    <row r="44" spans="1:11" x14ac:dyDescent="0.2">
      <c r="A44" s="40" t="s">
        <v>50</v>
      </c>
      <c r="B44" s="40" t="s">
        <v>30</v>
      </c>
      <c r="C44" s="40">
        <v>23.892771466250299</v>
      </c>
      <c r="D44" s="40">
        <f t="shared" ref="D44" si="64">AVERAGE(C44:C45)</f>
        <v>23.942417954546052</v>
      </c>
      <c r="E44" s="40">
        <f t="shared" ref="E44" si="65">STDEV(C44:C45)</f>
        <v>7.0210737072048848E-2</v>
      </c>
      <c r="F44" s="43">
        <f t="shared" ref="F44" si="66">D44-D68</f>
        <v>-2.3082609847397961</v>
      </c>
      <c r="G44" s="43">
        <f t="shared" ref="G44" si="67">F44-$F$46</f>
        <v>2.8191643753220035</v>
      </c>
      <c r="H44" s="43">
        <f t="shared" ref="H44" si="68">POWER(2,-G44)</f>
        <v>0.14169253175604785</v>
      </c>
      <c r="I44" s="43">
        <f>H44/H42</f>
        <v>0.40264072865273787</v>
      </c>
      <c r="J44" s="43">
        <f>H44/H40</f>
        <v>0.4323165522122806</v>
      </c>
      <c r="K44" s="40" t="s">
        <v>65</v>
      </c>
    </row>
    <row r="45" spans="1:11" x14ac:dyDescent="0.2">
      <c r="A45" s="40" t="s">
        <v>50</v>
      </c>
      <c r="B45" s="40" t="s">
        <v>30</v>
      </c>
      <c r="C45" s="40">
        <v>23.992064442841802</v>
      </c>
    </row>
    <row r="46" spans="1:11" x14ac:dyDescent="0.2">
      <c r="A46" s="40" t="s">
        <v>50</v>
      </c>
      <c r="B46" s="40" t="s">
        <v>10</v>
      </c>
      <c r="C46" s="40">
        <v>20.8850141856596</v>
      </c>
      <c r="D46" s="40">
        <f t="shared" ref="D46" si="69">AVERAGE(C46:C47)</f>
        <v>20.894308770880599</v>
      </c>
      <c r="E46" s="40">
        <f t="shared" ref="E46" si="70">STDEV(C46:C47)</f>
        <v>1.3144528476169814E-2</v>
      </c>
      <c r="F46" s="43">
        <f t="shared" ref="F46" si="71">D46-D70</f>
        <v>-5.1274253600617996</v>
      </c>
    </row>
    <row r="47" spans="1:11" x14ac:dyDescent="0.2">
      <c r="A47" s="40" t="s">
        <v>50</v>
      </c>
      <c r="B47" s="40" t="s">
        <v>10</v>
      </c>
      <c r="C47" s="40">
        <v>20.903603356101598</v>
      </c>
    </row>
    <row r="48" spans="1:11" x14ac:dyDescent="0.2">
      <c r="A48" s="40" t="s">
        <v>50</v>
      </c>
      <c r="B48" s="40" t="s">
        <v>11</v>
      </c>
    </row>
    <row r="49" spans="1:11" x14ac:dyDescent="0.2">
      <c r="A49" s="40" t="s">
        <v>50</v>
      </c>
      <c r="B49" s="40" t="s">
        <v>11</v>
      </c>
    </row>
    <row r="50" spans="1:11" x14ac:dyDescent="0.2">
      <c r="A50" s="40" t="s">
        <v>51</v>
      </c>
      <c r="B50" s="40" t="s">
        <v>27</v>
      </c>
      <c r="C50" s="40">
        <v>26.030293686554899</v>
      </c>
      <c r="D50" s="40">
        <f>AVERAGE(C50:C51)</f>
        <v>26.096064131861951</v>
      </c>
      <c r="E50" s="40">
        <f>STDEV(C50:C51)</f>
        <v>9.3013455756548624E-2</v>
      </c>
      <c r="F50" s="43">
        <f>D50-D62</f>
        <v>-0.11487580599974834</v>
      </c>
      <c r="G50" s="43">
        <f>F50-$F$58</f>
        <v>1.5158639720933991</v>
      </c>
      <c r="H50" s="43">
        <f>POWER(2,-G50)</f>
        <v>0.34968699019339694</v>
      </c>
      <c r="K50" s="40" t="s">
        <v>62</v>
      </c>
    </row>
    <row r="51" spans="1:11" x14ac:dyDescent="0.2">
      <c r="A51" s="40" t="s">
        <v>51</v>
      </c>
      <c r="B51" s="40" t="s">
        <v>27</v>
      </c>
      <c r="C51" s="40">
        <v>26.161834577169</v>
      </c>
    </row>
    <row r="52" spans="1:11" x14ac:dyDescent="0.2">
      <c r="A52" s="40" t="s">
        <v>51</v>
      </c>
      <c r="B52" s="40" t="s">
        <v>28</v>
      </c>
      <c r="C52" s="40">
        <v>27.113025823377399</v>
      </c>
      <c r="D52" s="40">
        <f t="shared" ref="D52" si="72">AVERAGE(C52:C53)</f>
        <v>27.08991968035005</v>
      </c>
      <c r="E52" s="40">
        <f t="shared" ref="E52" si="73">STDEV(C52:C53)</f>
        <v>3.2677020843408747E-2</v>
      </c>
      <c r="F52" s="43">
        <f t="shared" ref="F52" si="74">D52-D64</f>
        <v>1.0014564022108985</v>
      </c>
      <c r="G52" s="43">
        <f t="shared" ref="G52" si="75">F52-$F$58</f>
        <v>2.6321961803040459</v>
      </c>
      <c r="H52" s="43">
        <f t="shared" ref="H52" si="76">POWER(2,-G52)</f>
        <v>0.1612983761676148</v>
      </c>
      <c r="I52" s="43">
        <f>H52/H50</f>
        <v>0.46126501897713601</v>
      </c>
      <c r="K52" s="40" t="s">
        <v>63</v>
      </c>
    </row>
    <row r="53" spans="1:11" x14ac:dyDescent="0.2">
      <c r="A53" s="40" t="s">
        <v>51</v>
      </c>
      <c r="B53" s="40" t="s">
        <v>28</v>
      </c>
      <c r="C53" s="40">
        <v>27.066813537322702</v>
      </c>
    </row>
    <row r="54" spans="1:11" x14ac:dyDescent="0.2">
      <c r="A54" s="40" t="s">
        <v>51</v>
      </c>
      <c r="B54" s="40" t="s">
        <v>29</v>
      </c>
      <c r="C54" s="40">
        <v>27.2178659897884</v>
      </c>
      <c r="D54" s="40">
        <f t="shared" ref="D54" si="77">AVERAGE(C54:C55)</f>
        <v>27.191757730548602</v>
      </c>
      <c r="E54" s="40">
        <f t="shared" ref="E54" si="78">STDEV(C54:C55)</f>
        <v>3.692265430687796E-2</v>
      </c>
      <c r="F54" s="43">
        <f t="shared" ref="F54" si="79">D54-D66</f>
        <v>0.74585521663495058</v>
      </c>
      <c r="G54" s="43">
        <f t="shared" ref="G54" si="80">F54-$F$58</f>
        <v>2.376594994728098</v>
      </c>
      <c r="H54" s="43">
        <f t="shared" ref="H54" si="81">POWER(2,-G54)</f>
        <v>0.19256334394486171</v>
      </c>
      <c r="J54" s="43">
        <f>H54/H50</f>
        <v>0.55067345753516062</v>
      </c>
      <c r="K54" s="40" t="s">
        <v>64</v>
      </c>
    </row>
    <row r="55" spans="1:11" x14ac:dyDescent="0.2">
      <c r="A55" s="40" t="s">
        <v>51</v>
      </c>
      <c r="B55" s="40" t="s">
        <v>29</v>
      </c>
      <c r="C55" s="40">
        <v>27.1656494713088</v>
      </c>
    </row>
    <row r="56" spans="1:11" x14ac:dyDescent="0.2">
      <c r="A56" s="40" t="s">
        <v>51</v>
      </c>
      <c r="B56" s="40" t="s">
        <v>30</v>
      </c>
      <c r="C56" s="40">
        <v>27.2419957410427</v>
      </c>
      <c r="D56" s="40">
        <f t="shared" ref="D56" si="82">AVERAGE(C56:C57)</f>
        <v>27.21496996329655</v>
      </c>
      <c r="E56" s="40">
        <f t="shared" ref="E56" si="83">STDEV(C56:C57)</f>
        <v>3.8220221422286628E-2</v>
      </c>
      <c r="F56" s="43">
        <f t="shared" ref="F56" si="84">D56-D68</f>
        <v>0.9642910240107021</v>
      </c>
      <c r="G56" s="43">
        <f t="shared" ref="G56" si="85">F56-$F$58</f>
        <v>2.5950308021038495</v>
      </c>
      <c r="H56" s="43">
        <f t="shared" ref="H56" si="86">POWER(2,-G56)</f>
        <v>0.1655075801100806</v>
      </c>
      <c r="I56" s="43">
        <f>H56/H54</f>
        <v>0.85949681138416345</v>
      </c>
      <c r="J56" s="43">
        <f>H56/H52</f>
        <v>1.026095761423486</v>
      </c>
      <c r="K56" s="40" t="s">
        <v>65</v>
      </c>
    </row>
    <row r="57" spans="1:11" x14ac:dyDescent="0.2">
      <c r="A57" s="40" t="s">
        <v>51</v>
      </c>
      <c r="B57" s="40" t="s">
        <v>30</v>
      </c>
      <c r="C57" s="40">
        <v>27.1879441855504</v>
      </c>
    </row>
    <row r="58" spans="1:11" x14ac:dyDescent="0.2">
      <c r="A58" s="40" t="s">
        <v>51</v>
      </c>
      <c r="B58" s="40" t="s">
        <v>10</v>
      </c>
      <c r="C58" s="40">
        <v>24.389266497229102</v>
      </c>
      <c r="D58" s="40">
        <f t="shared" ref="D58" si="87">AVERAGE(C58:C59)</f>
        <v>24.390994352849251</v>
      </c>
      <c r="E58" s="40">
        <f t="shared" ref="E58" si="88">STDEV(C58:C59)</f>
        <v>2.4435568518382158E-3</v>
      </c>
      <c r="F58" s="43">
        <f t="shared" ref="F58" si="89">D58-D70</f>
        <v>-1.6307397780931474</v>
      </c>
    </row>
    <row r="59" spans="1:11" x14ac:dyDescent="0.2">
      <c r="A59" s="40" t="s">
        <v>51</v>
      </c>
      <c r="B59" s="40" t="s">
        <v>10</v>
      </c>
      <c r="C59" s="40">
        <v>24.392722208469401</v>
      </c>
    </row>
    <row r="60" spans="1:11" x14ac:dyDescent="0.2">
      <c r="A60" s="40" t="s">
        <v>51</v>
      </c>
      <c r="B60" s="40" t="s">
        <v>11</v>
      </c>
    </row>
    <row r="61" spans="1:11" x14ac:dyDescent="0.2">
      <c r="A61" s="40" t="s">
        <v>51</v>
      </c>
      <c r="B61" s="40" t="s">
        <v>11</v>
      </c>
      <c r="C61" s="40">
        <v>37.758880224599203</v>
      </c>
    </row>
    <row r="62" spans="1:11" x14ac:dyDescent="0.2">
      <c r="A62" s="40" t="s">
        <v>53</v>
      </c>
      <c r="B62" s="40" t="s">
        <v>27</v>
      </c>
      <c r="C62" s="40">
        <v>26.158658092701799</v>
      </c>
      <c r="D62" s="40">
        <f>AVERAGE(C62:C63)</f>
        <v>26.210939937861699</v>
      </c>
      <c r="E62" s="40">
        <f>STDEV(C62:C63)</f>
        <v>7.3937694491020861E-2</v>
      </c>
      <c r="F62" s="43">
        <f>AVERAGE(C62:C69)</f>
        <v>26.248996167300085</v>
      </c>
      <c r="G62" s="43">
        <f>STDEV(C62:C69)</f>
        <v>0.14470168247870022</v>
      </c>
    </row>
    <row r="63" spans="1:11" x14ac:dyDescent="0.2">
      <c r="A63" s="40" t="s">
        <v>53</v>
      </c>
      <c r="B63" s="40" t="s">
        <v>27</v>
      </c>
      <c r="C63" s="40">
        <v>26.263221783021599</v>
      </c>
    </row>
    <row r="64" spans="1:11" x14ac:dyDescent="0.2">
      <c r="A64" s="40" t="s">
        <v>53</v>
      </c>
      <c r="B64" s="40" t="s">
        <v>28</v>
      </c>
      <c r="C64" s="40">
        <v>26.139579176541101</v>
      </c>
      <c r="D64" s="40">
        <f t="shared" ref="D64" si="90">AVERAGE(C64:C65)</f>
        <v>26.088463278139152</v>
      </c>
      <c r="E64" s="40">
        <f t="shared" ref="E64" si="91">STDEV(C64:C65)</f>
        <v>7.228879677292474E-2</v>
      </c>
    </row>
    <row r="65" spans="1:5" x14ac:dyDescent="0.2">
      <c r="A65" s="40" t="s">
        <v>53</v>
      </c>
      <c r="B65" s="40" t="s">
        <v>28</v>
      </c>
      <c r="C65" s="40">
        <v>26.037347379737199</v>
      </c>
    </row>
    <row r="66" spans="1:5" x14ac:dyDescent="0.2">
      <c r="A66" s="40" t="s">
        <v>53</v>
      </c>
      <c r="B66" s="40" t="s">
        <v>29</v>
      </c>
      <c r="C66" s="40">
        <v>26.422116843023499</v>
      </c>
      <c r="D66" s="40">
        <f t="shared" ref="D66" si="92">AVERAGE(C66:C67)</f>
        <v>26.445902513913651</v>
      </c>
      <c r="E66" s="40">
        <f t="shared" ref="E66" si="93">STDEV(C66:C67)</f>
        <v>3.3638018362994064E-2</v>
      </c>
    </row>
    <row r="67" spans="1:5" x14ac:dyDescent="0.2">
      <c r="A67" s="40" t="s">
        <v>53</v>
      </c>
      <c r="B67" s="40" t="s">
        <v>29</v>
      </c>
      <c r="C67" s="40">
        <v>26.4696881848038</v>
      </c>
    </row>
    <row r="68" spans="1:5" x14ac:dyDescent="0.2">
      <c r="A68" s="40" t="s">
        <v>53</v>
      </c>
      <c r="B68" s="40" t="s">
        <v>30</v>
      </c>
      <c r="C68" s="40">
        <v>26.287813942859898</v>
      </c>
      <c r="D68" s="40">
        <f t="shared" ref="D68" si="94">AVERAGE(C68:C69)</f>
        <v>26.250678939285848</v>
      </c>
      <c r="E68" s="40">
        <f t="shared" ref="E68" si="95">STDEV(C68:C69)</f>
        <v>5.2516825693193096E-2</v>
      </c>
    </row>
    <row r="69" spans="1:5" x14ac:dyDescent="0.2">
      <c r="A69" s="40" t="s">
        <v>53</v>
      </c>
      <c r="B69" s="40" t="s">
        <v>30</v>
      </c>
      <c r="C69" s="40">
        <v>26.213543935711801</v>
      </c>
    </row>
    <row r="70" spans="1:5" x14ac:dyDescent="0.2">
      <c r="A70" s="40" t="s">
        <v>53</v>
      </c>
      <c r="B70" s="40" t="s">
        <v>10</v>
      </c>
      <c r="C70" s="40">
        <v>26.0175392354524</v>
      </c>
      <c r="D70" s="40">
        <f t="shared" ref="D70" si="96">AVERAGE(C70:C71)</f>
        <v>26.021734130942399</v>
      </c>
      <c r="E70" s="40">
        <f t="shared" ref="E70" si="97">STDEV(C70:C71)</f>
        <v>5.9324780946963035E-3</v>
      </c>
    </row>
    <row r="71" spans="1:5" x14ac:dyDescent="0.2">
      <c r="A71" s="40" t="s">
        <v>53</v>
      </c>
      <c r="B71" s="40" t="s">
        <v>10</v>
      </c>
      <c r="C71" s="40">
        <v>26.025929026432401</v>
      </c>
    </row>
    <row r="72" spans="1:5" x14ac:dyDescent="0.2">
      <c r="A72" s="40" t="s">
        <v>53</v>
      </c>
      <c r="B72" s="40" t="s">
        <v>11</v>
      </c>
    </row>
    <row r="73" spans="1:5" x14ac:dyDescent="0.2">
      <c r="A73" s="40" t="s">
        <v>53</v>
      </c>
      <c r="B73" s="4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9653-32D2-FA4F-8209-730624DA17DC}">
  <dimension ref="B1:J25"/>
  <sheetViews>
    <sheetView tabSelected="1" workbookViewId="0">
      <selection sqref="A1:A1048576"/>
    </sheetView>
  </sheetViews>
  <sheetFormatPr baseColWidth="10" defaultRowHeight="15" x14ac:dyDescent="0.2"/>
  <cols>
    <col min="1" max="4" width="10.83203125" style="40"/>
    <col min="5" max="7" width="10.83203125" style="43"/>
    <col min="9" max="16384" width="10.83203125" style="40"/>
  </cols>
  <sheetData>
    <row r="1" spans="2:10" ht="61" thickBot="1" x14ac:dyDescent="0.25">
      <c r="B1" s="60" t="s">
        <v>45</v>
      </c>
      <c r="C1" s="60" t="s">
        <v>0</v>
      </c>
      <c r="D1" s="61" t="s">
        <v>61</v>
      </c>
      <c r="E1" s="62" t="s">
        <v>70</v>
      </c>
      <c r="F1" s="62" t="s">
        <v>71</v>
      </c>
      <c r="G1" s="62" t="s">
        <v>72</v>
      </c>
      <c r="H1" s="63" t="s">
        <v>73</v>
      </c>
      <c r="I1" s="63" t="s">
        <v>74</v>
      </c>
      <c r="J1" s="63" t="s">
        <v>75</v>
      </c>
    </row>
    <row r="2" spans="2:10" ht="14" x14ac:dyDescent="0.2">
      <c r="B2" s="57" t="s">
        <v>47</v>
      </c>
      <c r="C2" s="57" t="s">
        <v>27</v>
      </c>
      <c r="D2" s="57" t="s">
        <v>66</v>
      </c>
      <c r="E2" s="58">
        <v>1.8351810037654064</v>
      </c>
      <c r="F2" s="58"/>
      <c r="G2" s="58"/>
      <c r="H2" s="59">
        <v>0.488267329627675</v>
      </c>
      <c r="I2" s="59"/>
      <c r="J2" s="59"/>
    </row>
    <row r="3" spans="2:10" ht="14" x14ac:dyDescent="0.2">
      <c r="B3" s="54" t="s">
        <v>47</v>
      </c>
      <c r="C3" s="54" t="s">
        <v>28</v>
      </c>
      <c r="D3" s="54" t="s">
        <v>67</v>
      </c>
      <c r="E3" s="56">
        <v>8.2423080427532671</v>
      </c>
      <c r="F3" s="56">
        <v>4.4912779861178711</v>
      </c>
      <c r="G3" s="56"/>
      <c r="H3" s="55">
        <v>0.88770621797799376</v>
      </c>
      <c r="I3" s="55">
        <v>1.8180741657544612</v>
      </c>
      <c r="J3" s="55"/>
    </row>
    <row r="4" spans="2:10" ht="14" x14ac:dyDescent="0.2">
      <c r="B4" s="54" t="s">
        <v>47</v>
      </c>
      <c r="C4" s="54" t="s">
        <v>29</v>
      </c>
      <c r="D4" s="54" t="s">
        <v>68</v>
      </c>
      <c r="E4" s="56">
        <v>9.0313808492345888</v>
      </c>
      <c r="F4" s="56"/>
      <c r="G4" s="56">
        <v>4.9212480026243135</v>
      </c>
      <c r="H4" s="55">
        <v>0.43129377805528246</v>
      </c>
      <c r="I4" s="55"/>
      <c r="J4" s="55">
        <v>0.8833148398115489</v>
      </c>
    </row>
    <row r="5" spans="2:10" ht="14" x14ac:dyDescent="0.2">
      <c r="B5" s="54" t="s">
        <v>47</v>
      </c>
      <c r="C5" s="54" t="s">
        <v>30</v>
      </c>
      <c r="D5" s="54" t="s">
        <v>69</v>
      </c>
      <c r="E5" s="56">
        <v>2.5131865598122944</v>
      </c>
      <c r="F5" s="56">
        <v>0.27827268075238876</v>
      </c>
      <c r="G5" s="56">
        <v>0.30491296209463042</v>
      </c>
      <c r="H5" s="55">
        <v>8.2419348326446068E-2</v>
      </c>
      <c r="I5" s="55">
        <v>0.19109793027406416</v>
      </c>
      <c r="J5" s="55">
        <v>9.2845297979527328E-2</v>
      </c>
    </row>
    <row r="6" spans="2:10" ht="14" x14ac:dyDescent="0.2">
      <c r="H6" s="53"/>
      <c r="I6" s="53"/>
      <c r="J6" s="53"/>
    </row>
    <row r="7" spans="2:10" ht="14" x14ac:dyDescent="0.2">
      <c r="B7" s="54" t="s">
        <v>48</v>
      </c>
      <c r="C7" s="54" t="s">
        <v>27</v>
      </c>
      <c r="D7" s="54" t="s">
        <v>62</v>
      </c>
      <c r="E7" s="56">
        <v>0.24366019653165313</v>
      </c>
      <c r="F7" s="56"/>
      <c r="G7" s="56"/>
      <c r="H7" s="55">
        <v>6.4828108645937702E-2</v>
      </c>
      <c r="I7" s="55"/>
      <c r="J7" s="55"/>
    </row>
    <row r="8" spans="2:10" ht="14" x14ac:dyDescent="0.2">
      <c r="B8" s="54" t="s">
        <v>48</v>
      </c>
      <c r="C8" s="54" t="s">
        <v>28</v>
      </c>
      <c r="D8" s="54" t="s">
        <v>63</v>
      </c>
      <c r="E8" s="56">
        <v>0.32449855110784587</v>
      </c>
      <c r="F8" s="56">
        <v>1.3317667625934599</v>
      </c>
      <c r="G8" s="56"/>
      <c r="H8" s="55">
        <v>3.4948873549630263E-2</v>
      </c>
      <c r="I8" s="55">
        <v>0.53910061977136292</v>
      </c>
      <c r="J8" s="55"/>
    </row>
    <row r="9" spans="2:10" ht="14" x14ac:dyDescent="0.2">
      <c r="B9" s="54" t="s">
        <v>48</v>
      </c>
      <c r="C9" s="54" t="s">
        <v>29</v>
      </c>
      <c r="D9" s="54" t="s">
        <v>64</v>
      </c>
      <c r="E9" s="56">
        <v>5.3289236002768625</v>
      </c>
      <c r="F9" s="56"/>
      <c r="G9" s="56">
        <v>21.870308224858544</v>
      </c>
      <c r="H9" s="55">
        <v>0.25448285604367465</v>
      </c>
      <c r="I9" s="55"/>
      <c r="J9" s="55">
        <v>3.9255017824682628</v>
      </c>
    </row>
    <row r="10" spans="2:10" ht="14" x14ac:dyDescent="0.2">
      <c r="B10" s="54" t="s">
        <v>48</v>
      </c>
      <c r="C10" s="54" t="s">
        <v>30</v>
      </c>
      <c r="D10" s="54" t="s">
        <v>65</v>
      </c>
      <c r="E10" s="56">
        <v>2.0026562459730664</v>
      </c>
      <c r="F10" s="56">
        <v>0.37580877419016084</v>
      </c>
      <c r="G10" s="56">
        <v>6.1715414110046094</v>
      </c>
      <c r="H10" s="55">
        <v>6.5676629564386524E-2</v>
      </c>
      <c r="I10" s="55">
        <v>0.25807879786257593</v>
      </c>
      <c r="J10" s="55">
        <v>1.8792202120941131</v>
      </c>
    </row>
    <row r="11" spans="2:10" ht="14" x14ac:dyDescent="0.2">
      <c r="H11" s="53"/>
      <c r="I11" s="53"/>
      <c r="J11" s="53"/>
    </row>
    <row r="12" spans="2:10" ht="14" x14ac:dyDescent="0.2">
      <c r="B12" s="54" t="s">
        <v>49</v>
      </c>
      <c r="C12" s="54" t="s">
        <v>27</v>
      </c>
      <c r="D12" s="54" t="s">
        <v>62</v>
      </c>
      <c r="E12" s="56">
        <v>2.0153151615817331</v>
      </c>
      <c r="F12" s="56"/>
      <c r="G12" s="56"/>
      <c r="H12" s="55">
        <v>0.53619373254446934</v>
      </c>
      <c r="I12" s="55"/>
      <c r="J12" s="55"/>
    </row>
    <row r="13" spans="2:10" ht="14" x14ac:dyDescent="0.2">
      <c r="B13" s="54" t="s">
        <v>49</v>
      </c>
      <c r="C13" s="54" t="s">
        <v>28</v>
      </c>
      <c r="D13" s="54" t="s">
        <v>63</v>
      </c>
      <c r="E13" s="56">
        <v>2.9495405080750325</v>
      </c>
      <c r="F13" s="56">
        <v>1.4635629028663024</v>
      </c>
      <c r="G13" s="56"/>
      <c r="H13" s="55">
        <v>0.31766896306408238</v>
      </c>
      <c r="I13" s="55">
        <v>0.59245183929436629</v>
      </c>
      <c r="J13" s="55"/>
    </row>
    <row r="14" spans="2:10" ht="14" x14ac:dyDescent="0.2">
      <c r="B14" s="54" t="s">
        <v>49</v>
      </c>
      <c r="C14" s="54" t="s">
        <v>29</v>
      </c>
      <c r="D14" s="54" t="s">
        <v>64</v>
      </c>
      <c r="E14" s="56">
        <v>1.627624388130845</v>
      </c>
      <c r="F14" s="56"/>
      <c r="G14" s="56">
        <v>0.80762771955399448</v>
      </c>
      <c r="H14" s="55">
        <v>7.7727236103808328E-2</v>
      </c>
      <c r="I14" s="55"/>
      <c r="J14" s="55">
        <v>0.14496110526126302</v>
      </c>
    </row>
    <row r="15" spans="2:10" ht="14" x14ac:dyDescent="0.2">
      <c r="B15" s="54" t="s">
        <v>49</v>
      </c>
      <c r="C15" s="54" t="s">
        <v>30</v>
      </c>
      <c r="D15" s="54" t="s">
        <v>65</v>
      </c>
      <c r="E15" s="56">
        <v>1.7083777271337242</v>
      </c>
      <c r="F15" s="56">
        <v>1.0496142350727589</v>
      </c>
      <c r="G15" s="56">
        <v>0.57920131032499966</v>
      </c>
      <c r="H15" s="55">
        <v>5.60258363693832E-2</v>
      </c>
      <c r="I15" s="55">
        <v>0.72080057361821148</v>
      </c>
      <c r="J15" s="55">
        <v>0.17636547124083155</v>
      </c>
    </row>
    <row r="16" spans="2:10" ht="14" x14ac:dyDescent="0.2">
      <c r="H16" s="53"/>
      <c r="I16" s="53"/>
      <c r="J16" s="53"/>
    </row>
    <row r="17" spans="2:10" ht="14" x14ac:dyDescent="0.2">
      <c r="B17" s="54" t="s">
        <v>50</v>
      </c>
      <c r="C17" s="54" t="s">
        <v>27</v>
      </c>
      <c r="D17" s="54" t="s">
        <v>62</v>
      </c>
      <c r="E17" s="56">
        <v>1.7273417368994992</v>
      </c>
      <c r="F17" s="56"/>
      <c r="G17" s="56"/>
      <c r="H17" s="55">
        <v>0.45957566883040929</v>
      </c>
      <c r="I17" s="55"/>
      <c r="J17" s="55"/>
    </row>
    <row r="18" spans="2:10" ht="14" x14ac:dyDescent="0.2">
      <c r="B18" s="54" t="s">
        <v>50</v>
      </c>
      <c r="C18" s="54" t="s">
        <v>28</v>
      </c>
      <c r="D18" s="54" t="s">
        <v>63</v>
      </c>
      <c r="E18" s="56">
        <v>3.0431592243778218</v>
      </c>
      <c r="F18" s="56">
        <v>1.7617586371994669</v>
      </c>
      <c r="G18" s="56"/>
      <c r="H18" s="55">
        <v>0.32775180832417561</v>
      </c>
      <c r="I18" s="55">
        <v>0.7131617937004433</v>
      </c>
      <c r="J18" s="55"/>
    </row>
    <row r="19" spans="2:10" ht="14" x14ac:dyDescent="0.2">
      <c r="B19" s="54" t="s">
        <v>50</v>
      </c>
      <c r="C19" s="54" t="s">
        <v>29</v>
      </c>
      <c r="D19" s="54" t="s">
        <v>64</v>
      </c>
      <c r="E19" s="56">
        <v>7.3690282374389593</v>
      </c>
      <c r="F19" s="56"/>
      <c r="G19" s="56">
        <v>4.26610906227857</v>
      </c>
      <c r="H19" s="55">
        <v>0.35190809491667746</v>
      </c>
      <c r="I19" s="55"/>
      <c r="J19" s="55">
        <v>0.76572394664030208</v>
      </c>
    </row>
    <row r="20" spans="2:10" ht="14" x14ac:dyDescent="0.2">
      <c r="B20" s="54" t="s">
        <v>50</v>
      </c>
      <c r="C20" s="54" t="s">
        <v>30</v>
      </c>
      <c r="D20" s="54" t="s">
        <v>65</v>
      </c>
      <c r="E20" s="56">
        <v>4.3205845916742556</v>
      </c>
      <c r="F20" s="56">
        <v>0.58631673708660348</v>
      </c>
      <c r="G20" s="56">
        <v>1.4197694806973518</v>
      </c>
      <c r="H20" s="55">
        <v>0.14169253175604785</v>
      </c>
      <c r="I20" s="55">
        <v>0.40264072865273787</v>
      </c>
      <c r="J20" s="55">
        <v>0.4323165522122806</v>
      </c>
    </row>
    <row r="21" spans="2:10" ht="14" x14ac:dyDescent="0.2">
      <c r="H21" s="53"/>
      <c r="I21" s="53"/>
      <c r="J21" s="53"/>
    </row>
    <row r="22" spans="2:10" ht="14" x14ac:dyDescent="0.2">
      <c r="B22" s="54" t="s">
        <v>51</v>
      </c>
      <c r="C22" s="54" t="s">
        <v>27</v>
      </c>
      <c r="D22" s="54" t="s">
        <v>62</v>
      </c>
      <c r="E22" s="56">
        <v>1.3143187813859585</v>
      </c>
      <c r="F22" s="56"/>
      <c r="G22" s="56"/>
      <c r="H22" s="55">
        <v>0.34968699019339694</v>
      </c>
      <c r="I22" s="55"/>
      <c r="J22" s="55"/>
    </row>
    <row r="23" spans="2:10" ht="14" x14ac:dyDescent="0.2">
      <c r="B23" s="54" t="s">
        <v>51</v>
      </c>
      <c r="C23" s="54" t="s">
        <v>28</v>
      </c>
      <c r="D23" s="54" t="s">
        <v>63</v>
      </c>
      <c r="E23" s="56">
        <v>1.4976473930729315</v>
      </c>
      <c r="F23" s="56">
        <v>1.1394856516420253</v>
      </c>
      <c r="G23" s="56"/>
      <c r="H23" s="55">
        <v>0.1612983761676148</v>
      </c>
      <c r="I23" s="55">
        <v>0.46126501897713601</v>
      </c>
      <c r="J23" s="55"/>
    </row>
    <row r="24" spans="2:10" ht="14" x14ac:dyDescent="0.2">
      <c r="B24" s="54" t="s">
        <v>51</v>
      </c>
      <c r="C24" s="54" t="s">
        <v>29</v>
      </c>
      <c r="D24" s="54" t="s">
        <v>64</v>
      </c>
      <c r="E24" s="56">
        <v>4.032316219839557</v>
      </c>
      <c r="F24" s="56"/>
      <c r="G24" s="56">
        <v>3.0679894991589869</v>
      </c>
      <c r="H24" s="55">
        <v>0.19256334394486171</v>
      </c>
      <c r="I24" s="55"/>
      <c r="J24" s="55">
        <v>0.55067345753516062</v>
      </c>
    </row>
    <row r="25" spans="2:10" ht="14" x14ac:dyDescent="0.2">
      <c r="B25" s="54" t="s">
        <v>51</v>
      </c>
      <c r="C25" s="54" t="s">
        <v>30</v>
      </c>
      <c r="D25" s="54" t="s">
        <v>65</v>
      </c>
      <c r="E25" s="56">
        <v>5.0467691667763876</v>
      </c>
      <c r="F25" s="56">
        <v>1.2515807024125689</v>
      </c>
      <c r="G25" s="56">
        <v>3.3697979845718087</v>
      </c>
      <c r="H25" s="55">
        <v>0.1655075801100806</v>
      </c>
      <c r="I25" s="55">
        <v>0.85949681138416345</v>
      </c>
      <c r="J25" s="55">
        <v>1.026095761423486</v>
      </c>
    </row>
  </sheetData>
  <pageMargins left="0.5" right="0.5" top="0.5" bottom="0.5" header="0.5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PCLS16 Samples</vt:lpstr>
      <vt:lpstr>PCLS16 RNA cDNA</vt:lpstr>
      <vt:lpstr>PCLS16 v bGUS</vt:lpstr>
      <vt:lpstr>PCLS16 v PPIA</vt:lpstr>
      <vt:lpstr>PCLS16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2024-02-20T15:13:11Z</cp:lastPrinted>
  <dcterms:created xsi:type="dcterms:W3CDTF">2024-01-30T15:05:28Z</dcterms:created>
  <dcterms:modified xsi:type="dcterms:W3CDTF">2024-02-22T17:38:37Z</dcterms:modified>
</cp:coreProperties>
</file>